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12_建設局\00_建設局共通\3017_下水道部計画課\★水質試験結果等\R4年度年報データ\"/>
    </mc:Choice>
  </mc:AlternateContent>
  <bookViews>
    <workbookView xWindow="0" yWindow="0" windowWidth="28800" windowHeight="12370"/>
  </bookViews>
  <sheets>
    <sheet name="水処理運転状況" sheetId="1" r:id="rId1"/>
    <sheet name="貼付けシート2（←汚泥試験（年報速報版）より）" sheetId="6" state="hidden" r:id="rId2"/>
    <sheet name="汚泥処理運転状況 (2)" sheetId="7" state="hidden" r:id="rId3"/>
  </sheets>
  <definedNames>
    <definedName name="_xlnm.Print_Area" localSheetId="2">'汚泥処理運転状況 (2)'!$A$1:$X$49</definedName>
    <definedName name="_xlnm.Print_Area" localSheetId="0">水処理運転状況!$B$1:$W$46</definedName>
  </definedNames>
  <calcPr calcId="162913" calcMode="manual"/>
</workbook>
</file>

<file path=xl/calcChain.xml><?xml version="1.0" encoding="utf-8"?>
<calcChain xmlns="http://schemas.openxmlformats.org/spreadsheetml/2006/main">
  <c r="J48" i="7" l="1"/>
  <c r="H48" i="7"/>
  <c r="F48" i="7"/>
  <c r="D48" i="7"/>
  <c r="J47" i="7"/>
  <c r="H47" i="7"/>
  <c r="F47" i="7"/>
  <c r="D47" i="7"/>
  <c r="J46" i="7"/>
  <c r="H46" i="7"/>
  <c r="F46" i="7"/>
  <c r="D46" i="7"/>
  <c r="J45" i="7"/>
  <c r="H45" i="7"/>
  <c r="F45" i="7"/>
  <c r="D45" i="7"/>
  <c r="J44" i="7"/>
  <c r="H44" i="7"/>
  <c r="F44" i="7"/>
  <c r="D44" i="7"/>
  <c r="E41" i="7"/>
  <c r="E40" i="7"/>
  <c r="E39" i="7"/>
  <c r="E38" i="7"/>
  <c r="E37" i="7"/>
  <c r="E36" i="7"/>
  <c r="W35" i="7"/>
  <c r="U35" i="7"/>
  <c r="S35" i="7"/>
  <c r="Q35" i="7"/>
  <c r="E35" i="7"/>
  <c r="W34" i="7"/>
  <c r="U34" i="7"/>
  <c r="S34" i="7"/>
  <c r="Q34" i="7"/>
  <c r="E34" i="7"/>
  <c r="W33" i="7"/>
  <c r="U33" i="7"/>
  <c r="S33" i="7"/>
  <c r="Q33" i="7"/>
  <c r="E33" i="7"/>
  <c r="W32" i="7"/>
  <c r="U32" i="7"/>
  <c r="S32" i="7"/>
  <c r="Q32" i="7"/>
  <c r="E32" i="7"/>
  <c r="W31" i="7"/>
  <c r="U31" i="7"/>
  <c r="Q31" i="7"/>
  <c r="E31" i="7"/>
  <c r="W30" i="7"/>
  <c r="U30" i="7"/>
  <c r="Q30" i="7"/>
  <c r="E30" i="7"/>
  <c r="W29" i="7"/>
  <c r="U29" i="7"/>
  <c r="Q29" i="7"/>
  <c r="E29" i="7"/>
  <c r="W28" i="7"/>
  <c r="U28" i="7"/>
  <c r="Q28" i="7"/>
  <c r="I28" i="7"/>
  <c r="E28" i="7"/>
  <c r="W27" i="7"/>
  <c r="U27" i="7"/>
  <c r="S27" i="7"/>
  <c r="Q27" i="7"/>
  <c r="I27" i="7"/>
  <c r="E27" i="7"/>
  <c r="W26" i="7"/>
  <c r="U26" i="7"/>
  <c r="S26" i="7"/>
  <c r="Q26" i="7"/>
  <c r="I26" i="7"/>
  <c r="E26" i="7"/>
  <c r="W25" i="7"/>
  <c r="U25" i="7"/>
  <c r="S25" i="7"/>
  <c r="Q25" i="7"/>
  <c r="I25" i="7"/>
  <c r="E25" i="7"/>
  <c r="W24" i="7"/>
  <c r="U24" i="7"/>
  <c r="Q24" i="7"/>
  <c r="I24" i="7"/>
  <c r="E24" i="7"/>
  <c r="W23" i="7"/>
  <c r="U23" i="7"/>
  <c r="S23" i="7"/>
  <c r="Q23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K15" i="7"/>
  <c r="I15" i="7"/>
  <c r="G15" i="7"/>
  <c r="E15" i="7"/>
  <c r="K14" i="7"/>
  <c r="I14" i="7"/>
  <c r="G14" i="7"/>
  <c r="E14" i="7"/>
  <c r="W13" i="7"/>
  <c r="U13" i="7"/>
  <c r="S13" i="7"/>
  <c r="Q13" i="7"/>
  <c r="K13" i="7"/>
  <c r="I13" i="7"/>
  <c r="G13" i="7"/>
  <c r="E13" i="7"/>
  <c r="W12" i="7"/>
  <c r="U12" i="7"/>
  <c r="S12" i="7"/>
  <c r="Q12" i="7"/>
  <c r="K12" i="7"/>
  <c r="I12" i="7"/>
  <c r="G12" i="7"/>
  <c r="E12" i="7"/>
  <c r="W11" i="7"/>
  <c r="U11" i="7"/>
  <c r="S11" i="7"/>
  <c r="Q11" i="7"/>
  <c r="K11" i="7"/>
  <c r="I11" i="7"/>
  <c r="G11" i="7"/>
  <c r="E11" i="7"/>
  <c r="W10" i="7"/>
  <c r="U10" i="7"/>
  <c r="S10" i="7"/>
  <c r="Q10" i="7"/>
  <c r="K10" i="7"/>
  <c r="I10" i="7"/>
  <c r="G10" i="7"/>
  <c r="E10" i="7"/>
  <c r="W9" i="7"/>
  <c r="W14" i="7" s="1"/>
  <c r="U9" i="7"/>
  <c r="U14" i="7" s="1"/>
  <c r="S9" i="7"/>
  <c r="S14" i="7" s="1"/>
  <c r="Q9" i="7"/>
  <c r="Q14" i="7" s="1"/>
  <c r="K9" i="7"/>
  <c r="I9" i="7"/>
  <c r="G9" i="7"/>
  <c r="E9" i="7"/>
  <c r="K8" i="7"/>
  <c r="I8" i="7"/>
  <c r="G8" i="7"/>
  <c r="E8" i="7"/>
  <c r="W7" i="7"/>
  <c r="U7" i="7"/>
  <c r="S7" i="7"/>
  <c r="Q7" i="7"/>
  <c r="K7" i="7"/>
  <c r="I7" i="7"/>
  <c r="G7" i="7"/>
  <c r="E7" i="7"/>
  <c r="W6" i="7"/>
  <c r="U6" i="7"/>
  <c r="S6" i="7"/>
  <c r="Q6" i="7"/>
  <c r="K6" i="7"/>
  <c r="I6" i="7"/>
  <c r="G6" i="7"/>
  <c r="E6" i="7"/>
  <c r="W5" i="7"/>
  <c r="U5" i="7"/>
  <c r="S5" i="7"/>
  <c r="K5" i="7"/>
  <c r="I5" i="7"/>
  <c r="G5" i="7"/>
  <c r="E5" i="7"/>
  <c r="W4" i="7"/>
  <c r="U4" i="7"/>
  <c r="S4" i="7"/>
  <c r="Q4" i="7"/>
  <c r="K4" i="7"/>
  <c r="I4" i="7"/>
  <c r="G4" i="7"/>
  <c r="E4" i="7"/>
  <c r="W3" i="7"/>
  <c r="U3" i="7"/>
  <c r="S3" i="7"/>
  <c r="S8" i="7" s="1"/>
  <c r="K3" i="7"/>
  <c r="I3" i="7"/>
  <c r="G3" i="7"/>
  <c r="E3" i="7"/>
  <c r="W8" i="7" l="1"/>
  <c r="U8" i="7"/>
</calcChain>
</file>

<file path=xl/comments1.xml><?xml version="1.0" encoding="utf-8"?>
<comments xmlns="http://schemas.openxmlformats.org/spreadsheetml/2006/main">
  <authors>
    <author>Administrator</author>
  </authors>
  <commentList>
    <comment ref="P50" authorId="0" shapeId="0">
      <text>
        <r>
          <rPr>
            <sz val="10"/>
            <color indexed="81"/>
            <rFont val="ＭＳ Ｐゴシック"/>
            <family val="3"/>
            <charset val="128"/>
          </rPr>
          <t>うるう年（2020年2月：令和2年2月）は366に変更すること
令和元年度（令和2年2月）、令和5年度、以降4年毎</t>
        </r>
      </text>
    </comment>
  </commentList>
</comments>
</file>

<file path=xl/sharedStrings.xml><?xml version="1.0" encoding="utf-8"?>
<sst xmlns="http://schemas.openxmlformats.org/spreadsheetml/2006/main" count="569" uniqueCount="194">
  <si>
    <t>MLVSS/MLSS</t>
  </si>
  <si>
    <t>-</t>
  </si>
  <si>
    <t>HRT</t>
    <phoneticPr fontId="2"/>
  </si>
  <si>
    <t>mg/L</t>
    <phoneticPr fontId="2"/>
  </si>
  <si>
    <t>mg/L</t>
    <phoneticPr fontId="2"/>
  </si>
  <si>
    <t>mg/L</t>
    <phoneticPr fontId="2"/>
  </si>
  <si>
    <t>%</t>
    <phoneticPr fontId="2"/>
  </si>
  <si>
    <t>%</t>
    <phoneticPr fontId="2"/>
  </si>
  <si>
    <t>SRT</t>
    <phoneticPr fontId="2"/>
  </si>
  <si>
    <t>A-SRT</t>
    <phoneticPr fontId="2"/>
  </si>
  <si>
    <t>MLSS</t>
    <phoneticPr fontId="2"/>
  </si>
  <si>
    <t>mL/g</t>
    <phoneticPr fontId="2"/>
  </si>
  <si>
    <t>SVI</t>
    <phoneticPr fontId="2"/>
  </si>
  <si>
    <t>PI</t>
    <phoneticPr fontId="2"/>
  </si>
  <si>
    <t>1-1</t>
    <phoneticPr fontId="2"/>
  </si>
  <si>
    <t>1-2</t>
    <phoneticPr fontId="2"/>
  </si>
  <si>
    <t>2-2</t>
    <phoneticPr fontId="2"/>
  </si>
  <si>
    <t>mg/L</t>
  </si>
  <si>
    <t>倍</t>
    <rPh sb="0" eb="1">
      <t>バイ</t>
    </rPh>
    <phoneticPr fontId="2"/>
  </si>
  <si>
    <t>kg/日</t>
    <rPh sb="3" eb="4">
      <t>ニチ</t>
    </rPh>
    <phoneticPr fontId="2"/>
  </si>
  <si>
    <t>ｔ/日</t>
  </si>
  <si>
    <t>t/日</t>
  </si>
  <si>
    <t>mg-Al/L</t>
  </si>
  <si>
    <t>%</t>
  </si>
  <si>
    <t>容量</t>
  </si>
  <si>
    <t>水面積</t>
  </si>
  <si>
    <t>水面積負荷</t>
  </si>
  <si>
    <t>処理水量</t>
  </si>
  <si>
    <t>返送汚泥量</t>
  </si>
  <si>
    <t>返送率</t>
  </si>
  <si>
    <t>空気倍率</t>
  </si>
  <si>
    <t>投入固形物量</t>
  </si>
  <si>
    <t>投入汚泥濃度</t>
  </si>
  <si>
    <t>脱水ケーキ量</t>
  </si>
  <si>
    <t>東灘</t>
    <rPh sb="0" eb="2">
      <t>ヒガシナダ</t>
    </rPh>
    <phoneticPr fontId="2"/>
  </si>
  <si>
    <t>引抜有機物量</t>
  </si>
  <si>
    <t xml:space="preserve">返送汚泥濃度 </t>
  </si>
  <si>
    <t>鈴蘭台</t>
    <rPh sb="0" eb="3">
      <t>スズランダイ</t>
    </rPh>
    <phoneticPr fontId="2"/>
  </si>
  <si>
    <t>西部</t>
    <rPh sb="0" eb="2">
      <t>セイブ</t>
    </rPh>
    <phoneticPr fontId="2"/>
  </si>
  <si>
    <t>垂水</t>
    <rPh sb="0" eb="2">
      <t>タルミ</t>
    </rPh>
    <phoneticPr fontId="2"/>
  </si>
  <si>
    <t>玉津</t>
    <rPh sb="0" eb="2">
      <t>タマツ</t>
    </rPh>
    <phoneticPr fontId="2"/>
  </si>
  <si>
    <t>日</t>
  </si>
  <si>
    <t>2:2:2:3:5:4</t>
  </si>
  <si>
    <t>1:1:3</t>
  </si>
  <si>
    <t>1:2.4:6.3</t>
  </si>
  <si>
    <t>1:2.8:6.3</t>
  </si>
  <si>
    <t>1:2:7</t>
  </si>
  <si>
    <t>5:5:7:7:9:9</t>
  </si>
  <si>
    <t>3.3 : 6.7</t>
    <phoneticPr fontId="2"/>
  </si>
  <si>
    <t>3 : 6</t>
    <phoneticPr fontId="2"/>
  </si>
  <si>
    <t>1系</t>
    <rPh sb="1" eb="2">
      <t>ケイ</t>
    </rPh>
    <phoneticPr fontId="2"/>
  </si>
  <si>
    <t>2系</t>
    <rPh sb="1" eb="2">
      <t>ケイ</t>
    </rPh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</si>
  <si>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/日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</si>
  <si>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</si>
  <si>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t>2 : 6</t>
  </si>
  <si>
    <t>2 : 6</t>
    <phoneticPr fontId="2"/>
  </si>
  <si>
    <t>2 : 5</t>
    <phoneticPr fontId="2"/>
  </si>
  <si>
    <t>○消化槽</t>
    <rPh sb="1" eb="3">
      <t>ショウカ</t>
    </rPh>
    <rPh sb="3" eb="4">
      <t>ソウ</t>
    </rPh>
    <phoneticPr fontId="2"/>
  </si>
  <si>
    <t>東灘処理場</t>
  </si>
  <si>
    <t>西部処理場</t>
  </si>
  <si>
    <t>垂水処理場</t>
    <rPh sb="0" eb="2">
      <t>タルミ</t>
    </rPh>
    <rPh sb="2" eb="5">
      <t>ショリジョウ</t>
    </rPh>
    <phoneticPr fontId="2"/>
  </si>
  <si>
    <t>玉津処理場</t>
  </si>
  <si>
    <t>投入汚泥量</t>
    <phoneticPr fontId="2"/>
  </si>
  <si>
    <t>全体</t>
    <rPh sb="0" eb="2">
      <t>ゼンタイ</t>
    </rPh>
    <phoneticPr fontId="2"/>
  </si>
  <si>
    <t>消化タンク容量</t>
  </si>
  <si>
    <t>滞留日数</t>
    <phoneticPr fontId="2"/>
  </si>
  <si>
    <t>投入固形物量</t>
    <phoneticPr fontId="2"/>
  </si>
  <si>
    <t>投入有機物量</t>
    <phoneticPr fontId="2"/>
  </si>
  <si>
    <t>消化汚泥濃度</t>
  </si>
  <si>
    <t>溢流固形物量</t>
    <phoneticPr fontId="2"/>
  </si>
  <si>
    <t>溢流有機物量</t>
    <phoneticPr fontId="2"/>
  </si>
  <si>
    <t>分解有機物量</t>
    <phoneticPr fontId="2"/>
  </si>
  <si>
    <t>有機物減少率</t>
    <phoneticPr fontId="2"/>
  </si>
  <si>
    <t>消化率</t>
    <phoneticPr fontId="2"/>
  </si>
  <si>
    <t>○ガス発生量（消化槽全体）</t>
    <rPh sb="3" eb="5">
      <t>ハッセイ</t>
    </rPh>
    <rPh sb="5" eb="6">
      <t>リョウ</t>
    </rPh>
    <rPh sb="7" eb="9">
      <t>ショウカ</t>
    </rPh>
    <rPh sb="9" eb="10">
      <t>ソウ</t>
    </rPh>
    <rPh sb="10" eb="12">
      <t>ゼンタイ</t>
    </rPh>
    <phoneticPr fontId="2"/>
  </si>
  <si>
    <t>ガス発生量</t>
    <phoneticPr fontId="2"/>
  </si>
  <si>
    <t>　投入量あたり</t>
    <phoneticPr fontId="2"/>
  </si>
  <si>
    <t>　投入固形物あたり</t>
    <phoneticPr fontId="2"/>
  </si>
  <si>
    <t>　分解有機物あたり</t>
    <phoneticPr fontId="2"/>
  </si>
  <si>
    <t>　処理場流入水あたり</t>
    <phoneticPr fontId="2"/>
  </si>
  <si>
    <t>供給汚泥量</t>
    <rPh sb="0" eb="2">
      <t>キョウキュウ</t>
    </rPh>
    <rPh sb="2" eb="4">
      <t>オデイ</t>
    </rPh>
    <rPh sb="4" eb="5">
      <t>リョウ</t>
    </rPh>
    <phoneticPr fontId="2"/>
  </si>
  <si>
    <t>○脱水設備</t>
    <phoneticPr fontId="2"/>
  </si>
  <si>
    <t>脱水固形物量</t>
  </si>
  <si>
    <t>年度の日数</t>
    <rPh sb="0" eb="2">
      <t>ネンド</t>
    </rPh>
    <rPh sb="3" eb="5">
      <t>ニッスウ</t>
    </rPh>
    <phoneticPr fontId="2"/>
  </si>
  <si>
    <t>◆H30年度　汚泥処理運転状況（年平均値）</t>
    <rPh sb="4" eb="6">
      <t>ネンド</t>
    </rPh>
    <rPh sb="7" eb="9">
      <t>オデイ</t>
    </rPh>
    <rPh sb="9" eb="11">
      <t>ショリ</t>
    </rPh>
    <rPh sb="11" eb="13">
      <t>ウンテン</t>
    </rPh>
    <rPh sb="13" eb="15">
      <t>ジョウキョウ</t>
    </rPh>
    <rPh sb="16" eb="17">
      <t>ネン</t>
    </rPh>
    <rPh sb="17" eb="20">
      <t>ヘイキンチ</t>
    </rPh>
    <phoneticPr fontId="2"/>
  </si>
  <si>
    <t>消化槽温度</t>
    <rPh sb="0" eb="2">
      <t>ショウカ</t>
    </rPh>
    <rPh sb="2" eb="3">
      <t>ソウ</t>
    </rPh>
    <rPh sb="3" eb="5">
      <t>オンド</t>
    </rPh>
    <phoneticPr fontId="2"/>
  </si>
  <si>
    <t>℃</t>
    <phoneticPr fontId="2"/>
  </si>
  <si>
    <t>卵形1号　</t>
    <phoneticPr fontId="2"/>
  </si>
  <si>
    <t>t/日</t>
    <phoneticPr fontId="2"/>
  </si>
  <si>
    <t>卵形2号</t>
    <phoneticPr fontId="2"/>
  </si>
  <si>
    <t>卵形3号</t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</si>
  <si>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/泥m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</si>
  <si>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/kg</t>
    </r>
    <phoneticPr fontId="2"/>
  </si>
  <si>
    <r>
      <t>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/千m</t>
    </r>
    <r>
      <rPr>
        <vertAlign val="superscript"/>
        <sz val="10.5"/>
        <rFont val="ＭＳ Ｐ明朝"/>
        <family val="1"/>
        <charset val="128"/>
      </rPr>
      <t>3</t>
    </r>
    <phoneticPr fontId="2"/>
  </si>
  <si>
    <t>薬品</t>
    <rPh sb="0" eb="2">
      <t>ヤクヒン</t>
    </rPh>
    <phoneticPr fontId="2"/>
  </si>
  <si>
    <t>ｋｇ/日</t>
    <rPh sb="3" eb="4">
      <t>ニチ</t>
    </rPh>
    <phoneticPr fontId="2"/>
  </si>
  <si>
    <t>-</t>
    <phoneticPr fontId="2"/>
  </si>
  <si>
    <t>-</t>
    <phoneticPr fontId="2"/>
  </si>
  <si>
    <t xml:space="preserve">  pH</t>
  </si>
  <si>
    <t>mg/L</t>
    <phoneticPr fontId="2"/>
  </si>
  <si>
    <t>　りん酸態りん</t>
    <rPh sb="3" eb="4">
      <t>サン</t>
    </rPh>
    <rPh sb="4" eb="5">
      <t>タイ</t>
    </rPh>
    <phoneticPr fontId="2"/>
  </si>
  <si>
    <t>&lt;5.0</t>
  </si>
  <si>
    <t xml:space="preserve">  蒸発残留物 </t>
  </si>
  <si>
    <t xml:space="preserve">  強熱残留物 </t>
  </si>
  <si>
    <t xml:space="preserve">  強熱減/蒸発残 </t>
  </si>
  <si>
    <t xml:space="preserve">  アルカリ度 </t>
  </si>
  <si>
    <t xml:space="preserve">  揮発性有機酸 </t>
  </si>
  <si>
    <t xml:space="preserve">  pH</t>
    <phoneticPr fontId="2"/>
  </si>
  <si>
    <t>○濃縮設備</t>
    <rPh sb="1" eb="3">
      <t>ノウシュク</t>
    </rPh>
    <rPh sb="3" eb="5">
      <t>セツビ</t>
    </rPh>
    <phoneticPr fontId="2"/>
  </si>
  <si>
    <t>投入汚泥量</t>
    <rPh sb="0" eb="2">
      <t>トウニュウ</t>
    </rPh>
    <rPh sb="2" eb="4">
      <t>オデイ</t>
    </rPh>
    <rPh sb="4" eb="5">
      <t>リョウ</t>
    </rPh>
    <phoneticPr fontId="2"/>
  </si>
  <si>
    <t>抽出汚泥量</t>
    <rPh sb="0" eb="2">
      <t>チュウシュツ</t>
    </rPh>
    <rPh sb="2" eb="4">
      <t>オデイ</t>
    </rPh>
    <rPh sb="4" eb="5">
      <t>リョウ</t>
    </rPh>
    <phoneticPr fontId="2"/>
  </si>
  <si>
    <t>引抜固形物量</t>
    <phoneticPr fontId="2"/>
  </si>
  <si>
    <t>生汚泥</t>
    <rPh sb="0" eb="1">
      <t>ナマ</t>
    </rPh>
    <rPh sb="1" eb="3">
      <t>オデイ</t>
    </rPh>
    <phoneticPr fontId="2"/>
  </si>
  <si>
    <t>余剰汚泥</t>
    <rPh sb="0" eb="2">
      <t>ヨジョウ</t>
    </rPh>
    <rPh sb="2" eb="4">
      <t>オデイ</t>
    </rPh>
    <phoneticPr fontId="2"/>
  </si>
  <si>
    <t>濃縮倍率</t>
    <rPh sb="0" eb="2">
      <t>ノウシュク</t>
    </rPh>
    <rPh sb="2" eb="4">
      <t>バイリツ</t>
    </rPh>
    <phoneticPr fontId="2"/>
  </si>
  <si>
    <r>
      <t>m</t>
    </r>
    <r>
      <rPr>
        <vertAlign val="superscript"/>
        <sz val="10.5"/>
        <color theme="1"/>
        <rFont val="ＭＳ Ｐゴシック"/>
        <family val="3"/>
        <charset val="128"/>
        <scheme val="major"/>
      </rPr>
      <t>3</t>
    </r>
    <r>
      <rPr>
        <sz val="10.5"/>
        <color theme="1"/>
        <rFont val="ＭＳ Ｐゴシック"/>
        <family val="3"/>
        <charset val="128"/>
        <scheme val="major"/>
      </rPr>
      <t>/日</t>
    </r>
    <rPh sb="3" eb="4">
      <t>ニチ</t>
    </rPh>
    <phoneticPr fontId="3"/>
  </si>
  <si>
    <t>高分子使用量</t>
    <rPh sb="0" eb="3">
      <t>コウブンシ</t>
    </rPh>
    <rPh sb="3" eb="6">
      <t>シヨウリョウ</t>
    </rPh>
    <phoneticPr fontId="2"/>
  </si>
  <si>
    <t>高分子添加率</t>
    <rPh sb="0" eb="3">
      <t>コウブンシ</t>
    </rPh>
    <rPh sb="3" eb="5">
      <t>テンカ</t>
    </rPh>
    <rPh sb="5" eb="6">
      <t>リツ</t>
    </rPh>
    <phoneticPr fontId="2"/>
  </si>
  <si>
    <t>ポリ鉄使用量</t>
    <rPh sb="2" eb="3">
      <t>テツ</t>
    </rPh>
    <rPh sb="3" eb="6">
      <t>シヨウリョウ</t>
    </rPh>
    <phoneticPr fontId="2"/>
  </si>
  <si>
    <t>ポリ鉄添加率</t>
    <rPh sb="2" eb="3">
      <t>テツ</t>
    </rPh>
    <rPh sb="3" eb="5">
      <t>テンカ</t>
    </rPh>
    <rPh sb="5" eb="6">
      <t>リツ</t>
    </rPh>
    <phoneticPr fontId="2"/>
  </si>
  <si>
    <t>スクリュー</t>
    <phoneticPr fontId="2"/>
  </si>
  <si>
    <t>ベルト</t>
    <phoneticPr fontId="2"/>
  </si>
  <si>
    <t>DS当り%</t>
    <rPh sb="2" eb="3">
      <t>アタ</t>
    </rPh>
    <phoneticPr fontId="2"/>
  </si>
  <si>
    <t>※東灘処理場は生汚泥の濃縮設備なし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2"/>
  </si>
  <si>
    <t>6 : 13</t>
    <phoneticPr fontId="2"/>
  </si>
  <si>
    <t>-</t>
    <phoneticPr fontId="2"/>
  </si>
  <si>
    <t>本場</t>
    <rPh sb="0" eb="2">
      <t>ホンバ</t>
    </rPh>
    <phoneticPr fontId="2"/>
  </si>
  <si>
    <t>3系</t>
    <rPh sb="1" eb="2">
      <t>ケイ</t>
    </rPh>
    <phoneticPr fontId="2"/>
  </si>
  <si>
    <t>4系</t>
    <rPh sb="1" eb="2">
      <t>ケイ</t>
    </rPh>
    <phoneticPr fontId="2"/>
  </si>
  <si>
    <t>高段</t>
    <rPh sb="0" eb="1">
      <t>コウ</t>
    </rPh>
    <rPh sb="1" eb="2">
      <t>ダン</t>
    </rPh>
    <phoneticPr fontId="2"/>
  </si>
  <si>
    <t>低段</t>
    <rPh sb="0" eb="1">
      <t>テイ</t>
    </rPh>
    <rPh sb="1" eb="2">
      <t>ダン</t>
    </rPh>
    <phoneticPr fontId="2"/>
  </si>
  <si>
    <t>分場</t>
    <rPh sb="0" eb="1">
      <t>ブン</t>
    </rPh>
    <rPh sb="1" eb="2">
      <t>ジョウ</t>
    </rPh>
    <phoneticPr fontId="2"/>
  </si>
  <si>
    <t>最初沈殿池</t>
    <rPh sb="0" eb="2">
      <t>サイショ</t>
    </rPh>
    <rPh sb="2" eb="4">
      <t>チンデン</t>
    </rPh>
    <rPh sb="4" eb="5">
      <t>チ</t>
    </rPh>
    <phoneticPr fontId="2"/>
  </si>
  <si>
    <t>初沈流入量</t>
    <rPh sb="0" eb="1">
      <t>ショ</t>
    </rPh>
    <rPh sb="1" eb="2">
      <t>チン</t>
    </rPh>
    <rPh sb="2" eb="4">
      <t>リュウニュウ</t>
    </rPh>
    <rPh sb="4" eb="5">
      <t>リョウ</t>
    </rPh>
    <phoneticPr fontId="2"/>
  </si>
  <si>
    <t>使用池数</t>
  </si>
  <si>
    <t>沈殿時間</t>
  </si>
  <si>
    <t>時間</t>
  </si>
  <si>
    <t>生汚泥量</t>
    <phoneticPr fontId="2"/>
  </si>
  <si>
    <t>反応タンク</t>
    <rPh sb="0" eb="2">
      <t>ハンノウ</t>
    </rPh>
    <phoneticPr fontId="2"/>
  </si>
  <si>
    <t>池容量</t>
  </si>
  <si>
    <t>嫌気 : 好気 比　※</t>
    <rPh sb="0" eb="2">
      <t>イヤケ</t>
    </rPh>
    <rPh sb="5" eb="6">
      <t>ヨシミ</t>
    </rPh>
    <rPh sb="6" eb="7">
      <t>キ</t>
    </rPh>
    <rPh sb="8" eb="9">
      <t>ヒ</t>
    </rPh>
    <phoneticPr fontId="2"/>
  </si>
  <si>
    <t xml:space="preserve">送気量 </t>
  </si>
  <si>
    <t>DO制御値</t>
    <rPh sb="2" eb="4">
      <t>セイギョ</t>
    </rPh>
    <rPh sb="4" eb="5">
      <t>チ</t>
    </rPh>
    <phoneticPr fontId="2"/>
  </si>
  <si>
    <t>倍率制御値</t>
    <rPh sb="0" eb="2">
      <t>バイリツ</t>
    </rPh>
    <rPh sb="2" eb="4">
      <t>セイギョ</t>
    </rPh>
    <rPh sb="4" eb="5">
      <t>チ</t>
    </rPh>
    <phoneticPr fontId="2"/>
  </si>
  <si>
    <t>沈殿率</t>
    <rPh sb="0" eb="2">
      <t>チンデン</t>
    </rPh>
    <rPh sb="2" eb="3">
      <t>リツ</t>
    </rPh>
    <phoneticPr fontId="2"/>
  </si>
  <si>
    <t>BOD-SS負荷</t>
    <phoneticPr fontId="2"/>
  </si>
  <si>
    <t>kg/SSkg･日</t>
    <phoneticPr fontId="2"/>
  </si>
  <si>
    <t>余剰汚泥量</t>
    <phoneticPr fontId="2"/>
  </si>
  <si>
    <t>循環水量</t>
    <rPh sb="0" eb="2">
      <t>ジュンカン</t>
    </rPh>
    <rPh sb="2" eb="4">
      <t>スイリョウ</t>
    </rPh>
    <phoneticPr fontId="2"/>
  </si>
  <si>
    <t>循環率</t>
    <rPh sb="0" eb="2">
      <t>ジュンカン</t>
    </rPh>
    <rPh sb="2" eb="3">
      <t>リツ</t>
    </rPh>
    <phoneticPr fontId="2"/>
  </si>
  <si>
    <t>最終沈殿池</t>
    <rPh sb="0" eb="2">
      <t>サイシュウ</t>
    </rPh>
    <rPh sb="2" eb="4">
      <t>チンデン</t>
    </rPh>
    <rPh sb="4" eb="5">
      <t>チ</t>
    </rPh>
    <phoneticPr fontId="2"/>
  </si>
  <si>
    <t xml:space="preserve">容量 </t>
    <phoneticPr fontId="2"/>
  </si>
  <si>
    <t>水面積</t>
    <phoneticPr fontId="2"/>
  </si>
  <si>
    <t>沈殿時間</t>
    <rPh sb="0" eb="2">
      <t>チンデン</t>
    </rPh>
    <phoneticPr fontId="2"/>
  </si>
  <si>
    <t>水面積負荷</t>
    <rPh sb="1" eb="3">
      <t>メンセキ</t>
    </rPh>
    <phoneticPr fontId="2"/>
  </si>
  <si>
    <t>次亜使用量</t>
    <rPh sb="0" eb="1">
      <t>ジ</t>
    </rPh>
    <rPh sb="1" eb="2">
      <t>ア</t>
    </rPh>
    <rPh sb="2" eb="5">
      <t>シヨウリョウ</t>
    </rPh>
    <phoneticPr fontId="2"/>
  </si>
  <si>
    <t>次亜添加率</t>
    <rPh sb="0" eb="1">
      <t>ジ</t>
    </rPh>
    <rPh sb="1" eb="2">
      <t>ア</t>
    </rPh>
    <rPh sb="2" eb="4">
      <t>テンカ</t>
    </rPh>
    <rPh sb="4" eb="5">
      <t>リツ</t>
    </rPh>
    <phoneticPr fontId="2"/>
  </si>
  <si>
    <t>PAC使用量</t>
    <rPh sb="3" eb="6">
      <t>シヨウリョウ</t>
    </rPh>
    <phoneticPr fontId="2"/>
  </si>
  <si>
    <t>PAC添加率</t>
    <rPh sb="3" eb="5">
      <t>テンカ</t>
    </rPh>
    <rPh sb="5" eb="6">
      <t>リツ</t>
    </rPh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</si>
  <si>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</si>
  <si>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</si>
  <si>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2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</si>
  <si>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/m</t>
    </r>
    <r>
      <rPr>
        <vertAlign val="superscript"/>
        <sz val="11"/>
        <rFont val="游ゴシック"/>
        <family val="3"/>
        <charset val="128"/>
      </rPr>
      <t>2</t>
    </r>
    <r>
      <rPr>
        <sz val="11"/>
        <rFont val="游ゴシック"/>
        <family val="3"/>
        <charset val="128"/>
      </rPr>
      <t>･日</t>
    </r>
    <phoneticPr fontId="2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</si>
  <si>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/下水m</t>
    </r>
    <r>
      <rPr>
        <vertAlign val="superscript"/>
        <sz val="11"/>
        <rFont val="游ゴシック"/>
        <family val="3"/>
        <charset val="128"/>
      </rPr>
      <t>3</t>
    </r>
    <phoneticPr fontId="2"/>
  </si>
  <si>
    <t>※PI、鈴蘭台（高段、低段、分場）⇒嫌気：無酸素：好気比</t>
    <rPh sb="4" eb="6">
      <t>スズラン</t>
    </rPh>
    <rPh sb="6" eb="7">
      <t>ダイ</t>
    </rPh>
    <rPh sb="8" eb="10">
      <t>コウダン</t>
    </rPh>
    <rPh sb="11" eb="12">
      <t>テイ</t>
    </rPh>
    <rPh sb="12" eb="13">
      <t>ダン</t>
    </rPh>
    <rPh sb="14" eb="15">
      <t>ブン</t>
    </rPh>
    <rPh sb="15" eb="16">
      <t>ジョウ</t>
    </rPh>
    <phoneticPr fontId="2"/>
  </si>
  <si>
    <t>-</t>
    <phoneticPr fontId="2"/>
  </si>
  <si>
    <t>〇水処理運転状況（年平均値）</t>
    <rPh sb="1" eb="2">
      <t>ミズ</t>
    </rPh>
    <rPh sb="2" eb="4">
      <t>ショリ</t>
    </rPh>
    <rPh sb="4" eb="6">
      <t>ウンテン</t>
    </rPh>
    <rPh sb="9" eb="10">
      <t>ネン</t>
    </rPh>
    <rPh sb="10" eb="13">
      <t>ヘイキンチ</t>
    </rPh>
    <phoneticPr fontId="2"/>
  </si>
  <si>
    <t>平均値</t>
  </si>
  <si>
    <t>消化汚泥1号</t>
    <rPh sb="0" eb="2">
      <t>ショウカ</t>
    </rPh>
    <rPh sb="2" eb="4">
      <t>オデイ</t>
    </rPh>
    <rPh sb="5" eb="6">
      <t>ゴウ</t>
    </rPh>
    <phoneticPr fontId="2"/>
  </si>
  <si>
    <t>消化汚泥1-1号</t>
    <rPh sb="0" eb="2">
      <t>ショウカ</t>
    </rPh>
    <rPh sb="2" eb="4">
      <t>オデイ</t>
    </rPh>
    <rPh sb="7" eb="8">
      <t>ゴウ</t>
    </rPh>
    <phoneticPr fontId="2"/>
  </si>
  <si>
    <t>消化汚泥1系</t>
    <rPh sb="0" eb="2">
      <t>ショウカ</t>
    </rPh>
    <rPh sb="2" eb="4">
      <t>オデイ</t>
    </rPh>
    <rPh sb="5" eb="6">
      <t>ケイ</t>
    </rPh>
    <phoneticPr fontId="2"/>
  </si>
  <si>
    <t>消化汚泥2号</t>
    <rPh sb="0" eb="2">
      <t>ショウカ</t>
    </rPh>
    <rPh sb="2" eb="4">
      <t>オデイ</t>
    </rPh>
    <rPh sb="5" eb="6">
      <t>ゴウ</t>
    </rPh>
    <phoneticPr fontId="2"/>
  </si>
  <si>
    <t>消化汚泥1-2号</t>
    <rPh sb="0" eb="2">
      <t>ショウカ</t>
    </rPh>
    <rPh sb="2" eb="4">
      <t>オデイ</t>
    </rPh>
    <rPh sb="7" eb="8">
      <t>ゴウ</t>
    </rPh>
    <phoneticPr fontId="2"/>
  </si>
  <si>
    <t>消化汚泥2系</t>
    <rPh sb="0" eb="2">
      <t>ショウカ</t>
    </rPh>
    <rPh sb="2" eb="4">
      <t>オデイ</t>
    </rPh>
    <rPh sb="5" eb="6">
      <t>ケイ</t>
    </rPh>
    <phoneticPr fontId="2"/>
  </si>
  <si>
    <t>消化汚泥1-3号</t>
    <rPh sb="0" eb="2">
      <t>ショウカ</t>
    </rPh>
    <rPh sb="2" eb="4">
      <t>オデイ</t>
    </rPh>
    <rPh sb="7" eb="8">
      <t>ゴウ</t>
    </rPh>
    <phoneticPr fontId="2"/>
  </si>
  <si>
    <t>消化汚泥3系</t>
    <rPh sb="0" eb="2">
      <t>ショウカ</t>
    </rPh>
    <rPh sb="2" eb="4">
      <t>オデイ</t>
    </rPh>
    <rPh sb="5" eb="6">
      <t>ケイ</t>
    </rPh>
    <phoneticPr fontId="2"/>
  </si>
  <si>
    <t>消化汚泥3号</t>
    <rPh sb="0" eb="2">
      <t>ショウカ</t>
    </rPh>
    <rPh sb="2" eb="4">
      <t>オデイ</t>
    </rPh>
    <rPh sb="5" eb="6">
      <t>ゴウ</t>
    </rPh>
    <phoneticPr fontId="2"/>
  </si>
  <si>
    <t xml:space="preserve">  ｐＨ</t>
  </si>
  <si>
    <t>　アルカリ度</t>
    <rPh sb="5" eb="6">
      <t>ド</t>
    </rPh>
    <phoneticPr fontId="2"/>
  </si>
  <si>
    <t xml:space="preserve">  揮発性有機酸 </t>
    <phoneticPr fontId="2"/>
  </si>
  <si>
    <t>汚泥試験貼付けシート</t>
    <rPh sb="0" eb="2">
      <t>オデイ</t>
    </rPh>
    <rPh sb="2" eb="4">
      <t>シケン</t>
    </rPh>
    <rPh sb="4" eb="6">
      <t>ハリツ</t>
    </rPh>
    <phoneticPr fontId="2"/>
  </si>
  <si>
    <t>東1系</t>
    <rPh sb="0" eb="1">
      <t>ヒガシ</t>
    </rPh>
    <rPh sb="2" eb="3">
      <t>ケイ</t>
    </rPh>
    <phoneticPr fontId="2"/>
  </si>
  <si>
    <t>東2系</t>
    <rPh sb="0" eb="1">
      <t>ヒガシ</t>
    </rPh>
    <rPh sb="2" eb="3">
      <t>ケイ</t>
    </rPh>
    <phoneticPr fontId="2"/>
  </si>
  <si>
    <t>◆R4年度　汚泥処理運転状況（年平均値）に使用</t>
    <rPh sb="21" eb="23">
      <t>シヨウ</t>
    </rPh>
    <phoneticPr fontId="2"/>
  </si>
  <si>
    <t xml:space="preserve">  アルカリ度 </t>
    <phoneticPr fontId="2"/>
  </si>
  <si>
    <t>りん酸態りん</t>
    <rPh sb="3" eb="4">
      <t>タイ</t>
    </rPh>
    <phoneticPr fontId="2"/>
  </si>
  <si>
    <t>mg/L</t>
    <phoneticPr fontId="2"/>
  </si>
  <si>
    <t>4-8月:2.8:7.2
9-3月:3.3:6.7</t>
    <rPh sb="3" eb="4">
      <t>ガツ</t>
    </rPh>
    <rPh sb="16" eb="17">
      <t>ガツ</t>
    </rPh>
    <phoneticPr fontId="2"/>
  </si>
  <si>
    <t>4-6月:2.8:7.2
7-3月:3.3:6.7</t>
    <rPh sb="3" eb="4">
      <t>ガツ</t>
    </rPh>
    <rPh sb="16" eb="17">
      <t>ガツ</t>
    </rPh>
    <phoneticPr fontId="2"/>
  </si>
  <si>
    <t>　東灘（4系）、垂水（東1系、東2系）⇒嫌気：好気：無酸素：好気：無酸素：好気比</t>
    <rPh sb="15" eb="16">
      <t>ヒガシ</t>
    </rPh>
    <rPh sb="17" eb="18">
      <t>ケイ</t>
    </rPh>
    <phoneticPr fontId="2"/>
  </si>
  <si>
    <t>-</t>
    <phoneticPr fontId="2"/>
  </si>
  <si>
    <t>4-9月: 3:6:3:6
10-3月: 3:15</t>
    <rPh sb="3" eb="4">
      <t>ガツ</t>
    </rPh>
    <rPh sb="18" eb="19">
      <t>ガツ</t>
    </rPh>
    <phoneticPr fontId="2"/>
  </si>
  <si>
    <t>　垂水（1系）4-9月⇒嫌気：好気：無酸素：好気比</t>
    <rPh sb="10" eb="11">
      <t>ガツ</t>
    </rPh>
    <phoneticPr fontId="2"/>
  </si>
  <si>
    <t>4,12月: 8:10
5月: 5:13
6-9月: 7:11
10-11月: 10:8
1-3月 : 6:12　</t>
    <rPh sb="11" eb="12">
      <t>ガツ</t>
    </rPh>
    <rPh sb="13" eb="14">
      <t>ガツ</t>
    </rPh>
    <rPh sb="48" eb="4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</si>
</sst>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0_ "/>
    <numFmt numFmtId="177" formatCode="0.0_ "/>
    <numFmt numFmtId="178" formatCode="0.00_ "/>
    <numFmt numFmtId="179" formatCode="#,##0.0;[Red]\-#,##0.0"/>
    <numFmt numFmtId="180" formatCode="0.0"/>
    <numFmt numFmtId="181" formatCode="h:m:s"/>
    <numFmt numFmtId="182" formatCode="h:m"/>
    <numFmt numFmtId="183" formatCode="#,##0.00_);[Red]\(#,##0.00\)"/>
    <numFmt numFmtId="184" formatCode="&quot;1段目：&quot;#,###"/>
    <numFmt numFmtId="185" formatCode="&quot;2段目：&quot;#,###"/>
    <numFmt numFmtId="186" formatCode="&quot;3段目：&quot;#,###"/>
    <numFmt numFmtId="187" formatCode="#,##0_ ;[Red]\-#,##0\ "/>
    <numFmt numFmtId="188" formatCode="0_);[Red]\(0\)"/>
    <numFmt numFmtId="189" formatCode="0.0_);[Red]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indexed="10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Times New Roman"/>
      <family val="1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vertAlign val="superscript"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  <font>
      <vertAlign val="superscript"/>
      <sz val="10.5"/>
      <color theme="1"/>
      <name val="ＭＳ Ｐゴシック"/>
      <family val="3"/>
      <charset val="128"/>
      <scheme val="maj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14"/>
      <name val="游ゴシック"/>
      <family val="3"/>
      <charset val="128"/>
    </font>
    <font>
      <b/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01">
    <xf numFmtId="0" fontId="0" fillId="0" borderId="0" xfId="0"/>
    <xf numFmtId="0" fontId="4" fillId="0" borderId="3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shrinkToFit="1"/>
    </xf>
    <xf numFmtId="38" fontId="4" fillId="0" borderId="4" xfId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shrinkToFi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center"/>
    </xf>
    <xf numFmtId="180" fontId="7" fillId="0" borderId="0" xfId="1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180" fontId="7" fillId="0" borderId="70" xfId="1" applyNumberFormat="1" applyFont="1" applyBorder="1" applyAlignment="1">
      <alignment horizontal="left"/>
    </xf>
    <xf numFmtId="0" fontId="4" fillId="0" borderId="66" xfId="0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180" fontId="4" fillId="0" borderId="2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vertical="center" shrinkToFit="1"/>
    </xf>
    <xf numFmtId="0" fontId="3" fillId="0" borderId="37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left"/>
    </xf>
    <xf numFmtId="0" fontId="4" fillId="0" borderId="3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72" xfId="0" applyNumberFormat="1" applyFont="1" applyBorder="1" applyAlignment="1">
      <alignment vertical="center" shrinkToFit="1"/>
    </xf>
    <xf numFmtId="0" fontId="7" fillId="0" borderId="70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7" fillId="0" borderId="0" xfId="0" applyNumberFormat="1" applyFont="1" applyBorder="1" applyAlignment="1">
      <alignment horizontal="left" vertical="center"/>
    </xf>
    <xf numFmtId="0" fontId="4" fillId="0" borderId="3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 textRotation="255" wrapText="1"/>
    </xf>
    <xf numFmtId="38" fontId="3" fillId="0" borderId="0" xfId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vertical="center" shrinkToFit="1"/>
    </xf>
    <xf numFmtId="180" fontId="4" fillId="0" borderId="1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87" fontId="4" fillId="0" borderId="4" xfId="1" applyNumberFormat="1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 textRotation="255"/>
    </xf>
    <xf numFmtId="1" fontId="12" fillId="0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" fontId="4" fillId="0" borderId="4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40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 textRotation="255" wrapText="1"/>
    </xf>
    <xf numFmtId="0" fontId="4" fillId="0" borderId="0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4" fillId="0" borderId="72" xfId="0" applyNumberFormat="1" applyFont="1" applyBorder="1" applyAlignment="1">
      <alignment horizontal="center" vertical="center" textRotation="255"/>
    </xf>
    <xf numFmtId="1" fontId="4" fillId="0" borderId="72" xfId="0" applyNumberFormat="1" applyFont="1" applyFill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3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14" fillId="4" borderId="4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44" xfId="0" applyFont="1" applyFill="1" applyBorder="1" applyAlignment="1">
      <alignment vertical="center"/>
    </xf>
    <xf numFmtId="0" fontId="14" fillId="4" borderId="48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42" xfId="0" applyNumberFormat="1" applyFont="1" applyBorder="1" applyAlignment="1">
      <alignment horizontal="left" vertical="center" shrinkToFit="1"/>
    </xf>
    <xf numFmtId="0" fontId="3" fillId="0" borderId="36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40" fontId="12" fillId="0" borderId="0" xfId="1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3" fillId="0" borderId="87" xfId="0" applyNumberFormat="1" applyFont="1" applyBorder="1" applyAlignment="1">
      <alignment vertical="center"/>
    </xf>
    <xf numFmtId="0" fontId="7" fillId="0" borderId="102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vertical="center"/>
    </xf>
    <xf numFmtId="0" fontId="7" fillId="0" borderId="103" xfId="0" applyNumberFormat="1" applyFont="1" applyBorder="1" applyAlignment="1">
      <alignment horizontal="center" vertical="center" wrapText="1"/>
    </xf>
    <xf numFmtId="1" fontId="4" fillId="0" borderId="41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80" fontId="4" fillId="0" borderId="8" xfId="1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1" xfId="1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vertical="center" shrinkToFit="1"/>
    </xf>
    <xf numFmtId="0" fontId="16" fillId="0" borderId="2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0" xfId="0" applyNumberFormat="1" applyFont="1" applyAlignment="1">
      <alignment vertical="center"/>
    </xf>
    <xf numFmtId="0" fontId="16" fillId="0" borderId="0" xfId="0" applyNumberFormat="1" applyFont="1" applyAlignment="1">
      <alignment horizontal="left" vertical="center" shrinkToFit="1"/>
    </xf>
    <xf numFmtId="0" fontId="16" fillId="0" borderId="0" xfId="0" applyNumberFormat="1" applyFont="1" applyAlignment="1">
      <alignment horizontal="center" vertical="center"/>
    </xf>
    <xf numFmtId="0" fontId="16" fillId="0" borderId="60" xfId="0" applyNumberFormat="1" applyFont="1" applyBorder="1" applyAlignment="1">
      <alignment horizontal="center" vertical="center"/>
    </xf>
    <xf numFmtId="0" fontId="16" fillId="0" borderId="61" xfId="0" applyNumberFormat="1" applyFont="1" applyBorder="1" applyAlignment="1">
      <alignment horizontal="center" vertical="center"/>
    </xf>
    <xf numFmtId="0" fontId="16" fillId="0" borderId="63" xfId="0" applyNumberFormat="1" applyFont="1" applyBorder="1" applyAlignment="1">
      <alignment horizontal="center" vertical="center"/>
    </xf>
    <xf numFmtId="56" fontId="16" fillId="0" borderId="26" xfId="0" quotePrefix="1" applyNumberFormat="1" applyFont="1" applyBorder="1" applyAlignment="1">
      <alignment horizontal="center" vertical="center"/>
    </xf>
    <xf numFmtId="56" fontId="16" fillId="0" borderId="60" xfId="0" quotePrefix="1" applyNumberFormat="1" applyFont="1" applyBorder="1" applyAlignment="1">
      <alignment horizontal="center" vertical="center"/>
    </xf>
    <xf numFmtId="56" fontId="16" fillId="0" borderId="61" xfId="0" quotePrefix="1" applyNumberFormat="1" applyFont="1" applyBorder="1" applyAlignment="1">
      <alignment horizontal="center" vertical="center"/>
    </xf>
    <xf numFmtId="38" fontId="16" fillId="0" borderId="27" xfId="1" applyFont="1" applyBorder="1" applyAlignment="1">
      <alignment horizontal="left" vertical="center" shrinkToFit="1"/>
    </xf>
    <xf numFmtId="38" fontId="16" fillId="0" borderId="1" xfId="1" applyFont="1" applyBorder="1" applyAlignment="1">
      <alignment horizontal="center" vertical="center"/>
    </xf>
    <xf numFmtId="3" fontId="16" fillId="0" borderId="47" xfId="1" applyNumberFormat="1" applyFont="1" applyBorder="1" applyAlignment="1">
      <alignment horizontal="center" vertical="center"/>
    </xf>
    <xf numFmtId="38" fontId="16" fillId="0" borderId="54" xfId="1" applyFont="1" applyBorder="1" applyAlignment="1">
      <alignment horizontal="center" vertical="center"/>
    </xf>
    <xf numFmtId="38" fontId="16" fillId="0" borderId="44" xfId="1" applyFont="1" applyBorder="1" applyAlignment="1">
      <alignment horizontal="center" vertical="center"/>
    </xf>
    <xf numFmtId="38" fontId="16" fillId="0" borderId="41" xfId="1" applyFont="1" applyBorder="1" applyAlignment="1">
      <alignment horizontal="center" vertical="center"/>
    </xf>
    <xf numFmtId="3" fontId="16" fillId="0" borderId="54" xfId="1" applyNumberFormat="1" applyFont="1" applyBorder="1" applyAlignment="1">
      <alignment horizontal="center" vertical="center"/>
    </xf>
    <xf numFmtId="3" fontId="16" fillId="0" borderId="41" xfId="1" applyNumberFormat="1" applyFont="1" applyBorder="1" applyAlignment="1">
      <alignment horizontal="center" vertical="center"/>
    </xf>
    <xf numFmtId="3" fontId="16" fillId="0" borderId="44" xfId="1" applyNumberFormat="1" applyFont="1" applyBorder="1" applyAlignment="1">
      <alignment horizontal="center" vertical="center"/>
    </xf>
    <xf numFmtId="3" fontId="16" fillId="0" borderId="59" xfId="1" applyNumberFormat="1" applyFont="1" applyBorder="1" applyAlignment="1">
      <alignment horizontal="center" vertical="center"/>
    </xf>
    <xf numFmtId="38" fontId="16" fillId="0" borderId="0" xfId="1" applyFont="1" applyAlignment="1">
      <alignment vertical="center"/>
    </xf>
    <xf numFmtId="0" fontId="16" fillId="0" borderId="29" xfId="0" applyNumberFormat="1" applyFont="1" applyBorder="1" applyAlignment="1">
      <alignment horizontal="left" vertical="center" shrinkToFit="1"/>
    </xf>
    <xf numFmtId="176" fontId="16" fillId="0" borderId="4" xfId="0" applyNumberFormat="1" applyFont="1" applyBorder="1" applyAlignment="1">
      <alignment horizontal="center" vertical="center"/>
    </xf>
    <xf numFmtId="180" fontId="16" fillId="0" borderId="5" xfId="0" applyNumberFormat="1" applyFont="1" applyBorder="1" applyAlignment="1">
      <alignment horizontal="center" vertical="center"/>
    </xf>
    <xf numFmtId="179" fontId="16" fillId="0" borderId="2" xfId="1" applyNumberFormat="1" applyFont="1" applyBorder="1" applyAlignment="1">
      <alignment horizontal="center" vertical="center"/>
    </xf>
    <xf numFmtId="179" fontId="16" fillId="0" borderId="3" xfId="1" applyNumberFormat="1" applyFont="1" applyBorder="1" applyAlignment="1">
      <alignment horizontal="center" vertical="center"/>
    </xf>
    <xf numFmtId="179" fontId="16" fillId="0" borderId="4" xfId="1" applyNumberFormat="1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/>
    </xf>
    <xf numFmtId="180" fontId="16" fillId="0" borderId="4" xfId="0" applyNumberFormat="1" applyFont="1" applyBorder="1" applyAlignment="1">
      <alignment horizontal="center" vertical="center"/>
    </xf>
    <xf numFmtId="180" fontId="16" fillId="0" borderId="3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16" fillId="0" borderId="4" xfId="0" applyNumberFormat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3" fontId="16" fillId="0" borderId="35" xfId="1" applyNumberFormat="1" applyFont="1" applyBorder="1" applyAlignment="1">
      <alignment horizontal="center" vertical="center"/>
    </xf>
    <xf numFmtId="178" fontId="16" fillId="0" borderId="29" xfId="0" applyNumberFormat="1" applyFont="1" applyBorder="1" applyAlignment="1">
      <alignment horizontal="left" vertical="center" shrinkToFit="1"/>
    </xf>
    <xf numFmtId="178" fontId="16" fillId="0" borderId="4" xfId="0" applyNumberFormat="1" applyFont="1" applyBorder="1" applyAlignment="1">
      <alignment horizontal="center" vertical="center"/>
    </xf>
    <xf numFmtId="40" fontId="16" fillId="0" borderId="5" xfId="1" applyNumberFormat="1" applyFont="1" applyBorder="1" applyAlignment="1">
      <alignment horizontal="center" vertical="center"/>
    </xf>
    <xf numFmtId="40" fontId="16" fillId="0" borderId="2" xfId="1" applyNumberFormat="1" applyFont="1" applyBorder="1" applyAlignment="1">
      <alignment horizontal="center" vertical="center"/>
    </xf>
    <xf numFmtId="40" fontId="16" fillId="0" borderId="3" xfId="1" applyNumberFormat="1" applyFont="1" applyBorder="1" applyAlignment="1">
      <alignment horizontal="center" vertical="center"/>
    </xf>
    <xf numFmtId="40" fontId="16" fillId="0" borderId="4" xfId="1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178" fontId="16" fillId="0" borderId="0" xfId="0" applyNumberFormat="1" applyFont="1" applyAlignment="1">
      <alignment vertical="center"/>
    </xf>
    <xf numFmtId="177" fontId="16" fillId="0" borderId="29" xfId="0" applyNumberFormat="1" applyFont="1" applyBorder="1" applyAlignment="1">
      <alignment horizontal="left" vertical="center" shrinkToFit="1"/>
    </xf>
    <xf numFmtId="177" fontId="16" fillId="0" borderId="4" xfId="0" applyNumberFormat="1" applyFont="1" applyBorder="1" applyAlignment="1">
      <alignment horizontal="center" vertical="center"/>
    </xf>
    <xf numFmtId="180" fontId="16" fillId="0" borderId="4" xfId="1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vertical="center"/>
    </xf>
    <xf numFmtId="0" fontId="16" fillId="0" borderId="32" xfId="0" applyNumberFormat="1" applyFont="1" applyBorder="1" applyAlignment="1">
      <alignment horizontal="left" vertical="center" shrinkToFit="1"/>
    </xf>
    <xf numFmtId="0" fontId="16" fillId="0" borderId="11" xfId="0" applyNumberFormat="1" applyFont="1" applyBorder="1" applyAlignment="1">
      <alignment horizontal="center" vertical="center"/>
    </xf>
    <xf numFmtId="3" fontId="16" fillId="0" borderId="21" xfId="1" applyNumberFormat="1" applyFont="1" applyBorder="1" applyAlignment="1">
      <alignment horizontal="center" vertical="center"/>
    </xf>
    <xf numFmtId="1" fontId="16" fillId="0" borderId="12" xfId="1" applyNumberFormat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1" fontId="16" fillId="0" borderId="11" xfId="1" applyNumberFormat="1" applyFont="1" applyBorder="1" applyAlignment="1">
      <alignment horizontal="center" vertical="center"/>
    </xf>
    <xf numFmtId="1" fontId="16" fillId="0" borderId="18" xfId="1" applyNumberFormat="1" applyFont="1" applyBorder="1" applyAlignment="1">
      <alignment horizontal="center" vertical="center"/>
    </xf>
    <xf numFmtId="1" fontId="16" fillId="0" borderId="36" xfId="1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left" vertical="center" shrinkToFit="1"/>
    </xf>
    <xf numFmtId="0" fontId="16" fillId="0" borderId="10" xfId="0" applyNumberFormat="1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3" fontId="16" fillId="0" borderId="14" xfId="1" applyNumberFormat="1" applyFont="1" applyBorder="1" applyAlignment="1">
      <alignment horizontal="center" vertical="center"/>
    </xf>
    <xf numFmtId="3" fontId="16" fillId="0" borderId="10" xfId="1" applyNumberFormat="1" applyFont="1" applyBorder="1" applyAlignment="1">
      <alignment horizontal="center" vertical="center"/>
    </xf>
    <xf numFmtId="3" fontId="16" fillId="0" borderId="15" xfId="1" applyNumberFormat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3" fontId="16" fillId="0" borderId="13" xfId="1" applyNumberFormat="1" applyFont="1" applyBorder="1" applyAlignment="1">
      <alignment horizontal="center" vertical="center"/>
    </xf>
    <xf numFmtId="3" fontId="16" fillId="0" borderId="34" xfId="1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left" vertical="center" shrinkToFit="1"/>
    </xf>
    <xf numFmtId="38" fontId="16" fillId="0" borderId="3" xfId="1" applyFont="1" applyFill="1" applyBorder="1" applyAlignment="1">
      <alignment horizontal="center" vertical="center"/>
    </xf>
    <xf numFmtId="177" fontId="16" fillId="0" borderId="3" xfId="0" applyNumberFormat="1" applyFont="1" applyBorder="1" applyAlignment="1">
      <alignment horizontal="left" vertical="center" shrinkToFit="1"/>
    </xf>
    <xf numFmtId="179" fontId="16" fillId="0" borderId="3" xfId="1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left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38" fontId="16" fillId="0" borderId="2" xfId="1" quotePrefix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81" fontId="16" fillId="0" borderId="5" xfId="0" applyNumberFormat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20" fontId="16" fillId="0" borderId="2" xfId="0" quotePrefix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0" fontId="16" fillId="0" borderId="35" xfId="0" quotePrefix="1" applyNumberFormat="1" applyFont="1" applyFill="1" applyBorder="1" applyAlignment="1">
      <alignment horizontal="center" vertical="center" wrapText="1"/>
    </xf>
    <xf numFmtId="20" fontId="16" fillId="0" borderId="4" xfId="0" quotePrefix="1" applyNumberFormat="1" applyFont="1" applyFill="1" applyBorder="1" applyAlignment="1">
      <alignment horizontal="center" vertical="center"/>
    </xf>
    <xf numFmtId="182" fontId="16" fillId="0" borderId="2" xfId="0" quotePrefix="1" applyNumberFormat="1" applyFont="1" applyFill="1" applyBorder="1" applyAlignment="1">
      <alignment horizontal="center" vertical="center"/>
    </xf>
    <xf numFmtId="0" fontId="16" fillId="0" borderId="3" xfId="0" quotePrefix="1" applyFont="1" applyFill="1" applyBorder="1" applyAlignment="1">
      <alignment horizontal="center" vertical="center"/>
    </xf>
    <xf numFmtId="20" fontId="16" fillId="0" borderId="4" xfId="0" applyNumberFormat="1" applyFont="1" applyFill="1" applyBorder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3" fontId="16" fillId="0" borderId="3" xfId="1" applyNumberFormat="1" applyFont="1" applyFill="1" applyBorder="1" applyAlignment="1">
      <alignment horizontal="center" vertical="center"/>
    </xf>
    <xf numFmtId="3" fontId="16" fillId="0" borderId="4" xfId="1" applyNumberFormat="1" applyFont="1" applyFill="1" applyBorder="1" applyAlignment="1">
      <alignment horizontal="center" vertical="center"/>
    </xf>
    <xf numFmtId="178" fontId="16" fillId="0" borderId="3" xfId="0" applyNumberFormat="1" applyFont="1" applyBorder="1" applyAlignment="1">
      <alignment horizontal="left" vertical="center" shrinkToFit="1"/>
    </xf>
    <xf numFmtId="179" fontId="16" fillId="0" borderId="2" xfId="1" applyNumberFormat="1" applyFont="1" applyFill="1" applyBorder="1" applyAlignment="1">
      <alignment horizontal="center" vertical="center"/>
    </xf>
    <xf numFmtId="180" fontId="16" fillId="0" borderId="3" xfId="0" applyNumberFormat="1" applyFont="1" applyFill="1" applyBorder="1" applyAlignment="1">
      <alignment horizontal="center" vertical="center"/>
    </xf>
    <xf numFmtId="180" fontId="16" fillId="0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84" fontId="16" fillId="0" borderId="40" xfId="1" applyNumberFormat="1" applyFont="1" applyFill="1" applyBorder="1" applyAlignment="1">
      <alignment horizontal="center" vertical="center" wrapText="1"/>
    </xf>
    <xf numFmtId="184" fontId="16" fillId="0" borderId="52" xfId="1" applyNumberFormat="1" applyFont="1" applyBorder="1" applyAlignment="1">
      <alignment horizontal="center" vertical="center" wrapText="1"/>
    </xf>
    <xf numFmtId="185" fontId="16" fillId="0" borderId="51" xfId="0" applyNumberFormat="1" applyFont="1" applyFill="1" applyBorder="1" applyAlignment="1">
      <alignment horizontal="center" vertical="center" wrapText="1"/>
    </xf>
    <xf numFmtId="185" fontId="16" fillId="0" borderId="53" xfId="0" applyNumberFormat="1" applyFont="1" applyBorder="1" applyAlignment="1">
      <alignment horizontal="center" vertical="center" wrapText="1"/>
    </xf>
    <xf numFmtId="186" fontId="16" fillId="0" borderId="41" xfId="0" applyNumberFormat="1" applyFont="1" applyFill="1" applyBorder="1" applyAlignment="1">
      <alignment horizontal="center" vertical="center"/>
    </xf>
    <xf numFmtId="186" fontId="16" fillId="0" borderId="54" xfId="0" applyNumberFormat="1" applyFont="1" applyBorder="1" applyAlignment="1">
      <alignment horizontal="center" vertical="center"/>
    </xf>
    <xf numFmtId="0" fontId="21" fillId="0" borderId="43" xfId="0" applyNumberFormat="1" applyFont="1" applyBorder="1" applyAlignment="1">
      <alignment horizontal="left" vertical="center" shrinkToFit="1"/>
    </xf>
    <xf numFmtId="0" fontId="21" fillId="0" borderId="40" xfId="0" applyNumberFormat="1" applyFont="1" applyBorder="1" applyAlignment="1">
      <alignment horizontal="center" vertical="center"/>
    </xf>
    <xf numFmtId="38" fontId="16" fillId="0" borderId="52" xfId="1" applyFont="1" applyFill="1" applyBorder="1" applyAlignment="1">
      <alignment horizontal="center" vertical="center"/>
    </xf>
    <xf numFmtId="188" fontId="16" fillId="0" borderId="43" xfId="1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38" fontId="16" fillId="0" borderId="52" xfId="1" applyFont="1" applyBorder="1" applyAlignment="1">
      <alignment horizontal="center" vertical="center"/>
    </xf>
    <xf numFmtId="38" fontId="16" fillId="0" borderId="43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46" xfId="0" applyNumberFormat="1" applyFont="1" applyBorder="1" applyAlignment="1">
      <alignment horizontal="center" vertical="center"/>
    </xf>
    <xf numFmtId="3" fontId="16" fillId="0" borderId="52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6" fillId="0" borderId="43" xfId="0" applyNumberFormat="1" applyFont="1" applyBorder="1" applyAlignment="1">
      <alignment horizontal="center" vertical="center"/>
    </xf>
    <xf numFmtId="179" fontId="16" fillId="0" borderId="52" xfId="1" applyNumberFormat="1" applyFont="1" applyFill="1" applyBorder="1" applyAlignment="1">
      <alignment horizontal="center" vertical="center"/>
    </xf>
    <xf numFmtId="180" fontId="16" fillId="0" borderId="43" xfId="0" applyNumberFormat="1" applyFont="1" applyFill="1" applyBorder="1" applyAlignment="1">
      <alignment horizontal="center" vertical="center"/>
    </xf>
    <xf numFmtId="180" fontId="16" fillId="0" borderId="40" xfId="0" applyNumberFormat="1" applyFont="1" applyFill="1" applyBorder="1" applyAlignment="1">
      <alignment horizontal="center" vertical="center"/>
    </xf>
    <xf numFmtId="179" fontId="16" fillId="0" borderId="52" xfId="1" applyNumberFormat="1" applyFont="1" applyBorder="1" applyAlignment="1">
      <alignment horizontal="center" vertical="center"/>
    </xf>
    <xf numFmtId="179" fontId="16" fillId="0" borderId="43" xfId="1" applyNumberFormat="1" applyFont="1" applyBorder="1" applyAlignment="1">
      <alignment horizontal="center" vertical="center"/>
    </xf>
    <xf numFmtId="179" fontId="16" fillId="0" borderId="40" xfId="1" applyNumberFormat="1" applyFont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40" xfId="0" applyNumberFormat="1" applyFont="1" applyBorder="1" applyAlignment="1">
      <alignment horizontal="center" vertical="center"/>
    </xf>
    <xf numFmtId="180" fontId="16" fillId="0" borderId="43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shrinkToFit="1"/>
    </xf>
    <xf numFmtId="40" fontId="16" fillId="0" borderId="2" xfId="1" applyNumberFormat="1" applyFont="1" applyFill="1" applyBorder="1" applyAlignment="1">
      <alignment horizontal="center" vertical="center"/>
    </xf>
    <xf numFmtId="40" fontId="16" fillId="0" borderId="3" xfId="1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vertical="center"/>
    </xf>
    <xf numFmtId="0" fontId="16" fillId="0" borderId="43" xfId="0" applyNumberFormat="1" applyFont="1" applyBorder="1" applyAlignment="1">
      <alignment horizontal="left" vertical="center" shrinkToFit="1"/>
    </xf>
    <xf numFmtId="0" fontId="16" fillId="0" borderId="40" xfId="0" applyNumberFormat="1" applyFont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3" fontId="16" fillId="0" borderId="43" xfId="1" applyNumberFormat="1" applyFont="1" applyFill="1" applyBorder="1" applyAlignment="1">
      <alignment horizontal="center" vertical="center"/>
    </xf>
    <xf numFmtId="3" fontId="16" fillId="0" borderId="40" xfId="1" applyNumberFormat="1" applyFont="1" applyFill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1" fontId="16" fillId="0" borderId="52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0" xfId="1" applyNumberFormat="1" applyFont="1" applyBorder="1" applyAlignment="1">
      <alignment horizontal="center" vertical="center"/>
    </xf>
    <xf numFmtId="180" fontId="16" fillId="0" borderId="3" xfId="1" applyNumberFormat="1" applyFont="1" applyBorder="1" applyAlignment="1">
      <alignment horizontal="center" vertical="center"/>
    </xf>
    <xf numFmtId="180" fontId="16" fillId="0" borderId="5" xfId="1" applyNumberFormat="1" applyFont="1" applyBorder="1" applyAlignment="1">
      <alignment horizontal="center" vertical="center"/>
    </xf>
    <xf numFmtId="180" fontId="16" fillId="0" borderId="2" xfId="1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8" fontId="16" fillId="0" borderId="2" xfId="0" applyNumberFormat="1" applyFont="1" applyBorder="1" applyAlignment="1">
      <alignment horizontal="center" vertical="center"/>
    </xf>
    <xf numFmtId="38" fontId="16" fillId="0" borderId="4" xfId="0" applyNumberFormat="1" applyFont="1" applyBorder="1" applyAlignment="1">
      <alignment horizontal="center" vertical="center"/>
    </xf>
    <xf numFmtId="38" fontId="16" fillId="0" borderId="3" xfId="0" applyNumberFormat="1" applyFont="1" applyBorder="1" applyAlignment="1">
      <alignment horizontal="center" vertical="center"/>
    </xf>
    <xf numFmtId="38" fontId="16" fillId="0" borderId="35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left" vertical="center" shrinkToFit="1"/>
    </xf>
    <xf numFmtId="177" fontId="16" fillId="0" borderId="11" xfId="0" applyNumberFormat="1" applyFont="1" applyBorder="1" applyAlignment="1">
      <alignment horizontal="center" vertical="center"/>
    </xf>
    <xf numFmtId="38" fontId="16" fillId="0" borderId="12" xfId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38" fontId="16" fillId="0" borderId="12" xfId="0" applyNumberFormat="1" applyFont="1" applyBorder="1" applyAlignment="1">
      <alignment horizontal="center" vertical="center"/>
    </xf>
    <xf numFmtId="38" fontId="16" fillId="0" borderId="11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38" fontId="16" fillId="0" borderId="18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79" fontId="16" fillId="0" borderId="13" xfId="1" applyNumberFormat="1" applyFont="1" applyBorder="1" applyAlignment="1">
      <alignment horizontal="center" vertical="center"/>
    </xf>
    <xf numFmtId="179" fontId="16" fillId="0" borderId="14" xfId="1" applyNumberFormat="1" applyFont="1" applyBorder="1" applyAlignment="1">
      <alignment horizontal="center" vertical="center"/>
    </xf>
    <xf numFmtId="180" fontId="16" fillId="0" borderId="14" xfId="0" applyNumberFormat="1" applyFont="1" applyBorder="1" applyAlignment="1">
      <alignment horizontal="center" vertical="center"/>
    </xf>
    <xf numFmtId="180" fontId="16" fillId="0" borderId="10" xfId="0" applyNumberFormat="1" applyFont="1" applyBorder="1" applyAlignment="1">
      <alignment horizontal="center" vertical="center"/>
    </xf>
    <xf numFmtId="180" fontId="16" fillId="0" borderId="15" xfId="0" applyNumberFormat="1" applyFont="1" applyBorder="1" applyAlignment="1">
      <alignment horizontal="center" vertical="center"/>
    </xf>
    <xf numFmtId="179" fontId="16" fillId="0" borderId="10" xfId="1" applyNumberFormat="1" applyFont="1" applyBorder="1" applyAlignment="1">
      <alignment horizontal="center" vertical="center"/>
    </xf>
    <xf numFmtId="180" fontId="16" fillId="0" borderId="13" xfId="0" applyNumberFormat="1" applyFont="1" applyBorder="1" applyAlignment="1">
      <alignment horizontal="center" vertical="center"/>
    </xf>
    <xf numFmtId="180" fontId="16" fillId="0" borderId="34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177" fontId="16" fillId="0" borderId="43" xfId="0" applyNumberFormat="1" applyFont="1" applyBorder="1" applyAlignment="1">
      <alignment horizontal="left" vertical="center" shrinkToFit="1"/>
    </xf>
    <xf numFmtId="177" fontId="16" fillId="0" borderId="40" xfId="0" applyNumberFormat="1" applyFont="1" applyBorder="1" applyAlignment="1">
      <alignment horizontal="center" vertical="center"/>
    </xf>
    <xf numFmtId="180" fontId="16" fillId="0" borderId="46" xfId="0" applyNumberFormat="1" applyFont="1" applyBorder="1" applyAlignment="1">
      <alignment horizontal="center" vertical="center"/>
    </xf>
    <xf numFmtId="180" fontId="16" fillId="0" borderId="81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80" xfId="0" applyNumberFormat="1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center" vertical="center"/>
    </xf>
    <xf numFmtId="38" fontId="16" fillId="0" borderId="10" xfId="0" applyNumberFormat="1" applyFont="1" applyBorder="1" applyAlignment="1">
      <alignment horizontal="center" vertical="center"/>
    </xf>
    <xf numFmtId="0" fontId="16" fillId="0" borderId="35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38" fontId="16" fillId="0" borderId="2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left" vertical="center" shrinkToFit="1"/>
    </xf>
    <xf numFmtId="0" fontId="16" fillId="0" borderId="37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40" fontId="16" fillId="0" borderId="7" xfId="1" applyNumberFormat="1" applyFont="1" applyBorder="1" applyAlignment="1">
      <alignment horizontal="center" vertical="center"/>
    </xf>
    <xf numFmtId="40" fontId="16" fillId="0" borderId="8" xfId="1" applyNumberFormat="1" applyFont="1" applyBorder="1" applyAlignment="1">
      <alignment horizontal="center" vertical="center"/>
    </xf>
    <xf numFmtId="40" fontId="16" fillId="0" borderId="84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40" fontId="16" fillId="0" borderId="7" xfId="0" applyNumberFormat="1" applyFont="1" applyFill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vertical="center"/>
    </xf>
    <xf numFmtId="0" fontId="16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right" vertical="center"/>
    </xf>
    <xf numFmtId="183" fontId="16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Alignment="1">
      <alignment vertical="center" shrinkToFit="1"/>
    </xf>
    <xf numFmtId="180" fontId="23" fillId="0" borderId="0" xfId="1" applyNumberFormat="1" applyFont="1" applyBorder="1" applyAlignment="1">
      <alignment horizontal="center" vertical="center"/>
    </xf>
    <xf numFmtId="189" fontId="16" fillId="0" borderId="43" xfId="1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38" fontId="18" fillId="0" borderId="95" xfId="1" applyFont="1" applyFill="1" applyBorder="1" applyAlignment="1">
      <alignment vertical="center"/>
    </xf>
    <xf numFmtId="0" fontId="16" fillId="0" borderId="88" xfId="0" applyNumberFormat="1" applyFont="1" applyBorder="1" applyAlignment="1">
      <alignment vertical="center"/>
    </xf>
    <xf numFmtId="0" fontId="16" fillId="0" borderId="88" xfId="0" applyNumberFormat="1" applyFont="1" applyBorder="1" applyAlignment="1">
      <alignment horizontal="left" vertical="center"/>
    </xf>
    <xf numFmtId="0" fontId="16" fillId="0" borderId="89" xfId="0" applyNumberFormat="1" applyFont="1" applyBorder="1" applyAlignment="1">
      <alignment horizontal="center" vertical="center"/>
    </xf>
    <xf numFmtId="0" fontId="16" fillId="0" borderId="54" xfId="0" applyNumberFormat="1" applyFont="1" applyBorder="1" applyAlignment="1">
      <alignment vertical="center"/>
    </xf>
    <xf numFmtId="0" fontId="16" fillId="0" borderId="41" xfId="0" applyNumberFormat="1" applyFont="1" applyBorder="1" applyAlignment="1">
      <alignment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vertical="center"/>
    </xf>
    <xf numFmtId="0" fontId="16" fillId="0" borderId="4" xfId="0" applyNumberFormat="1" applyFont="1" applyBorder="1" applyAlignment="1">
      <alignment vertical="center"/>
    </xf>
    <xf numFmtId="0" fontId="18" fillId="2" borderId="5" xfId="0" applyNumberFormat="1" applyFont="1" applyFill="1" applyBorder="1" applyAlignment="1">
      <alignment horizontal="center" vertical="center"/>
    </xf>
    <xf numFmtId="38" fontId="16" fillId="0" borderId="2" xfId="1" applyFont="1" applyBorder="1" applyAlignment="1">
      <alignment vertical="center"/>
    </xf>
    <xf numFmtId="38" fontId="16" fillId="0" borderId="4" xfId="1" applyFont="1" applyBorder="1" applyAlignment="1">
      <alignment vertical="center"/>
    </xf>
    <xf numFmtId="38" fontId="16" fillId="2" borderId="5" xfId="1" applyFont="1" applyFill="1" applyBorder="1" applyAlignment="1">
      <alignment horizontal="center" vertical="center"/>
    </xf>
    <xf numFmtId="0" fontId="16" fillId="0" borderId="90" xfId="0" applyNumberFormat="1" applyFont="1" applyBorder="1" applyAlignment="1">
      <alignment vertical="center"/>
    </xf>
    <xf numFmtId="0" fontId="16" fillId="0" borderId="91" xfId="0" applyNumberFormat="1" applyFont="1" applyBorder="1" applyAlignment="1">
      <alignment vertical="center"/>
    </xf>
    <xf numFmtId="0" fontId="16" fillId="2" borderId="97" xfId="1" applyNumberFormat="1" applyFont="1" applyFill="1" applyBorder="1" applyAlignment="1">
      <alignment horizontal="center" vertical="center"/>
    </xf>
    <xf numFmtId="0" fontId="16" fillId="0" borderId="91" xfId="0" applyNumberFormat="1" applyFont="1" applyBorder="1" applyAlignment="1">
      <alignment horizontal="center" vertical="center"/>
    </xf>
    <xf numFmtId="0" fontId="16" fillId="0" borderId="92" xfId="0" applyNumberFormat="1" applyFont="1" applyBorder="1" applyAlignment="1">
      <alignment vertical="center"/>
    </xf>
    <xf numFmtId="0" fontId="16" fillId="2" borderId="89" xfId="1" applyNumberFormat="1" applyFont="1" applyFill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/>
    </xf>
    <xf numFmtId="2" fontId="18" fillId="2" borderId="5" xfId="0" applyNumberFormat="1" applyFont="1" applyFill="1" applyBorder="1" applyAlignment="1">
      <alignment horizontal="center" vertical="center"/>
    </xf>
    <xf numFmtId="180" fontId="16" fillId="0" borderId="52" xfId="0" applyNumberFormat="1" applyFont="1" applyBorder="1" applyAlignment="1">
      <alignment vertical="center"/>
    </xf>
    <xf numFmtId="0" fontId="16" fillId="0" borderId="40" xfId="0" applyNumberFormat="1" applyFont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1" fontId="16" fillId="0" borderId="90" xfId="0" applyNumberFormat="1" applyFont="1" applyBorder="1" applyAlignment="1">
      <alignment vertical="center"/>
    </xf>
    <xf numFmtId="1" fontId="16" fillId="0" borderId="91" xfId="0" applyNumberFormat="1" applyFont="1" applyBorder="1" applyAlignment="1">
      <alignment vertical="center"/>
    </xf>
    <xf numFmtId="180" fontId="16" fillId="0" borderId="92" xfId="0" applyNumberFormat="1" applyFont="1" applyBorder="1" applyAlignment="1">
      <alignment vertical="center"/>
    </xf>
    <xf numFmtId="1" fontId="16" fillId="0" borderId="92" xfId="0" applyNumberFormat="1" applyFont="1" applyBorder="1" applyAlignment="1">
      <alignment vertical="center"/>
    </xf>
    <xf numFmtId="180" fontId="16" fillId="0" borderId="54" xfId="0" applyNumberFormat="1" applyFont="1" applyBorder="1" applyAlignment="1">
      <alignment vertical="center"/>
    </xf>
    <xf numFmtId="180" fontId="16" fillId="0" borderId="41" xfId="0" applyNumberFormat="1" applyFont="1" applyBorder="1" applyAlignment="1">
      <alignment vertical="center"/>
    </xf>
    <xf numFmtId="2" fontId="16" fillId="0" borderId="2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180" fontId="16" fillId="0" borderId="2" xfId="0" applyNumberFormat="1" applyFont="1" applyBorder="1" applyAlignment="1">
      <alignment vertical="center"/>
    </xf>
    <xf numFmtId="180" fontId="16" fillId="0" borderId="4" xfId="0" applyNumberFormat="1" applyFont="1" applyBorder="1" applyAlignment="1">
      <alignment vertical="center"/>
    </xf>
    <xf numFmtId="0" fontId="16" fillId="0" borderId="52" xfId="0" applyNumberFormat="1" applyFont="1" applyBorder="1" applyAlignment="1">
      <alignment vertical="center"/>
    </xf>
    <xf numFmtId="0" fontId="16" fillId="2" borderId="46" xfId="1" applyNumberFormat="1" applyFont="1" applyFill="1" applyBorder="1" applyAlignment="1">
      <alignment horizontal="center" vertical="center"/>
    </xf>
    <xf numFmtId="0" fontId="16" fillId="2" borderId="9" xfId="1" applyNumberFormat="1" applyFont="1" applyFill="1" applyBorder="1" applyAlignment="1">
      <alignment horizontal="center" vertical="center"/>
    </xf>
    <xf numFmtId="0" fontId="16" fillId="0" borderId="6" xfId="0" applyNumberFormat="1" applyFont="1" applyBorder="1" applyAlignment="1">
      <alignment vertical="center"/>
    </xf>
    <xf numFmtId="0" fontId="16" fillId="0" borderId="8" xfId="0" applyNumberFormat="1" applyFont="1" applyBorder="1" applyAlignment="1">
      <alignment vertical="center"/>
    </xf>
    <xf numFmtId="0" fontId="18" fillId="3" borderId="0" xfId="0" applyFont="1" applyFill="1" applyAlignment="1">
      <alignment horizontal="centerContinuous"/>
    </xf>
    <xf numFmtId="0" fontId="18" fillId="4" borderId="63" xfId="0" applyFont="1" applyFill="1" applyBorder="1" applyAlignment="1">
      <alignment horizontal="centerContinuous"/>
    </xf>
    <xf numFmtId="0" fontId="18" fillId="4" borderId="98" xfId="0" applyFont="1" applyFill="1" applyBorder="1" applyAlignment="1">
      <alignment horizontal="centerContinuous"/>
    </xf>
    <xf numFmtId="0" fontId="18" fillId="4" borderId="99" xfId="0" applyFont="1" applyFill="1" applyBorder="1" applyAlignment="1">
      <alignment horizontal="centerContinuous"/>
    </xf>
    <xf numFmtId="0" fontId="18" fillId="5" borderId="0" xfId="0" applyFont="1" applyFill="1" applyAlignment="1">
      <alignment horizontal="centerContinuous"/>
    </xf>
    <xf numFmtId="0" fontId="18" fillId="6" borderId="0" xfId="0" applyFont="1" applyFill="1" applyAlignment="1">
      <alignment horizontal="centerContinuous"/>
    </xf>
    <xf numFmtId="0" fontId="16" fillId="0" borderId="0" xfId="0" applyFont="1" applyAlignment="1"/>
    <xf numFmtId="0" fontId="16" fillId="0" borderId="96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left" vertical="center"/>
    </xf>
    <xf numFmtId="0" fontId="16" fillId="0" borderId="90" xfId="0" applyNumberFormat="1" applyFont="1" applyBorder="1" applyAlignment="1">
      <alignment horizontal="left" vertical="center"/>
    </xf>
    <xf numFmtId="0" fontId="16" fillId="2" borderId="95" xfId="0" applyNumberFormat="1" applyFont="1" applyFill="1" applyBorder="1" applyAlignment="1">
      <alignment vertical="center"/>
    </xf>
    <xf numFmtId="0" fontId="16" fillId="0" borderId="6" xfId="0" applyNumberFormat="1" applyFont="1" applyBorder="1" applyAlignment="1">
      <alignment horizontal="left" vertical="center"/>
    </xf>
    <xf numFmtId="0" fontId="24" fillId="0" borderId="0" xfId="0" applyNumberFormat="1" applyFont="1" applyAlignment="1">
      <alignment vertical="center"/>
    </xf>
    <xf numFmtId="0" fontId="16" fillId="0" borderId="99" xfId="0" applyNumberFormat="1" applyFont="1" applyBorder="1" applyAlignment="1">
      <alignment horizontal="center" vertical="center"/>
    </xf>
    <xf numFmtId="3" fontId="16" fillId="0" borderId="104" xfId="1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3" fontId="16" fillId="0" borderId="29" xfId="1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1" fontId="16" fillId="0" borderId="32" xfId="1" applyNumberFormat="1" applyFont="1" applyBorder="1" applyAlignment="1">
      <alignment horizontal="center" vertical="center"/>
    </xf>
    <xf numFmtId="3" fontId="16" fillId="0" borderId="105" xfId="1" applyNumberFormat="1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84" fontId="16" fillId="0" borderId="106" xfId="1" applyNumberFormat="1" applyFont="1" applyBorder="1" applyAlignment="1">
      <alignment horizontal="center" vertical="center" wrapText="1"/>
    </xf>
    <xf numFmtId="185" fontId="16" fillId="0" borderId="107" xfId="0" applyNumberFormat="1" applyFont="1" applyBorder="1" applyAlignment="1">
      <alignment horizontal="center" vertical="center" wrapText="1"/>
    </xf>
    <xf numFmtId="186" fontId="16" fillId="0" borderId="104" xfId="0" applyNumberFormat="1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3" fontId="16" fillId="0" borderId="106" xfId="0" applyNumberFormat="1" applyFont="1" applyBorder="1" applyAlignment="1">
      <alignment horizontal="center" vertical="center"/>
    </xf>
    <xf numFmtId="180" fontId="16" fillId="0" borderId="106" xfId="0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/>
    </xf>
    <xf numFmtId="2" fontId="16" fillId="0" borderId="29" xfId="0" applyNumberFormat="1" applyFont="1" applyFill="1" applyBorder="1" applyAlignment="1">
      <alignment horizontal="center" vertical="center"/>
    </xf>
    <xf numFmtId="1" fontId="16" fillId="0" borderId="106" xfId="1" applyNumberFormat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38" fontId="16" fillId="0" borderId="32" xfId="1" applyFont="1" applyBorder="1" applyAlignment="1">
      <alignment horizontal="center" vertical="center"/>
    </xf>
    <xf numFmtId="180" fontId="16" fillId="0" borderId="105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180" fontId="16" fillId="2" borderId="5" xfId="0" applyNumberFormat="1" applyFont="1" applyFill="1" applyBorder="1" applyAlignment="1">
      <alignment horizontal="center" vertical="center"/>
    </xf>
    <xf numFmtId="0" fontId="18" fillId="2" borderId="5" xfId="2" applyNumberFormat="1" applyFont="1" applyFill="1" applyBorder="1" applyAlignment="1">
      <alignment horizontal="center" vertical="center"/>
    </xf>
    <xf numFmtId="38" fontId="17" fillId="0" borderId="29" xfId="1" applyFont="1" applyFill="1" applyBorder="1" applyAlignment="1">
      <alignment horizontal="center" vertical="center" wrapText="1"/>
    </xf>
    <xf numFmtId="182" fontId="16" fillId="0" borderId="3" xfId="0" applyNumberFormat="1" applyFont="1" applyFill="1" applyBorder="1" applyAlignment="1">
      <alignment horizontal="center" vertical="center" wrapText="1"/>
    </xf>
    <xf numFmtId="180" fontId="16" fillId="0" borderId="29" xfId="1" applyNumberFormat="1" applyFont="1" applyFill="1" applyBorder="1" applyAlignment="1">
      <alignment horizontal="center" vertical="center"/>
    </xf>
    <xf numFmtId="180" fontId="16" fillId="0" borderId="29" xfId="0" applyNumberFormat="1" applyFont="1" applyFill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 textRotation="255" justifyLastLine="1"/>
    </xf>
    <xf numFmtId="0" fontId="16" fillId="0" borderId="82" xfId="0" applyNumberFormat="1" applyFont="1" applyBorder="1" applyAlignment="1">
      <alignment horizontal="center" vertical="center" textRotation="255" justifyLastLine="1"/>
    </xf>
    <xf numFmtId="0" fontId="21" fillId="0" borderId="3" xfId="0" applyNumberFormat="1" applyFont="1" applyBorder="1" applyAlignment="1">
      <alignment horizontal="left" vertical="center" shrinkToFit="1"/>
    </xf>
    <xf numFmtId="38" fontId="16" fillId="0" borderId="2" xfId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88" fontId="16" fillId="0" borderId="43" xfId="1" applyNumberFormat="1" applyFont="1" applyFill="1" applyBorder="1" applyAlignment="1">
      <alignment horizontal="center" vertical="center"/>
    </xf>
    <xf numFmtId="188" fontId="16" fillId="0" borderId="50" xfId="1" applyNumberFormat="1" applyFont="1" applyFill="1" applyBorder="1" applyAlignment="1">
      <alignment horizontal="center" vertical="center"/>
    </xf>
    <xf numFmtId="188" fontId="16" fillId="0" borderId="44" xfId="1" applyNumberFormat="1" applyFont="1" applyFill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 textRotation="255" justifyLastLine="1"/>
    </xf>
    <xf numFmtId="0" fontId="21" fillId="0" borderId="4" xfId="0" applyNumberFormat="1" applyFont="1" applyBorder="1" applyAlignment="1">
      <alignment horizontal="center" vertical="center"/>
    </xf>
    <xf numFmtId="40" fontId="16" fillId="0" borderId="16" xfId="1" applyNumberFormat="1" applyFont="1" applyBorder="1" applyAlignment="1">
      <alignment horizontal="center" vertical="center"/>
    </xf>
    <xf numFmtId="40" fontId="16" fillId="0" borderId="28" xfId="1" applyNumberFormat="1" applyFont="1" applyBorder="1" applyAlignment="1">
      <alignment horizontal="center" vertical="center"/>
    </xf>
    <xf numFmtId="40" fontId="16" fillId="0" borderId="30" xfId="1" applyNumberFormat="1" applyFont="1" applyBorder="1" applyAlignment="1">
      <alignment horizontal="center" vertical="center"/>
    </xf>
    <xf numFmtId="179" fontId="16" fillId="0" borderId="16" xfId="1" applyNumberFormat="1" applyFont="1" applyBorder="1" applyAlignment="1">
      <alignment horizontal="center" vertical="center"/>
    </xf>
    <xf numFmtId="179" fontId="16" fillId="0" borderId="28" xfId="1" applyNumberFormat="1" applyFont="1" applyBorder="1" applyAlignment="1">
      <alignment horizontal="center" vertical="center"/>
    </xf>
    <xf numFmtId="179" fontId="16" fillId="0" borderId="30" xfId="1" applyNumberFormat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6" fillId="0" borderId="31" xfId="1" applyFont="1" applyBorder="1" applyAlignment="1">
      <alignment horizontal="center" vertical="center"/>
    </xf>
    <xf numFmtId="38" fontId="16" fillId="0" borderId="23" xfId="1" applyFont="1" applyBorder="1" applyAlignment="1">
      <alignment horizontal="center" vertical="center"/>
    </xf>
    <xf numFmtId="38" fontId="16" fillId="0" borderId="56" xfId="1" applyFont="1" applyBorder="1" applyAlignment="1">
      <alignment horizontal="center" vertical="center"/>
    </xf>
    <xf numFmtId="38" fontId="16" fillId="0" borderId="57" xfId="1" applyFont="1" applyBorder="1" applyAlignment="1">
      <alignment horizontal="center" vertical="center"/>
    </xf>
    <xf numFmtId="38" fontId="16" fillId="0" borderId="58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28" xfId="1" applyFont="1" applyBorder="1" applyAlignment="1">
      <alignment horizontal="center" vertical="center"/>
    </xf>
    <xf numFmtId="38" fontId="16" fillId="0" borderId="30" xfId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180" fontId="16" fillId="0" borderId="16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30" xfId="0" applyNumberFormat="1" applyFont="1" applyBorder="1" applyAlignment="1">
      <alignment horizontal="center" vertical="center"/>
    </xf>
    <xf numFmtId="1" fontId="16" fillId="0" borderId="19" xfId="1" applyNumberFormat="1" applyFont="1" applyBorder="1" applyAlignment="1">
      <alignment horizontal="center" vertical="center"/>
    </xf>
    <xf numFmtId="1" fontId="16" fillId="0" borderId="31" xfId="1" applyNumberFormat="1" applyFont="1" applyBorder="1" applyAlignment="1">
      <alignment horizontal="center" vertical="center"/>
    </xf>
    <xf numFmtId="1" fontId="16" fillId="0" borderId="23" xfId="1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3" fontId="16" fillId="0" borderId="51" xfId="0" applyNumberFormat="1" applyFont="1" applyBorder="1" applyAlignment="1">
      <alignment horizontal="center" vertical="center"/>
    </xf>
    <xf numFmtId="3" fontId="16" fillId="0" borderId="41" xfId="0" applyNumberFormat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8" fontId="16" fillId="0" borderId="3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38" fontId="16" fillId="0" borderId="16" xfId="0" applyNumberFormat="1" applyFont="1" applyBorder="1" applyAlignment="1">
      <alignment horizontal="center" vertical="center"/>
    </xf>
    <xf numFmtId="38" fontId="16" fillId="0" borderId="28" xfId="0" applyNumberFormat="1" applyFont="1" applyBorder="1" applyAlignment="1">
      <alignment horizontal="center" vertical="center"/>
    </xf>
    <xf numFmtId="38" fontId="16" fillId="0" borderId="30" xfId="0" applyNumberFormat="1" applyFont="1" applyBorder="1" applyAlignment="1">
      <alignment horizontal="center" vertical="center"/>
    </xf>
    <xf numFmtId="40" fontId="16" fillId="0" borderId="73" xfId="0" applyNumberFormat="1" applyFont="1" applyBorder="1" applyAlignment="1">
      <alignment horizontal="center" vertical="center"/>
    </xf>
    <xf numFmtId="40" fontId="16" fillId="0" borderId="84" xfId="0" applyNumberFormat="1" applyFont="1" applyBorder="1" applyAlignment="1">
      <alignment horizontal="center" vertical="center"/>
    </xf>
    <xf numFmtId="40" fontId="16" fillId="0" borderId="71" xfId="0" applyNumberFormat="1" applyFont="1" applyBorder="1" applyAlignment="1">
      <alignment horizontal="center" vertical="center"/>
    </xf>
    <xf numFmtId="38" fontId="16" fillId="0" borderId="80" xfId="0" applyNumberFormat="1" applyFont="1" applyBorder="1" applyAlignment="1">
      <alignment horizontal="center" vertical="center"/>
    </xf>
    <xf numFmtId="38" fontId="16" fillId="0" borderId="83" xfId="0" applyNumberFormat="1" applyFont="1" applyBorder="1" applyAlignment="1">
      <alignment horizontal="center" vertical="center"/>
    </xf>
    <xf numFmtId="38" fontId="16" fillId="0" borderId="14" xfId="0" applyNumberFormat="1" applyFont="1" applyBorder="1" applyAlignment="1">
      <alignment horizontal="center" vertical="center"/>
    </xf>
    <xf numFmtId="38" fontId="16" fillId="0" borderId="10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38" fontId="16" fillId="0" borderId="86" xfId="0" applyNumberFormat="1" applyFont="1" applyBorder="1" applyAlignment="1">
      <alignment horizontal="center" vertical="center"/>
    </xf>
    <xf numFmtId="38" fontId="16" fillId="0" borderId="105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40" fontId="16" fillId="0" borderId="85" xfId="0" applyNumberFormat="1" applyFont="1" applyBorder="1" applyAlignment="1">
      <alignment horizontal="center" vertical="center"/>
    </xf>
    <xf numFmtId="38" fontId="16" fillId="0" borderId="29" xfId="0" applyNumberFormat="1" applyFont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 textRotation="255"/>
    </xf>
    <xf numFmtId="0" fontId="16" fillId="0" borderId="2" xfId="0" applyNumberFormat="1" applyFont="1" applyBorder="1" applyAlignment="1">
      <alignment horizontal="center" vertical="center" textRotation="255"/>
    </xf>
    <xf numFmtId="0" fontId="16" fillId="0" borderId="6" xfId="0" applyNumberFormat="1" applyFont="1" applyBorder="1" applyAlignment="1">
      <alignment horizontal="center" vertical="center" textRotation="255"/>
    </xf>
    <xf numFmtId="38" fontId="16" fillId="0" borderId="14" xfId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6" fillId="0" borderId="4" xfId="1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62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6" fillId="0" borderId="39" xfId="0" applyNumberFormat="1" applyFont="1" applyBorder="1" applyAlignment="1">
      <alignment horizontal="center" vertical="center"/>
    </xf>
    <xf numFmtId="3" fontId="16" fillId="0" borderId="56" xfId="1" applyNumberFormat="1" applyFont="1" applyBorder="1" applyAlignment="1">
      <alignment horizontal="center" vertical="center"/>
    </xf>
    <xf numFmtId="3" fontId="16" fillId="0" borderId="57" xfId="1" applyNumberFormat="1" applyFont="1" applyBorder="1" applyAlignment="1">
      <alignment horizontal="center" vertical="center"/>
    </xf>
    <xf numFmtId="3" fontId="16" fillId="0" borderId="58" xfId="1" applyNumberFormat="1" applyFont="1" applyBorder="1" applyAlignment="1">
      <alignment horizontal="center" vertical="center"/>
    </xf>
    <xf numFmtId="3" fontId="16" fillId="0" borderId="16" xfId="1" applyNumberFormat="1" applyFont="1" applyBorder="1" applyAlignment="1">
      <alignment horizontal="center" vertical="center"/>
    </xf>
    <xf numFmtId="3" fontId="16" fillId="0" borderId="28" xfId="1" applyNumberFormat="1" applyFont="1" applyBorder="1" applyAlignment="1">
      <alignment horizontal="center" vertical="center"/>
    </xf>
    <xf numFmtId="3" fontId="16" fillId="0" borderId="30" xfId="1" applyNumberFormat="1" applyFont="1" applyBorder="1" applyAlignment="1">
      <alignment horizontal="center" vertical="center"/>
    </xf>
    <xf numFmtId="38" fontId="16" fillId="0" borderId="84" xfId="0" applyNumberFormat="1" applyFont="1" applyBorder="1" applyAlignment="1">
      <alignment horizontal="center" vertical="center"/>
    </xf>
    <xf numFmtId="38" fontId="16" fillId="0" borderId="71" xfId="0" applyNumberFormat="1" applyFont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0" fontId="7" fillId="0" borderId="69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 textRotation="255"/>
    </xf>
    <xf numFmtId="0" fontId="4" fillId="0" borderId="77" xfId="0" applyNumberFormat="1" applyFont="1" applyBorder="1" applyAlignment="1">
      <alignment horizontal="center" vertical="center" textRotation="255"/>
    </xf>
    <xf numFmtId="0" fontId="4" fillId="0" borderId="78" xfId="0" applyNumberFormat="1" applyFont="1" applyBorder="1" applyAlignment="1">
      <alignment horizontal="center" vertical="center" textRotation="255"/>
    </xf>
    <xf numFmtId="1" fontId="4" fillId="0" borderId="74" xfId="1" applyNumberFormat="1" applyFont="1" applyFill="1" applyBorder="1" applyAlignment="1">
      <alignment horizontal="center" vertical="center" textRotation="255"/>
    </xf>
    <xf numFmtId="1" fontId="4" fillId="0" borderId="77" xfId="1" applyNumberFormat="1" applyFont="1" applyFill="1" applyBorder="1" applyAlignment="1">
      <alignment horizontal="center" vertical="center" textRotation="255"/>
    </xf>
    <xf numFmtId="1" fontId="4" fillId="0" borderId="78" xfId="1" applyNumberFormat="1" applyFont="1" applyFill="1" applyBorder="1" applyAlignment="1">
      <alignment horizontal="center" vertical="center" textRotation="255"/>
    </xf>
    <xf numFmtId="0" fontId="4" fillId="0" borderId="74" xfId="1" applyNumberFormat="1" applyFont="1" applyBorder="1" applyAlignment="1">
      <alignment horizontal="center" vertical="center" textRotation="255" wrapText="1"/>
    </xf>
    <xf numFmtId="0" fontId="4" fillId="0" borderId="77" xfId="1" applyNumberFormat="1" applyFont="1" applyBorder="1" applyAlignment="1">
      <alignment horizontal="center" vertical="center" textRotation="255" wrapText="1"/>
    </xf>
    <xf numFmtId="0" fontId="4" fillId="0" borderId="78" xfId="1" applyNumberFormat="1" applyFont="1" applyBorder="1" applyAlignment="1">
      <alignment horizontal="center" vertical="center" textRotation="255" wrapText="1"/>
    </xf>
    <xf numFmtId="0" fontId="4" fillId="0" borderId="66" xfId="0" applyNumberFormat="1" applyFont="1" applyBorder="1" applyAlignment="1">
      <alignment horizontal="center" vertical="center" textRotation="255"/>
    </xf>
    <xf numFmtId="0" fontId="4" fillId="0" borderId="2" xfId="0" applyNumberFormat="1" applyFont="1" applyBorder="1" applyAlignment="1">
      <alignment horizontal="center" vertical="center" textRotation="255"/>
    </xf>
    <xf numFmtId="0" fontId="4" fillId="0" borderId="12" xfId="0" applyNumberFormat="1" applyFont="1" applyBorder="1" applyAlignment="1">
      <alignment horizontal="center" vertical="center" textRotation="255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38" fontId="3" fillId="0" borderId="64" xfId="0" applyNumberFormat="1" applyFont="1" applyBorder="1" applyAlignment="1">
      <alignment horizontal="center" vertical="center"/>
    </xf>
    <xf numFmtId="38" fontId="3" fillId="0" borderId="65" xfId="0" applyNumberFormat="1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30" xfId="0" applyNumberFormat="1" applyFont="1" applyBorder="1" applyAlignment="1">
      <alignment horizontal="center" vertical="center"/>
    </xf>
    <xf numFmtId="38" fontId="3" fillId="0" borderId="16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38" fontId="3" fillId="0" borderId="30" xfId="0" applyNumberFormat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179" fontId="3" fillId="0" borderId="16" xfId="1" applyNumberFormat="1" applyFont="1" applyBorder="1" applyAlignment="1">
      <alignment horizontal="center" vertical="center"/>
    </xf>
    <xf numFmtId="179" fontId="3" fillId="0" borderId="30" xfId="1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180" fontId="3" fillId="0" borderId="23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 textRotation="255"/>
    </xf>
    <xf numFmtId="0" fontId="4" fillId="0" borderId="76" xfId="0" applyNumberFormat="1" applyFont="1" applyBorder="1" applyAlignment="1">
      <alignment horizontal="center" vertical="center" textRotation="255"/>
    </xf>
    <xf numFmtId="38" fontId="3" fillId="0" borderId="86" xfId="0" applyNumberFormat="1" applyFont="1" applyBorder="1" applyAlignment="1">
      <alignment horizontal="center" vertical="center"/>
    </xf>
    <xf numFmtId="38" fontId="3" fillId="0" borderId="83" xfId="0" applyNumberFormat="1" applyFont="1" applyBorder="1" applyAlignment="1">
      <alignment horizontal="center" vertical="center"/>
    </xf>
    <xf numFmtId="180" fontId="3" fillId="0" borderId="73" xfId="0" applyNumberFormat="1" applyFont="1" applyBorder="1" applyAlignment="1">
      <alignment horizontal="center" vertical="center"/>
    </xf>
    <xf numFmtId="180" fontId="3" fillId="0" borderId="71" xfId="0" applyNumberFormat="1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center" vertical="center" textRotation="255"/>
    </xf>
    <xf numFmtId="0" fontId="4" fillId="0" borderId="75" xfId="1" applyNumberFormat="1" applyFont="1" applyBorder="1" applyAlignment="1">
      <alignment horizontal="center" vertical="center" textRotation="255" wrapText="1"/>
    </xf>
    <xf numFmtId="0" fontId="4" fillId="0" borderId="53" xfId="1" applyNumberFormat="1" applyFont="1" applyBorder="1" applyAlignment="1">
      <alignment horizontal="center" vertical="center" textRotation="255" wrapText="1"/>
    </xf>
    <xf numFmtId="0" fontId="4" fillId="0" borderId="76" xfId="1" applyNumberFormat="1" applyFont="1" applyBorder="1" applyAlignment="1">
      <alignment horizontal="center" vertical="center" textRotation="255" wrapText="1"/>
    </xf>
    <xf numFmtId="0" fontId="7" fillId="0" borderId="101" xfId="0" applyNumberFormat="1" applyFont="1" applyBorder="1" applyAlignment="1">
      <alignment horizontal="center" vertical="center"/>
    </xf>
    <xf numFmtId="0" fontId="4" fillId="0" borderId="64" xfId="0" applyNumberFormat="1" applyFont="1" applyBorder="1" applyAlignment="1">
      <alignment vertical="center" shrinkToFit="1"/>
    </xf>
    <xf numFmtId="0" fontId="4" fillId="0" borderId="100" xfId="0" applyNumberFormat="1" applyFont="1" applyBorder="1" applyAlignment="1">
      <alignment vertical="center" shrinkToFit="1"/>
    </xf>
    <xf numFmtId="0" fontId="4" fillId="0" borderId="27" xfId="0" applyNumberFormat="1" applyFont="1" applyBorder="1" applyAlignment="1">
      <alignment vertical="center" shrinkToFit="1"/>
    </xf>
    <xf numFmtId="3" fontId="4" fillId="0" borderId="45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" fontId="4" fillId="0" borderId="45" xfId="1" applyNumberFormat="1" applyFont="1" applyFill="1" applyBorder="1" applyAlignment="1">
      <alignment horizontal="center" vertical="center"/>
    </xf>
    <xf numFmtId="1" fontId="4" fillId="0" borderId="64" xfId="1" applyNumberFormat="1" applyFont="1" applyFill="1" applyBorder="1" applyAlignment="1">
      <alignment horizontal="center" vertical="center"/>
    </xf>
    <xf numFmtId="1" fontId="4" fillId="0" borderId="65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79" fontId="3" fillId="0" borderId="86" xfId="0" applyNumberFormat="1" applyFont="1" applyBorder="1" applyAlignment="1">
      <alignment horizontal="center" vertical="center"/>
    </xf>
    <xf numFmtId="179" fontId="3" fillId="0" borderId="83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vertical="center" shrinkToFit="1"/>
    </xf>
    <xf numFmtId="0" fontId="4" fillId="0" borderId="28" xfId="0" applyNumberFormat="1" applyFont="1" applyBorder="1" applyAlignment="1">
      <alignment vertical="center" shrinkToFit="1"/>
    </xf>
    <xf numFmtId="0" fontId="4" fillId="0" borderId="29" xfId="0" applyNumberFormat="1" applyFont="1" applyBorder="1" applyAlignment="1">
      <alignment vertical="center" shrinkToFit="1"/>
    </xf>
    <xf numFmtId="180" fontId="4" fillId="0" borderId="5" xfId="0" applyNumberFormat="1" applyFont="1" applyFill="1" applyBorder="1" applyAlignment="1">
      <alignment horizontal="center" vertical="center"/>
    </xf>
    <xf numFmtId="180" fontId="4" fillId="0" borderId="5" xfId="1" applyNumberFormat="1" applyFont="1" applyFill="1" applyBorder="1" applyAlignment="1">
      <alignment horizontal="center" vertical="center"/>
    </xf>
    <xf numFmtId="0" fontId="4" fillId="0" borderId="73" xfId="0" applyNumberFormat="1" applyFont="1" applyBorder="1" applyAlignment="1">
      <alignment vertical="center" shrinkToFit="1"/>
    </xf>
    <xf numFmtId="0" fontId="4" fillId="0" borderId="84" xfId="0" applyNumberFormat="1" applyFont="1" applyBorder="1" applyAlignment="1">
      <alignment vertical="center" shrinkToFit="1"/>
    </xf>
    <xf numFmtId="0" fontId="4" fillId="0" borderId="85" xfId="0" applyNumberFormat="1" applyFont="1" applyBorder="1" applyAlignment="1">
      <alignment vertical="center" shrinkToFit="1"/>
    </xf>
    <xf numFmtId="179" fontId="4" fillId="0" borderId="9" xfId="1" applyNumberFormat="1" applyFont="1" applyFill="1" applyBorder="1" applyAlignment="1">
      <alignment horizontal="center" vertical="center"/>
    </xf>
    <xf numFmtId="40" fontId="3" fillId="0" borderId="16" xfId="0" applyNumberFormat="1" applyFont="1" applyBorder="1" applyAlignment="1">
      <alignment horizontal="center" vertical="center"/>
    </xf>
    <xf numFmtId="40" fontId="3" fillId="0" borderId="30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38" fontId="3" fillId="0" borderId="16" xfId="1" applyNumberFormat="1" applyFont="1" applyBorder="1" applyAlignment="1">
      <alignment horizontal="center" vertical="center"/>
    </xf>
    <xf numFmtId="38" fontId="3" fillId="0" borderId="30" xfId="1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 textRotation="255"/>
    </xf>
    <xf numFmtId="0" fontId="3" fillId="0" borderId="79" xfId="0" applyNumberFormat="1" applyFont="1" applyBorder="1" applyAlignment="1">
      <alignment horizontal="center" vertical="center" textRotation="255"/>
    </xf>
    <xf numFmtId="187" fontId="4" fillId="0" borderId="45" xfId="1" applyNumberFormat="1" applyFont="1" applyFill="1" applyBorder="1" applyAlignment="1">
      <alignment horizontal="center" vertical="center"/>
    </xf>
    <xf numFmtId="187" fontId="4" fillId="0" borderId="64" xfId="1" applyNumberFormat="1" applyFont="1" applyFill="1" applyBorder="1" applyAlignment="1">
      <alignment horizontal="center" vertical="center"/>
    </xf>
    <xf numFmtId="187" fontId="4" fillId="0" borderId="65" xfId="1" applyNumberFormat="1" applyFont="1" applyFill="1" applyBorder="1" applyAlignment="1">
      <alignment horizontal="center" vertical="center"/>
    </xf>
    <xf numFmtId="179" fontId="4" fillId="0" borderId="5" xfId="1" applyNumberFormat="1" applyFont="1" applyFill="1" applyBorder="1" applyAlignment="1">
      <alignment horizontal="center" vertical="center"/>
    </xf>
    <xf numFmtId="179" fontId="4" fillId="0" borderId="16" xfId="1" applyNumberFormat="1" applyFont="1" applyFill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center" vertical="center"/>
    </xf>
    <xf numFmtId="0" fontId="4" fillId="0" borderId="79" xfId="0" applyNumberFormat="1" applyFont="1" applyBorder="1" applyAlignment="1">
      <alignment horizontal="center" vertical="center" textRotation="255"/>
    </xf>
    <xf numFmtId="0" fontId="3" fillId="0" borderId="60" xfId="0" applyNumberFormat="1" applyFont="1" applyBorder="1" applyAlignment="1">
      <alignment horizontal="center" vertical="center" textRotation="255"/>
    </xf>
    <xf numFmtId="1" fontId="4" fillId="0" borderId="73" xfId="0" applyNumberFormat="1" applyFont="1" applyFill="1" applyBorder="1" applyAlignment="1">
      <alignment horizontal="center" vertical="center"/>
    </xf>
    <xf numFmtId="1" fontId="4" fillId="0" borderId="71" xfId="0" applyNumberFormat="1" applyFont="1" applyFill="1" applyBorder="1" applyAlignment="1">
      <alignment horizontal="center" vertical="center"/>
    </xf>
    <xf numFmtId="1" fontId="4" fillId="0" borderId="73" xfId="1" applyNumberFormat="1" applyFont="1" applyFill="1" applyBorder="1" applyAlignment="1">
      <alignment horizontal="center" vertical="center"/>
    </xf>
    <xf numFmtId="1" fontId="4" fillId="0" borderId="71" xfId="1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FFCC"/>
      <color rgb="FFF2A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76201</xdr:rowOff>
    </xdr:from>
    <xdr:to>
      <xdr:col>8</xdr:col>
      <xdr:colOff>28575</xdr:colOff>
      <xdr:row>0</xdr:row>
      <xdr:rowOff>1123950</xdr:rowOff>
    </xdr:to>
    <xdr:sp macro="" textlink="">
      <xdr:nvSpPr>
        <xdr:cNvPr id="2" name="正方形/長方形 1"/>
        <xdr:cNvSpPr/>
      </xdr:nvSpPr>
      <xdr:spPr>
        <a:xfrm>
          <a:off x="2562225" y="76201"/>
          <a:ext cx="3295650" cy="10477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09_</a:t>
          </a:r>
          <a:r>
            <a:rPr kumimoji="1" lang="ja-JP" altLang="en-US" sz="1100"/>
            <a:t>汚泥試験成績を作成して貼付け</a:t>
          </a:r>
          <a:endParaRPr kumimoji="1" lang="en-US" altLang="ja-JP" sz="1100"/>
        </a:p>
        <a:p>
          <a:pPr algn="l"/>
          <a:r>
            <a:rPr kumimoji="1" lang="ja-JP" altLang="en-US" sz="1100"/>
            <a:t>東灘：</a:t>
          </a:r>
          <a:r>
            <a:rPr kumimoji="1" lang="en-US" altLang="ja-JP" sz="1100"/>
            <a:t>34</a:t>
          </a:r>
          <a:r>
            <a:rPr kumimoji="1" lang="ja-JP" altLang="en-US" sz="1100"/>
            <a:t>行目～</a:t>
          </a:r>
          <a:r>
            <a:rPr kumimoji="1" lang="en-US" altLang="ja-JP" sz="1100"/>
            <a:t>55</a:t>
          </a:r>
          <a:r>
            <a:rPr kumimoji="1" lang="ja-JP" altLang="en-US" sz="1100"/>
            <a:t>行目までコピー貼付け（値のみ）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西部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行目～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行目までコピー貼付け（値のみ）</a:t>
          </a:r>
          <a:endParaRPr lang="ja-JP" altLang="ja-JP" sz="11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垂水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行目～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85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行目までコピー貼付け（値のみ）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玉津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行目～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52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行目までコピー貼付け（値のみ）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9"/>
  <sheetViews>
    <sheetView tabSelected="1" zoomScale="75" zoomScaleNormal="75" workbookViewId="0">
      <selection activeCell="K4" sqref="K4"/>
    </sheetView>
  </sheetViews>
  <sheetFormatPr defaultColWidth="9" defaultRowHeight="21.75" customHeight="1" x14ac:dyDescent="0.2"/>
  <cols>
    <col min="1" max="1" width="3.08984375" style="121" customWidth="1"/>
    <col min="2" max="2" width="3.08984375" style="342" customWidth="1"/>
    <col min="3" max="3" width="18.08984375" style="122" customWidth="1"/>
    <col min="4" max="4" width="12.36328125" style="123" bestFit="1" customWidth="1"/>
    <col min="5" max="7" width="12.6328125" style="123" customWidth="1"/>
    <col min="8" max="8" width="12.6328125" style="121" customWidth="1"/>
    <col min="9" max="9" width="14" style="121" bestFit="1" customWidth="1"/>
    <col min="10" max="15" width="12.6328125" style="121" customWidth="1"/>
    <col min="16" max="17" width="14" style="121" bestFit="1" customWidth="1"/>
    <col min="18" max="19" width="14.36328125" style="121" customWidth="1"/>
    <col min="20" max="23" width="12.6328125" style="121" customWidth="1"/>
    <col min="24" max="16384" width="9" style="121"/>
  </cols>
  <sheetData>
    <row r="1" spans="2:26" ht="21.75" customHeight="1" thickBot="1" x14ac:dyDescent="0.25">
      <c r="B1" s="121" t="s">
        <v>166</v>
      </c>
    </row>
    <row r="2" spans="2:26" ht="21.75" customHeight="1" x14ac:dyDescent="0.2">
      <c r="B2" s="121"/>
      <c r="E2" s="504" t="s">
        <v>34</v>
      </c>
      <c r="F2" s="505"/>
      <c r="G2" s="505"/>
      <c r="H2" s="505"/>
      <c r="I2" s="506"/>
      <c r="J2" s="507" t="s">
        <v>13</v>
      </c>
      <c r="K2" s="504" t="s">
        <v>37</v>
      </c>
      <c r="L2" s="505"/>
      <c r="M2" s="506"/>
      <c r="N2" s="504" t="s">
        <v>38</v>
      </c>
      <c r="O2" s="506"/>
      <c r="P2" s="509" t="s">
        <v>39</v>
      </c>
      <c r="Q2" s="510"/>
      <c r="R2" s="510"/>
      <c r="S2" s="510"/>
      <c r="T2" s="511"/>
      <c r="U2" s="504" t="s">
        <v>40</v>
      </c>
      <c r="V2" s="505"/>
      <c r="W2" s="506"/>
    </row>
    <row r="3" spans="2:26" ht="21.75" customHeight="1" thickBot="1" x14ac:dyDescent="0.25">
      <c r="B3" s="121"/>
      <c r="E3" s="119" t="s">
        <v>126</v>
      </c>
      <c r="F3" s="124" t="s">
        <v>50</v>
      </c>
      <c r="G3" s="124" t="s">
        <v>51</v>
      </c>
      <c r="H3" s="124" t="s">
        <v>127</v>
      </c>
      <c r="I3" s="125" t="s">
        <v>128</v>
      </c>
      <c r="J3" s="508"/>
      <c r="K3" s="119" t="s">
        <v>129</v>
      </c>
      <c r="L3" s="124" t="s">
        <v>130</v>
      </c>
      <c r="M3" s="125" t="s">
        <v>131</v>
      </c>
      <c r="N3" s="119" t="s">
        <v>50</v>
      </c>
      <c r="O3" s="125" t="s">
        <v>51</v>
      </c>
      <c r="P3" s="119" t="s">
        <v>181</v>
      </c>
      <c r="Q3" s="407" t="s">
        <v>182</v>
      </c>
      <c r="R3" s="124" t="s">
        <v>50</v>
      </c>
      <c r="S3" s="126" t="s">
        <v>51</v>
      </c>
      <c r="T3" s="125" t="s">
        <v>131</v>
      </c>
      <c r="U3" s="127" t="s">
        <v>14</v>
      </c>
      <c r="V3" s="128" t="s">
        <v>15</v>
      </c>
      <c r="W3" s="129" t="s">
        <v>16</v>
      </c>
    </row>
    <row r="4" spans="2:26" s="140" customFormat="1" ht="21.75" customHeight="1" x14ac:dyDescent="0.2">
      <c r="B4" s="443" t="s">
        <v>132</v>
      </c>
      <c r="C4" s="130" t="s">
        <v>133</v>
      </c>
      <c r="D4" s="131" t="s">
        <v>159</v>
      </c>
      <c r="E4" s="454">
        <v>163262.71232876711</v>
      </c>
      <c r="F4" s="455"/>
      <c r="G4" s="455"/>
      <c r="H4" s="455"/>
      <c r="I4" s="456"/>
      <c r="J4" s="132">
        <v>9948.8246575342473</v>
      </c>
      <c r="K4" s="133">
        <v>5521.2849315068497</v>
      </c>
      <c r="L4" s="134">
        <v>4790.6767123287673</v>
      </c>
      <c r="M4" s="135">
        <v>5944.9780821917811</v>
      </c>
      <c r="N4" s="136">
        <v>63402.879452054796</v>
      </c>
      <c r="O4" s="137">
        <v>27316.36712328767</v>
      </c>
      <c r="P4" s="136">
        <v>49390.523480857941</v>
      </c>
      <c r="Q4" s="408">
        <v>25393.93305084746</v>
      </c>
      <c r="R4" s="138">
        <v>30798.534246575342</v>
      </c>
      <c r="S4" s="139">
        <v>31110.327397260273</v>
      </c>
      <c r="T4" s="137">
        <v>23813.831232876713</v>
      </c>
      <c r="U4" s="512">
        <v>72112.427397260268</v>
      </c>
      <c r="V4" s="513">
        <v>79839.517808219185</v>
      </c>
      <c r="W4" s="514">
        <v>79839.517808219185</v>
      </c>
    </row>
    <row r="5" spans="2:26" ht="21.75" customHeight="1" x14ac:dyDescent="0.2">
      <c r="B5" s="435"/>
      <c r="C5" s="141" t="s">
        <v>134</v>
      </c>
      <c r="D5" s="142" t="s">
        <v>1</v>
      </c>
      <c r="E5" s="448">
        <v>6.0986300273972605</v>
      </c>
      <c r="F5" s="449"/>
      <c r="G5" s="449"/>
      <c r="H5" s="449"/>
      <c r="I5" s="450"/>
      <c r="J5" s="143">
        <v>1.0082191780821919</v>
      </c>
      <c r="K5" s="144">
        <v>1</v>
      </c>
      <c r="L5" s="145">
        <v>1.7698630136986302</v>
      </c>
      <c r="M5" s="146">
        <v>1</v>
      </c>
      <c r="N5" s="147">
        <v>4</v>
      </c>
      <c r="O5" s="148">
        <v>4</v>
      </c>
      <c r="P5" s="147">
        <v>1.893150684931507</v>
      </c>
      <c r="Q5" s="409">
        <v>2</v>
      </c>
      <c r="R5" s="149">
        <v>2.0356164383561643</v>
      </c>
      <c r="S5" s="150">
        <v>1.9287671232876713</v>
      </c>
      <c r="T5" s="148">
        <v>2</v>
      </c>
      <c r="U5" s="462">
        <v>8</v>
      </c>
      <c r="V5" s="463">
        <v>8</v>
      </c>
      <c r="W5" s="464">
        <v>8</v>
      </c>
      <c r="Z5" s="151"/>
    </row>
    <row r="6" spans="2:26" ht="21.75" customHeight="1" x14ac:dyDescent="0.2">
      <c r="B6" s="435"/>
      <c r="C6" s="141" t="s">
        <v>24</v>
      </c>
      <c r="D6" s="152" t="s">
        <v>160</v>
      </c>
      <c r="E6" s="457">
        <v>14575.725765479454</v>
      </c>
      <c r="F6" s="458"/>
      <c r="G6" s="458"/>
      <c r="H6" s="458"/>
      <c r="I6" s="459"/>
      <c r="J6" s="153">
        <v>788.42739726027401</v>
      </c>
      <c r="K6" s="154">
        <v>345</v>
      </c>
      <c r="L6" s="155">
        <v>780.50958904109586</v>
      </c>
      <c r="M6" s="156">
        <v>433</v>
      </c>
      <c r="N6" s="157">
        <v>7412</v>
      </c>
      <c r="O6" s="158">
        <v>3232</v>
      </c>
      <c r="P6" s="157">
        <v>2175.2301369863012</v>
      </c>
      <c r="Q6" s="410">
        <v>2298</v>
      </c>
      <c r="R6" s="159">
        <v>4234.0821917808216</v>
      </c>
      <c r="S6" s="160">
        <v>4011.8356164383563</v>
      </c>
      <c r="T6" s="158">
        <v>2200</v>
      </c>
      <c r="U6" s="515">
        <v>7720</v>
      </c>
      <c r="V6" s="516">
        <v>7720</v>
      </c>
      <c r="W6" s="517">
        <v>7720</v>
      </c>
    </row>
    <row r="7" spans="2:26" ht="21.75" customHeight="1" x14ac:dyDescent="0.2">
      <c r="B7" s="435"/>
      <c r="C7" s="141" t="s">
        <v>25</v>
      </c>
      <c r="D7" s="152" t="s">
        <v>161</v>
      </c>
      <c r="E7" s="457">
        <v>3671.375276493151</v>
      </c>
      <c r="F7" s="458"/>
      <c r="G7" s="458"/>
      <c r="H7" s="458"/>
      <c r="I7" s="459"/>
      <c r="J7" s="153">
        <v>219.14652054794527</v>
      </c>
      <c r="K7" s="154">
        <v>115</v>
      </c>
      <c r="L7" s="155">
        <v>313.26575342465753</v>
      </c>
      <c r="M7" s="156">
        <v>124</v>
      </c>
      <c r="N7" s="157">
        <v>2247</v>
      </c>
      <c r="O7" s="216">
        <v>796</v>
      </c>
      <c r="P7" s="157">
        <v>725.07671232876714</v>
      </c>
      <c r="Q7" s="410">
        <v>766</v>
      </c>
      <c r="R7" s="159">
        <v>1080.9123287671232</v>
      </c>
      <c r="S7" s="160">
        <v>1024.1753424657534</v>
      </c>
      <c r="T7" s="158">
        <v>672</v>
      </c>
      <c r="U7" s="515">
        <v>2006</v>
      </c>
      <c r="V7" s="516">
        <v>7720</v>
      </c>
      <c r="W7" s="517">
        <v>7720</v>
      </c>
    </row>
    <row r="8" spans="2:26" s="171" customFormat="1" ht="21.75" customHeight="1" x14ac:dyDescent="0.2">
      <c r="B8" s="435"/>
      <c r="C8" s="161" t="s">
        <v>135</v>
      </c>
      <c r="D8" s="162" t="s">
        <v>136</v>
      </c>
      <c r="E8" s="445">
        <v>2.1480270803515551</v>
      </c>
      <c r="F8" s="446"/>
      <c r="G8" s="446"/>
      <c r="H8" s="446"/>
      <c r="I8" s="447"/>
      <c r="J8" s="163">
        <v>1.9105554898129324</v>
      </c>
      <c r="K8" s="164">
        <v>1.5097889121133352</v>
      </c>
      <c r="L8" s="165">
        <v>3.9162587866755567</v>
      </c>
      <c r="M8" s="166">
        <v>1.7717502666852922</v>
      </c>
      <c r="N8" s="167">
        <v>2.8145911933560668</v>
      </c>
      <c r="O8" s="168">
        <v>2.8514746770172241</v>
      </c>
      <c r="P8" s="167">
        <v>1.0581067871530976</v>
      </c>
      <c r="Q8" s="411">
        <v>2.1722390006978953</v>
      </c>
      <c r="R8" s="169">
        <v>3.3213061779667665</v>
      </c>
      <c r="S8" s="170">
        <v>3.1014246933920582</v>
      </c>
      <c r="T8" s="168">
        <v>2.2201508989495835</v>
      </c>
      <c r="U8" s="477">
        <v>2.5712038403144892</v>
      </c>
      <c r="V8" s="478"/>
      <c r="W8" s="479"/>
    </row>
    <row r="9" spans="2:26" s="175" customFormat="1" ht="21.75" customHeight="1" x14ac:dyDescent="0.2">
      <c r="B9" s="435"/>
      <c r="C9" s="172" t="s">
        <v>26</v>
      </c>
      <c r="D9" s="173" t="s">
        <v>162</v>
      </c>
      <c r="E9" s="448">
        <v>44.584623466164217</v>
      </c>
      <c r="F9" s="449"/>
      <c r="G9" s="449"/>
      <c r="H9" s="449"/>
      <c r="I9" s="450"/>
      <c r="J9" s="143">
        <v>45.389108537672939</v>
      </c>
      <c r="K9" s="144">
        <v>48.011173317450869</v>
      </c>
      <c r="L9" s="145">
        <v>16.008877271951896</v>
      </c>
      <c r="M9" s="174">
        <v>47.943371630578874</v>
      </c>
      <c r="N9" s="147">
        <v>28.21667977394517</v>
      </c>
      <c r="O9" s="148">
        <v>34.317044124733258</v>
      </c>
      <c r="P9" s="147">
        <v>68.070701159482851</v>
      </c>
      <c r="Q9" s="409">
        <v>33.151348630349162</v>
      </c>
      <c r="R9" s="149">
        <v>28.599468221413893</v>
      </c>
      <c r="S9" s="150">
        <v>31.073368891296685</v>
      </c>
      <c r="T9" s="148">
        <v>35.437248858447489</v>
      </c>
      <c r="U9" s="462">
        <v>35.948368592851587</v>
      </c>
      <c r="V9" s="463">
        <v>39.796438356164387</v>
      </c>
      <c r="W9" s="464">
        <v>39.796438356164387</v>
      </c>
    </row>
    <row r="10" spans="2:26" ht="21.75" customHeight="1" x14ac:dyDescent="0.2">
      <c r="B10" s="435"/>
      <c r="C10" s="176" t="s">
        <v>137</v>
      </c>
      <c r="D10" s="177" t="s">
        <v>159</v>
      </c>
      <c r="E10" s="451">
        <v>597.29863013698628</v>
      </c>
      <c r="F10" s="452"/>
      <c r="G10" s="452"/>
      <c r="H10" s="452"/>
      <c r="I10" s="453"/>
      <c r="J10" s="178">
        <v>23.493150684931507</v>
      </c>
      <c r="K10" s="179">
        <v>18.358630136986299</v>
      </c>
      <c r="L10" s="180">
        <v>25.042191780821916</v>
      </c>
      <c r="M10" s="181">
        <v>16.723561643835616</v>
      </c>
      <c r="N10" s="179">
        <v>375.83342465753429</v>
      </c>
      <c r="O10" s="182">
        <v>271.93369863013703</v>
      </c>
      <c r="P10" s="179">
        <v>263.2931506849315</v>
      </c>
      <c r="Q10" s="412">
        <v>124.30169491525425</v>
      </c>
      <c r="R10" s="183">
        <v>177.13123287671235</v>
      </c>
      <c r="S10" s="184">
        <v>176.52191780821917</v>
      </c>
      <c r="T10" s="182">
        <v>121.39123287671232</v>
      </c>
      <c r="U10" s="465">
        <v>494.53150684931506</v>
      </c>
      <c r="V10" s="466">
        <v>476.77260273972604</v>
      </c>
      <c r="W10" s="467">
        <v>476.77260273972604</v>
      </c>
    </row>
    <row r="11" spans="2:26" ht="21.75" customHeight="1" x14ac:dyDescent="0.2">
      <c r="B11" s="435" t="s">
        <v>138</v>
      </c>
      <c r="C11" s="185" t="s">
        <v>27</v>
      </c>
      <c r="D11" s="186" t="s">
        <v>159</v>
      </c>
      <c r="E11" s="187">
        <v>49317.698630136983</v>
      </c>
      <c r="F11" s="188">
        <v>28598.712328767124</v>
      </c>
      <c r="G11" s="188">
        <v>16397.534246575342</v>
      </c>
      <c r="H11" s="189">
        <v>43037.342465753427</v>
      </c>
      <c r="I11" s="190">
        <v>32983.479452054795</v>
      </c>
      <c r="J11" s="191">
        <v>9948.8246575342473</v>
      </c>
      <c r="K11" s="187">
        <v>5480.6465753424654</v>
      </c>
      <c r="L11" s="188">
        <v>4647.8410958904105</v>
      </c>
      <c r="M11" s="192">
        <v>6216.1643835616442</v>
      </c>
      <c r="N11" s="193">
        <v>63402.879452054796</v>
      </c>
      <c r="O11" s="190">
        <v>27316.36712328767</v>
      </c>
      <c r="P11" s="193">
        <v>49227.767123287675</v>
      </c>
      <c r="Q11" s="413">
        <v>25303.788135593219</v>
      </c>
      <c r="R11" s="189">
        <v>30621.397260273974</v>
      </c>
      <c r="S11" s="194">
        <v>30933.805479452054</v>
      </c>
      <c r="T11" s="190">
        <v>23692.438356164384</v>
      </c>
      <c r="U11" s="193">
        <v>15730.235616438356</v>
      </c>
      <c r="V11" s="189">
        <v>17039.52602739726</v>
      </c>
      <c r="W11" s="190">
        <v>38848.134246575341</v>
      </c>
    </row>
    <row r="12" spans="2:26" ht="21.75" customHeight="1" x14ac:dyDescent="0.2">
      <c r="B12" s="435"/>
      <c r="C12" s="195" t="s">
        <v>134</v>
      </c>
      <c r="D12" s="152" t="s">
        <v>1</v>
      </c>
      <c r="E12" s="144">
        <v>7</v>
      </c>
      <c r="F12" s="145">
        <v>2.871232876712329</v>
      </c>
      <c r="G12" s="145">
        <v>1.7068493150684931</v>
      </c>
      <c r="H12" s="149">
        <v>3.9232876712328766</v>
      </c>
      <c r="I12" s="148">
        <v>4</v>
      </c>
      <c r="J12" s="143">
        <v>3</v>
      </c>
      <c r="K12" s="144">
        <v>3</v>
      </c>
      <c r="L12" s="145">
        <v>3.0821917808219177</v>
      </c>
      <c r="M12" s="146">
        <v>3.1410517012814849</v>
      </c>
      <c r="N12" s="147">
        <v>7.6742465753424653</v>
      </c>
      <c r="O12" s="148">
        <v>6</v>
      </c>
      <c r="P12" s="147">
        <v>3.7863013698630139</v>
      </c>
      <c r="Q12" s="409">
        <v>2</v>
      </c>
      <c r="R12" s="149">
        <v>5.397260273972603</v>
      </c>
      <c r="S12" s="150">
        <v>5.4520547945205475</v>
      </c>
      <c r="T12" s="148">
        <v>8</v>
      </c>
      <c r="U12" s="147">
        <v>3.8026849315068492</v>
      </c>
      <c r="V12" s="149">
        <v>3.8743013698630135</v>
      </c>
      <c r="W12" s="148">
        <v>3</v>
      </c>
    </row>
    <row r="13" spans="2:26" ht="21.75" customHeight="1" x14ac:dyDescent="0.2">
      <c r="B13" s="435"/>
      <c r="C13" s="195" t="s">
        <v>139</v>
      </c>
      <c r="D13" s="152" t="s">
        <v>160</v>
      </c>
      <c r="E13" s="154">
        <v>24406</v>
      </c>
      <c r="F13" s="196">
        <v>10049.397260273972</v>
      </c>
      <c r="G13" s="196">
        <v>5973.8739726027397</v>
      </c>
      <c r="H13" s="159">
        <v>13731.52602739726</v>
      </c>
      <c r="I13" s="158">
        <v>14000</v>
      </c>
      <c r="J13" s="153">
        <v>4872</v>
      </c>
      <c r="K13" s="154">
        <v>2475</v>
      </c>
      <c r="L13" s="155">
        <v>2632.1917808219177</v>
      </c>
      <c r="M13" s="156">
        <v>2817.5233760494916</v>
      </c>
      <c r="N13" s="157">
        <v>27044.689041095891</v>
      </c>
      <c r="O13" s="158">
        <v>16716</v>
      </c>
      <c r="P13" s="157">
        <v>35818.410958904111</v>
      </c>
      <c r="Q13" s="410">
        <v>2298</v>
      </c>
      <c r="R13" s="159">
        <v>14032.876712328767</v>
      </c>
      <c r="S13" s="160">
        <v>14175.342465753425</v>
      </c>
      <c r="T13" s="158">
        <v>14400</v>
      </c>
      <c r="U13" s="157">
        <v>9173.9773972602743</v>
      </c>
      <c r="V13" s="159">
        <v>9346.7520547945205</v>
      </c>
      <c r="W13" s="158">
        <v>20061</v>
      </c>
    </row>
    <row r="14" spans="2:26" s="175" customFormat="1" ht="21.75" customHeight="1" x14ac:dyDescent="0.2">
      <c r="B14" s="435"/>
      <c r="C14" s="197" t="s">
        <v>2</v>
      </c>
      <c r="D14" s="173" t="s">
        <v>136</v>
      </c>
      <c r="E14" s="144">
        <v>11.88239179452026</v>
      </c>
      <c r="F14" s="198">
        <v>8.9649641745614499</v>
      </c>
      <c r="G14" s="198">
        <v>8.6</v>
      </c>
      <c r="H14" s="149">
        <v>7.6943986985767072</v>
      </c>
      <c r="I14" s="148">
        <v>10.235272851703034</v>
      </c>
      <c r="J14" s="143">
        <v>11.816380848417078</v>
      </c>
      <c r="K14" s="144">
        <v>10.908050322129824</v>
      </c>
      <c r="L14" s="145">
        <v>13.760797290731331</v>
      </c>
      <c r="M14" s="146">
        <v>10.925922591217075</v>
      </c>
      <c r="N14" s="147">
        <v>10.268357977340468</v>
      </c>
      <c r="O14" s="148">
        <v>14.747911726800716</v>
      </c>
      <c r="P14" s="147">
        <v>17.481411702829345</v>
      </c>
      <c r="Q14" s="409">
        <v>17.948722282395842</v>
      </c>
      <c r="R14" s="149">
        <v>10.942329768624633</v>
      </c>
      <c r="S14" s="150">
        <v>11.065814491720941</v>
      </c>
      <c r="T14" s="148">
        <v>14.606548722751448</v>
      </c>
      <c r="U14" s="147">
        <v>14.040996686724977</v>
      </c>
      <c r="V14" s="149">
        <v>13.196811178602001</v>
      </c>
      <c r="W14" s="148">
        <v>12.414508830089241</v>
      </c>
    </row>
    <row r="15" spans="2:26" s="214" customFormat="1" ht="90" x14ac:dyDescent="0.2">
      <c r="B15" s="435"/>
      <c r="C15" s="199" t="s">
        <v>140</v>
      </c>
      <c r="D15" s="200" t="s">
        <v>1</v>
      </c>
      <c r="E15" s="201" t="s">
        <v>49</v>
      </c>
      <c r="F15" s="431" t="s">
        <v>187</v>
      </c>
      <c r="G15" s="431" t="s">
        <v>188</v>
      </c>
      <c r="H15" s="202" t="s">
        <v>48</v>
      </c>
      <c r="I15" s="203" t="s">
        <v>42</v>
      </c>
      <c r="J15" s="204" t="s">
        <v>43</v>
      </c>
      <c r="K15" s="205" t="s">
        <v>44</v>
      </c>
      <c r="L15" s="196" t="s">
        <v>45</v>
      </c>
      <c r="M15" s="206" t="s">
        <v>46</v>
      </c>
      <c r="N15" s="207" t="s">
        <v>55</v>
      </c>
      <c r="O15" s="203" t="s">
        <v>54</v>
      </c>
      <c r="P15" s="208" t="s">
        <v>47</v>
      </c>
      <c r="Q15" s="414" t="s">
        <v>47</v>
      </c>
      <c r="R15" s="432" t="s">
        <v>191</v>
      </c>
      <c r="S15" s="209" t="s">
        <v>193</v>
      </c>
      <c r="T15" s="210" t="s">
        <v>124</v>
      </c>
      <c r="U15" s="211" t="s">
        <v>56</v>
      </c>
      <c r="V15" s="212" t="s">
        <v>56</v>
      </c>
      <c r="W15" s="213">
        <v>0.21666666666666667</v>
      </c>
    </row>
    <row r="16" spans="2:26" ht="21.75" customHeight="1" x14ac:dyDescent="0.2">
      <c r="B16" s="435"/>
      <c r="C16" s="195" t="s">
        <v>141</v>
      </c>
      <c r="D16" s="152" t="s">
        <v>159</v>
      </c>
      <c r="E16" s="205">
        <v>249690.95890410958</v>
      </c>
      <c r="F16" s="196">
        <v>144972.87671232875</v>
      </c>
      <c r="G16" s="196">
        <v>73458.630136986307</v>
      </c>
      <c r="H16" s="215">
        <v>225109.86301369863</v>
      </c>
      <c r="I16" s="216">
        <v>177443.01369863015</v>
      </c>
      <c r="J16" s="153">
        <v>43698.975342465754</v>
      </c>
      <c r="K16" s="154">
        <v>25203.065753424657</v>
      </c>
      <c r="L16" s="155">
        <v>32687.893150684933</v>
      </c>
      <c r="M16" s="156">
        <v>25523.065753424657</v>
      </c>
      <c r="N16" s="157">
        <v>348354.33698630135</v>
      </c>
      <c r="O16" s="158">
        <v>165770.75616438355</v>
      </c>
      <c r="P16" s="157">
        <v>354777.15068493149</v>
      </c>
      <c r="Q16" s="410">
        <v>106657.93220338984</v>
      </c>
      <c r="R16" s="159">
        <v>131423.01643835616</v>
      </c>
      <c r="S16" s="160">
        <v>157185.5205479452</v>
      </c>
      <c r="T16" s="216">
        <v>135400.15068493152</v>
      </c>
      <c r="U16" s="157">
        <v>100276.3205479452</v>
      </c>
      <c r="V16" s="159">
        <v>120131.79452054795</v>
      </c>
      <c r="W16" s="158">
        <v>174508.05753424659</v>
      </c>
      <c r="Z16" s="214"/>
    </row>
    <row r="17" spans="2:23" s="171" customFormat="1" ht="21.75" customHeight="1" x14ac:dyDescent="0.2">
      <c r="B17" s="435"/>
      <c r="C17" s="217" t="s">
        <v>30</v>
      </c>
      <c r="D17" s="162" t="s">
        <v>163</v>
      </c>
      <c r="E17" s="218">
        <v>5.0664312865861278</v>
      </c>
      <c r="F17" s="198">
        <v>4.9678305697055842</v>
      </c>
      <c r="G17" s="198">
        <v>4.547332158734787</v>
      </c>
      <c r="H17" s="219">
        <v>5.2157224158515092</v>
      </c>
      <c r="I17" s="220">
        <v>5.3797899674244087</v>
      </c>
      <c r="J17" s="143">
        <v>4.426557064643224</v>
      </c>
      <c r="K17" s="144">
        <v>4.609429706462822</v>
      </c>
      <c r="L17" s="145">
        <v>7.1697186718210579</v>
      </c>
      <c r="M17" s="146">
        <v>4.1129975254151994</v>
      </c>
      <c r="N17" s="147">
        <v>5.5137563362163373</v>
      </c>
      <c r="O17" s="148">
        <v>6.0775979898521291</v>
      </c>
      <c r="P17" s="147">
        <v>7.2208310532519508</v>
      </c>
      <c r="Q17" s="409">
        <v>4.2039923988280217</v>
      </c>
      <c r="R17" s="149">
        <v>4.2904158411852213</v>
      </c>
      <c r="S17" s="150">
        <v>5.1353810444668868</v>
      </c>
      <c r="T17" s="148">
        <v>5.7157924374649607</v>
      </c>
      <c r="U17" s="147">
        <v>6.411975146151538</v>
      </c>
      <c r="V17" s="149">
        <v>7.0929003653117579</v>
      </c>
      <c r="W17" s="148">
        <v>4.4858144161713884</v>
      </c>
    </row>
    <row r="18" spans="2:23" s="171" customFormat="1" ht="21.75" customHeight="1" x14ac:dyDescent="0.2">
      <c r="B18" s="435"/>
      <c r="C18" s="217" t="s">
        <v>142</v>
      </c>
      <c r="D18" s="162" t="s">
        <v>3</v>
      </c>
      <c r="E18" s="205" t="s">
        <v>1</v>
      </c>
      <c r="F18" s="196" t="s">
        <v>1</v>
      </c>
      <c r="G18" s="196" t="s">
        <v>165</v>
      </c>
      <c r="H18" s="202" t="s">
        <v>1</v>
      </c>
      <c r="I18" s="203" t="s">
        <v>1</v>
      </c>
      <c r="J18" s="221" t="s">
        <v>1</v>
      </c>
      <c r="K18" s="154" t="s">
        <v>1</v>
      </c>
      <c r="L18" s="155" t="s">
        <v>1</v>
      </c>
      <c r="M18" s="156" t="s">
        <v>1</v>
      </c>
      <c r="N18" s="147" t="s">
        <v>1</v>
      </c>
      <c r="O18" s="148" t="s">
        <v>1</v>
      </c>
      <c r="P18" s="222" t="s">
        <v>1</v>
      </c>
      <c r="Q18" s="415" t="s">
        <v>190</v>
      </c>
      <c r="R18" s="223" t="s">
        <v>1</v>
      </c>
      <c r="S18" s="224" t="s">
        <v>1</v>
      </c>
      <c r="T18" s="225" t="s">
        <v>1</v>
      </c>
      <c r="U18" s="222" t="s">
        <v>1</v>
      </c>
      <c r="V18" s="223" t="s">
        <v>1</v>
      </c>
      <c r="W18" s="225" t="s">
        <v>1</v>
      </c>
    </row>
    <row r="19" spans="2:23" ht="21.75" customHeight="1" x14ac:dyDescent="0.2">
      <c r="B19" s="435"/>
      <c r="C19" s="195" t="s">
        <v>143</v>
      </c>
      <c r="D19" s="152" t="s">
        <v>18</v>
      </c>
      <c r="E19" s="205" t="s">
        <v>1</v>
      </c>
      <c r="F19" s="196" t="s">
        <v>1</v>
      </c>
      <c r="G19" s="196" t="s">
        <v>165</v>
      </c>
      <c r="H19" s="202" t="s">
        <v>1</v>
      </c>
      <c r="I19" s="203" t="s">
        <v>1</v>
      </c>
      <c r="J19" s="221" t="s">
        <v>1</v>
      </c>
      <c r="K19" s="154" t="s">
        <v>1</v>
      </c>
      <c r="L19" s="155" t="s">
        <v>1</v>
      </c>
      <c r="M19" s="156" t="s">
        <v>1</v>
      </c>
      <c r="N19" s="222" t="s">
        <v>1</v>
      </c>
      <c r="O19" s="225" t="s">
        <v>1</v>
      </c>
      <c r="P19" s="222" t="s">
        <v>1</v>
      </c>
      <c r="Q19" s="415" t="s">
        <v>190</v>
      </c>
      <c r="R19" s="223" t="s">
        <v>1</v>
      </c>
      <c r="S19" s="224" t="s">
        <v>1</v>
      </c>
      <c r="T19" s="225" t="s">
        <v>1</v>
      </c>
      <c r="U19" s="222" t="s">
        <v>1</v>
      </c>
      <c r="V19" s="223" t="s">
        <v>1</v>
      </c>
      <c r="W19" s="225" t="s">
        <v>1</v>
      </c>
    </row>
    <row r="20" spans="2:23" ht="21.75" customHeight="1" x14ac:dyDescent="0.2">
      <c r="B20" s="435"/>
      <c r="C20" s="437" t="s">
        <v>10</v>
      </c>
      <c r="D20" s="444" t="s">
        <v>4</v>
      </c>
      <c r="E20" s="438">
        <v>2090</v>
      </c>
      <c r="F20" s="440">
        <v>2270</v>
      </c>
      <c r="G20" s="440">
        <v>2220</v>
      </c>
      <c r="H20" s="439">
        <v>2270</v>
      </c>
      <c r="I20" s="226">
        <v>2640</v>
      </c>
      <c r="J20" s="476">
        <v>2670</v>
      </c>
      <c r="K20" s="475">
        <v>2220</v>
      </c>
      <c r="L20" s="474">
        <v>2230</v>
      </c>
      <c r="M20" s="473">
        <v>2330</v>
      </c>
      <c r="N20" s="468">
        <v>2010</v>
      </c>
      <c r="O20" s="461">
        <v>1820</v>
      </c>
      <c r="P20" s="227">
        <v>5130</v>
      </c>
      <c r="Q20" s="416">
        <v>5990</v>
      </c>
      <c r="R20" s="460">
        <v>2220</v>
      </c>
      <c r="S20" s="469">
        <v>1810</v>
      </c>
      <c r="T20" s="470">
        <v>2360</v>
      </c>
      <c r="U20" s="468">
        <v>2080</v>
      </c>
      <c r="V20" s="460">
        <v>2080</v>
      </c>
      <c r="W20" s="461">
        <v>2110</v>
      </c>
    </row>
    <row r="21" spans="2:23" ht="21.75" customHeight="1" x14ac:dyDescent="0.2">
      <c r="B21" s="435"/>
      <c r="C21" s="437"/>
      <c r="D21" s="444"/>
      <c r="E21" s="438"/>
      <c r="F21" s="441"/>
      <c r="G21" s="441"/>
      <c r="H21" s="439"/>
      <c r="I21" s="228">
        <v>2420</v>
      </c>
      <c r="J21" s="476"/>
      <c r="K21" s="475"/>
      <c r="L21" s="474"/>
      <c r="M21" s="473"/>
      <c r="N21" s="468"/>
      <c r="O21" s="461"/>
      <c r="P21" s="229">
        <v>3910</v>
      </c>
      <c r="Q21" s="417">
        <v>4370</v>
      </c>
      <c r="R21" s="460"/>
      <c r="S21" s="469"/>
      <c r="T21" s="471"/>
      <c r="U21" s="468"/>
      <c r="V21" s="460"/>
      <c r="W21" s="461"/>
    </row>
    <row r="22" spans="2:23" ht="21.75" customHeight="1" x14ac:dyDescent="0.2">
      <c r="B22" s="435"/>
      <c r="C22" s="437"/>
      <c r="D22" s="444"/>
      <c r="E22" s="438"/>
      <c r="F22" s="442"/>
      <c r="G22" s="442"/>
      <c r="H22" s="439"/>
      <c r="I22" s="230">
        <v>1960</v>
      </c>
      <c r="J22" s="476"/>
      <c r="K22" s="475"/>
      <c r="L22" s="474"/>
      <c r="M22" s="473"/>
      <c r="N22" s="468"/>
      <c r="O22" s="461"/>
      <c r="P22" s="231">
        <v>3300</v>
      </c>
      <c r="Q22" s="418">
        <v>3350</v>
      </c>
      <c r="R22" s="460"/>
      <c r="S22" s="469"/>
      <c r="T22" s="472"/>
      <c r="U22" s="468"/>
      <c r="V22" s="460"/>
      <c r="W22" s="461"/>
    </row>
    <row r="23" spans="2:23" s="175" customFormat="1" ht="21.75" customHeight="1" x14ac:dyDescent="0.2">
      <c r="B23" s="435"/>
      <c r="C23" s="232" t="s">
        <v>144</v>
      </c>
      <c r="D23" s="233" t="s">
        <v>6</v>
      </c>
      <c r="E23" s="234">
        <v>55</v>
      </c>
      <c r="F23" s="235">
        <v>34</v>
      </c>
      <c r="G23" s="235">
        <v>42</v>
      </c>
      <c r="H23" s="236">
        <v>39</v>
      </c>
      <c r="I23" s="237">
        <v>53</v>
      </c>
      <c r="J23" s="238">
        <v>35</v>
      </c>
      <c r="K23" s="239">
        <v>71</v>
      </c>
      <c r="L23" s="240">
        <v>47</v>
      </c>
      <c r="M23" s="241">
        <v>82</v>
      </c>
      <c r="N23" s="242">
        <v>32</v>
      </c>
      <c r="O23" s="243">
        <v>63</v>
      </c>
      <c r="P23" s="242">
        <v>88</v>
      </c>
      <c r="Q23" s="419">
        <v>76</v>
      </c>
      <c r="R23" s="244">
        <v>74</v>
      </c>
      <c r="S23" s="244">
        <v>51</v>
      </c>
      <c r="T23" s="243">
        <v>90</v>
      </c>
      <c r="U23" s="242">
        <v>68</v>
      </c>
      <c r="V23" s="244">
        <v>60</v>
      </c>
      <c r="W23" s="243">
        <v>50</v>
      </c>
    </row>
    <row r="24" spans="2:23" s="175" customFormat="1" ht="21.75" customHeight="1" x14ac:dyDescent="0.2">
      <c r="B24" s="435"/>
      <c r="C24" s="232" t="s">
        <v>36</v>
      </c>
      <c r="D24" s="233" t="s">
        <v>5</v>
      </c>
      <c r="E24" s="234">
        <v>4770</v>
      </c>
      <c r="F24" s="235">
        <v>5390</v>
      </c>
      <c r="G24" s="235">
        <v>5230</v>
      </c>
      <c r="H24" s="245">
        <v>5280</v>
      </c>
      <c r="I24" s="246">
        <v>5190</v>
      </c>
      <c r="J24" s="247">
        <v>6160</v>
      </c>
      <c r="K24" s="239">
        <v>5970</v>
      </c>
      <c r="L24" s="240">
        <v>6440</v>
      </c>
      <c r="M24" s="241">
        <v>6720</v>
      </c>
      <c r="N24" s="248">
        <v>4290</v>
      </c>
      <c r="O24" s="249">
        <v>4500</v>
      </c>
      <c r="P24" s="248">
        <v>8040</v>
      </c>
      <c r="Q24" s="420">
        <v>10000</v>
      </c>
      <c r="R24" s="250">
        <v>5680</v>
      </c>
      <c r="S24" s="250">
        <v>4920</v>
      </c>
      <c r="T24" s="249">
        <v>4230</v>
      </c>
      <c r="U24" s="248">
        <v>5360</v>
      </c>
      <c r="V24" s="250">
        <v>5120</v>
      </c>
      <c r="W24" s="249">
        <v>5080</v>
      </c>
    </row>
    <row r="25" spans="2:23" ht="21.75" customHeight="1" x14ac:dyDescent="0.2">
      <c r="B25" s="435"/>
      <c r="C25" s="232" t="s">
        <v>0</v>
      </c>
      <c r="D25" s="233" t="s">
        <v>6</v>
      </c>
      <c r="E25" s="251">
        <v>82.7</v>
      </c>
      <c r="F25" s="350">
        <v>82</v>
      </c>
      <c r="G25" s="350">
        <v>82.4</v>
      </c>
      <c r="H25" s="252">
        <v>82.2</v>
      </c>
      <c r="I25" s="253">
        <v>80.3</v>
      </c>
      <c r="J25" s="238">
        <v>82.6</v>
      </c>
      <c r="K25" s="254">
        <v>84.8</v>
      </c>
      <c r="L25" s="255">
        <v>84.8</v>
      </c>
      <c r="M25" s="256">
        <v>84</v>
      </c>
      <c r="N25" s="257">
        <v>79.2</v>
      </c>
      <c r="O25" s="258">
        <v>83.8</v>
      </c>
      <c r="P25" s="257">
        <v>80.099999999999994</v>
      </c>
      <c r="Q25" s="421">
        <v>80.3</v>
      </c>
      <c r="R25" s="259">
        <v>91.2</v>
      </c>
      <c r="S25" s="259">
        <v>83.1</v>
      </c>
      <c r="T25" s="258">
        <v>88.8</v>
      </c>
      <c r="U25" s="257">
        <v>79.900000000000006</v>
      </c>
      <c r="V25" s="259">
        <v>79.5</v>
      </c>
      <c r="W25" s="258">
        <v>80.599999999999994</v>
      </c>
    </row>
    <row r="26" spans="2:23" ht="21.75" customHeight="1" x14ac:dyDescent="0.2">
      <c r="B26" s="435"/>
      <c r="C26" s="232" t="s">
        <v>12</v>
      </c>
      <c r="D26" s="233" t="s">
        <v>11</v>
      </c>
      <c r="E26" s="234">
        <v>267</v>
      </c>
      <c r="F26" s="235">
        <v>151</v>
      </c>
      <c r="G26" s="235">
        <v>189</v>
      </c>
      <c r="H26" s="236">
        <v>169</v>
      </c>
      <c r="I26" s="237">
        <v>275</v>
      </c>
      <c r="J26" s="260">
        <v>130</v>
      </c>
      <c r="K26" s="239">
        <v>317</v>
      </c>
      <c r="L26" s="240">
        <v>208</v>
      </c>
      <c r="M26" s="241">
        <v>354</v>
      </c>
      <c r="N26" s="242">
        <v>160</v>
      </c>
      <c r="O26" s="243">
        <v>349</v>
      </c>
      <c r="P26" s="242">
        <v>270</v>
      </c>
      <c r="Q26" s="419">
        <v>225</v>
      </c>
      <c r="R26" s="244">
        <v>330</v>
      </c>
      <c r="S26" s="244">
        <v>275</v>
      </c>
      <c r="T26" s="243">
        <v>380</v>
      </c>
      <c r="U26" s="242">
        <v>328</v>
      </c>
      <c r="V26" s="244">
        <v>288</v>
      </c>
      <c r="W26" s="243">
        <v>238</v>
      </c>
    </row>
    <row r="27" spans="2:23" ht="21.75" customHeight="1" x14ac:dyDescent="0.2">
      <c r="B27" s="435"/>
      <c r="C27" s="195" t="s">
        <v>28</v>
      </c>
      <c r="D27" s="152" t="s">
        <v>159</v>
      </c>
      <c r="E27" s="205">
        <v>34672.109589041094</v>
      </c>
      <c r="F27" s="196">
        <v>16789.34007855547</v>
      </c>
      <c r="G27" s="196">
        <v>9858.1119762390517</v>
      </c>
      <c r="H27" s="215">
        <v>27090.383561643837</v>
      </c>
      <c r="I27" s="216">
        <v>20886.904109589042</v>
      </c>
      <c r="J27" s="153">
        <v>7572.41095890411</v>
      </c>
      <c r="K27" s="154">
        <v>3379.9438356164378</v>
      </c>
      <c r="L27" s="155">
        <v>2788.4701369863014</v>
      </c>
      <c r="M27" s="156">
        <v>2913.8852054794525</v>
      </c>
      <c r="N27" s="157">
        <v>48212.178082191778</v>
      </c>
      <c r="O27" s="158">
        <v>23522.279452054794</v>
      </c>
      <c r="P27" s="157">
        <v>36852.430136986302</v>
      </c>
      <c r="Q27" s="410">
        <v>14684.262711864407</v>
      </c>
      <c r="R27" s="159">
        <v>23296.063013698629</v>
      </c>
      <c r="S27" s="160">
        <v>21010.002739726027</v>
      </c>
      <c r="T27" s="158">
        <v>19366.780821917808</v>
      </c>
      <c r="U27" s="157">
        <v>11036.147945205479</v>
      </c>
      <c r="V27" s="159">
        <v>12005.660273972602</v>
      </c>
      <c r="W27" s="158">
        <v>22222.334246575341</v>
      </c>
    </row>
    <row r="28" spans="2:23" s="175" customFormat="1" ht="21.75" customHeight="1" x14ac:dyDescent="0.2">
      <c r="B28" s="435"/>
      <c r="C28" s="197" t="s">
        <v>29</v>
      </c>
      <c r="D28" s="173" t="s">
        <v>6</v>
      </c>
      <c r="E28" s="205">
        <v>70.295565738910994</v>
      </c>
      <c r="F28" s="196">
        <v>60.277522024711644</v>
      </c>
      <c r="G28" s="196">
        <v>59.971357276947487</v>
      </c>
      <c r="H28" s="261">
        <v>62.978746829274165</v>
      </c>
      <c r="I28" s="262">
        <v>63.350265973950073</v>
      </c>
      <c r="J28" s="263">
        <v>76.258744770845809</v>
      </c>
      <c r="K28" s="154">
        <v>61.959804398600085</v>
      </c>
      <c r="L28" s="155">
        <v>59.970052164964628</v>
      </c>
      <c r="M28" s="156">
        <v>46.901061994962916</v>
      </c>
      <c r="N28" s="264">
        <v>76.259591318439092</v>
      </c>
      <c r="O28" s="265">
        <v>86.275159340209441</v>
      </c>
      <c r="P28" s="264">
        <v>75.212453608833769</v>
      </c>
      <c r="Q28" s="422">
        <v>57.848944615139601</v>
      </c>
      <c r="R28" s="266">
        <v>75.527952435920398</v>
      </c>
      <c r="S28" s="267">
        <v>68.342691610568423</v>
      </c>
      <c r="T28" s="265">
        <v>81.85858350923894</v>
      </c>
      <c r="U28" s="264">
        <v>70.187531143907805</v>
      </c>
      <c r="V28" s="266">
        <v>70.487507231164088</v>
      </c>
      <c r="W28" s="265">
        <v>57.235141083553295</v>
      </c>
    </row>
    <row r="29" spans="2:23" s="275" customFormat="1" ht="21.75" customHeight="1" x14ac:dyDescent="0.2">
      <c r="B29" s="435"/>
      <c r="C29" s="268" t="s">
        <v>145</v>
      </c>
      <c r="D29" s="168" t="s">
        <v>146</v>
      </c>
      <c r="E29" s="269">
        <v>7.9832903312589368E-2</v>
      </c>
      <c r="F29" s="270">
        <v>9.8921210108547653E-2</v>
      </c>
      <c r="G29" s="270">
        <v>9.7750692416188764E-2</v>
      </c>
      <c r="H29" s="271">
        <v>0.11136681344705578</v>
      </c>
      <c r="I29" s="272">
        <v>8.6555399787060866E-2</v>
      </c>
      <c r="J29" s="273">
        <v>7.078575676893302E-2</v>
      </c>
      <c r="K29" s="164">
        <v>8.3599319586303913E-2</v>
      </c>
      <c r="L29" s="165">
        <v>7.7515441257456741E-2</v>
      </c>
      <c r="M29" s="166">
        <v>8.2225198151798101E-2</v>
      </c>
      <c r="N29" s="167">
        <v>0.11955635255084657</v>
      </c>
      <c r="O29" s="168">
        <v>7.925357682234356E-2</v>
      </c>
      <c r="P29" s="274">
        <v>3.39804377187925E-2</v>
      </c>
      <c r="Q29" s="423">
        <v>3.4428557685288588E-2</v>
      </c>
      <c r="R29" s="169">
        <v>7.7915852472231831E-2</v>
      </c>
      <c r="S29" s="170">
        <v>0.11696018739347988</v>
      </c>
      <c r="T29" s="168">
        <v>5.6505523765796831E-2</v>
      </c>
      <c r="U29" s="167">
        <v>6.6163852021350472E-2</v>
      </c>
      <c r="V29" s="169">
        <v>7.0535694162559906E-2</v>
      </c>
      <c r="W29" s="168">
        <v>7.3759307939054941E-2</v>
      </c>
    </row>
    <row r="30" spans="2:23" ht="21.75" customHeight="1" x14ac:dyDescent="0.2">
      <c r="B30" s="435"/>
      <c r="C30" s="276" t="s">
        <v>147</v>
      </c>
      <c r="D30" s="277" t="s">
        <v>159</v>
      </c>
      <c r="E30" s="234">
        <v>645.92602739726033</v>
      </c>
      <c r="F30" s="278">
        <v>427.36225728997516</v>
      </c>
      <c r="G30" s="235">
        <v>250.63774271002487</v>
      </c>
      <c r="H30" s="279">
        <v>690.05205479452059</v>
      </c>
      <c r="I30" s="280">
        <v>655.70958904109591</v>
      </c>
      <c r="J30" s="281">
        <v>160.76986301369863</v>
      </c>
      <c r="K30" s="239">
        <v>72.59835616438356</v>
      </c>
      <c r="L30" s="240">
        <v>55.70904109589042</v>
      </c>
      <c r="M30" s="241">
        <v>67.32493150684931</v>
      </c>
      <c r="N30" s="248">
        <v>1262.101095890411</v>
      </c>
      <c r="O30" s="249">
        <v>600.66986301369866</v>
      </c>
      <c r="P30" s="282">
        <v>681.72876712328764</v>
      </c>
      <c r="Q30" s="424">
        <v>138.39661016949151</v>
      </c>
      <c r="R30" s="283">
        <v>305.98739726027395</v>
      </c>
      <c r="S30" s="283">
        <v>583.99315068493138</v>
      </c>
      <c r="T30" s="284">
        <v>226.62794520547939</v>
      </c>
      <c r="U30" s="282">
        <v>278.40821917808222</v>
      </c>
      <c r="V30" s="283">
        <v>281.53972602739725</v>
      </c>
      <c r="W30" s="284">
        <v>447.48493150684931</v>
      </c>
    </row>
    <row r="31" spans="2:23" ht="21.75" customHeight="1" x14ac:dyDescent="0.2">
      <c r="B31" s="435"/>
      <c r="C31" s="195" t="s">
        <v>8</v>
      </c>
      <c r="D31" s="152" t="s">
        <v>41</v>
      </c>
      <c r="E31" s="144">
        <v>16.254863049136475</v>
      </c>
      <c r="F31" s="145">
        <v>11.458095896310839</v>
      </c>
      <c r="G31" s="145">
        <v>10.086252117462736</v>
      </c>
      <c r="H31" s="285">
        <v>8.4342702617791581</v>
      </c>
      <c r="I31" s="174">
        <v>9.3068557791677513</v>
      </c>
      <c r="J31" s="286">
        <v>13.028317216197211</v>
      </c>
      <c r="K31" s="144">
        <v>12.445221431296051</v>
      </c>
      <c r="L31" s="145">
        <v>16.256938762583768</v>
      </c>
      <c r="M31" s="146">
        <v>14.671154823520506</v>
      </c>
      <c r="N31" s="147">
        <v>9.7373773237580128</v>
      </c>
      <c r="O31" s="148">
        <v>10.979036451236002</v>
      </c>
      <c r="P31" s="287">
        <v>25.884835524763737</v>
      </c>
      <c r="Q31" s="433">
        <v>29.795920426596144</v>
      </c>
      <c r="R31" s="149">
        <v>24.634446895152475</v>
      </c>
      <c r="S31" s="150">
        <v>10.422930899453613</v>
      </c>
      <c r="T31" s="148">
        <v>35.858743854544137</v>
      </c>
      <c r="U31" s="147">
        <v>13.250948147103006</v>
      </c>
      <c r="V31" s="149">
        <v>13.721752348758232</v>
      </c>
      <c r="W31" s="174">
        <v>18.744222918193017</v>
      </c>
    </row>
    <row r="32" spans="2:23" ht="21.75" customHeight="1" x14ac:dyDescent="0.2">
      <c r="B32" s="435"/>
      <c r="C32" s="195" t="s">
        <v>9</v>
      </c>
      <c r="D32" s="152" t="s">
        <v>41</v>
      </c>
      <c r="E32" s="144">
        <v>10.83657536609099</v>
      </c>
      <c r="F32" s="145">
        <v>8.2498290453438035</v>
      </c>
      <c r="G32" s="145">
        <v>7.262101524573171</v>
      </c>
      <c r="H32" s="149">
        <v>5.6509610753920354</v>
      </c>
      <c r="I32" s="148">
        <v>4.6933144143517351</v>
      </c>
      <c r="J32" s="143">
        <v>7.8169903297183252</v>
      </c>
      <c r="K32" s="144">
        <v>8.2025323069905784</v>
      </c>
      <c r="L32" s="145">
        <v>10.160586726614856</v>
      </c>
      <c r="M32" s="146">
        <v>10.269808376464352</v>
      </c>
      <c r="N32" s="147">
        <v>7.3030329928185092</v>
      </c>
      <c r="O32" s="148">
        <v>8.2342773384270007</v>
      </c>
      <c r="P32" s="147">
        <v>12.942417762381869</v>
      </c>
      <c r="Q32" s="434">
        <v>14.897960213298072</v>
      </c>
      <c r="R32" s="149">
        <v>16.63245915354571</v>
      </c>
      <c r="S32" s="150">
        <v>6.2434459465419208</v>
      </c>
      <c r="T32" s="148">
        <v>24.534930005740723</v>
      </c>
      <c r="U32" s="147">
        <v>9.4649629622164326</v>
      </c>
      <c r="V32" s="149">
        <v>9.8012516776844514</v>
      </c>
      <c r="W32" s="174">
        <v>13.231216177548012</v>
      </c>
    </row>
    <row r="33" spans="2:23" ht="21.75" customHeight="1" x14ac:dyDescent="0.2">
      <c r="B33" s="435"/>
      <c r="C33" s="195" t="s">
        <v>148</v>
      </c>
      <c r="D33" s="152" t="s">
        <v>159</v>
      </c>
      <c r="E33" s="154" t="s">
        <v>125</v>
      </c>
      <c r="F33" s="155" t="s">
        <v>125</v>
      </c>
      <c r="G33" s="155" t="s">
        <v>125</v>
      </c>
      <c r="H33" s="288" t="s">
        <v>125</v>
      </c>
      <c r="I33" s="206">
        <v>0</v>
      </c>
      <c r="J33" s="289">
        <v>13002.328767123288</v>
      </c>
      <c r="K33" s="154">
        <v>8198.7589041095889</v>
      </c>
      <c r="L33" s="155">
        <v>7355.8383561643832</v>
      </c>
      <c r="M33" s="156">
        <v>8770.2986301369856</v>
      </c>
      <c r="N33" s="290" t="s">
        <v>1</v>
      </c>
      <c r="O33" s="291" t="s">
        <v>1</v>
      </c>
      <c r="P33" s="154">
        <v>18006.542465753424</v>
      </c>
      <c r="Q33" s="425">
        <v>0</v>
      </c>
      <c r="R33" s="292" t="s">
        <v>190</v>
      </c>
      <c r="S33" s="293" t="s">
        <v>190</v>
      </c>
      <c r="T33" s="291" t="s">
        <v>190</v>
      </c>
      <c r="U33" s="290" t="s">
        <v>1</v>
      </c>
      <c r="V33" s="292" t="s">
        <v>1</v>
      </c>
      <c r="W33" s="294">
        <v>0</v>
      </c>
    </row>
    <row r="34" spans="2:23" ht="21.75" customHeight="1" x14ac:dyDescent="0.2">
      <c r="B34" s="435"/>
      <c r="C34" s="295" t="s">
        <v>149</v>
      </c>
      <c r="D34" s="296" t="s">
        <v>7</v>
      </c>
      <c r="E34" s="297" t="s">
        <v>125</v>
      </c>
      <c r="F34" s="180" t="s">
        <v>125</v>
      </c>
      <c r="G34" s="180" t="s">
        <v>125</v>
      </c>
      <c r="H34" s="298" t="s">
        <v>125</v>
      </c>
      <c r="I34" s="299">
        <v>0</v>
      </c>
      <c r="J34" s="300">
        <v>131.45880928747314</v>
      </c>
      <c r="K34" s="297">
        <v>149.59767754475183</v>
      </c>
      <c r="L34" s="180">
        <v>158.48074059191288</v>
      </c>
      <c r="M34" s="181">
        <v>141.35398582541546</v>
      </c>
      <c r="N34" s="301" t="s">
        <v>1</v>
      </c>
      <c r="O34" s="302" t="s">
        <v>1</v>
      </c>
      <c r="P34" s="297">
        <v>34.255233667365793</v>
      </c>
      <c r="Q34" s="426">
        <v>0</v>
      </c>
      <c r="R34" s="303" t="s">
        <v>190</v>
      </c>
      <c r="S34" s="304" t="s">
        <v>190</v>
      </c>
      <c r="T34" s="305" t="s">
        <v>190</v>
      </c>
      <c r="U34" s="301" t="s">
        <v>1</v>
      </c>
      <c r="V34" s="306" t="s">
        <v>1</v>
      </c>
      <c r="W34" s="307">
        <v>0</v>
      </c>
    </row>
    <row r="35" spans="2:23" ht="21.75" customHeight="1" x14ac:dyDescent="0.2">
      <c r="B35" s="435" t="s">
        <v>150</v>
      </c>
      <c r="C35" s="185" t="s">
        <v>134</v>
      </c>
      <c r="D35" s="186" t="s">
        <v>1</v>
      </c>
      <c r="E35" s="308">
        <v>7</v>
      </c>
      <c r="F35" s="309">
        <v>2.8958904109589043</v>
      </c>
      <c r="G35" s="309">
        <v>1.7232876712328766</v>
      </c>
      <c r="H35" s="310">
        <v>3.9917808219178084</v>
      </c>
      <c r="I35" s="311">
        <v>4</v>
      </c>
      <c r="J35" s="312">
        <v>2.408219178082192</v>
      </c>
      <c r="K35" s="308">
        <v>3</v>
      </c>
      <c r="L35" s="309">
        <v>3.0821917808219177</v>
      </c>
      <c r="M35" s="313">
        <v>2</v>
      </c>
      <c r="N35" s="314">
        <v>8</v>
      </c>
      <c r="O35" s="311">
        <v>9.8317808219178087</v>
      </c>
      <c r="P35" s="314">
        <v>3.7863013698630139</v>
      </c>
      <c r="Q35" s="427">
        <v>2</v>
      </c>
      <c r="R35" s="309">
        <v>2.6986301369863015</v>
      </c>
      <c r="S35" s="315">
        <v>3</v>
      </c>
      <c r="T35" s="311">
        <v>4</v>
      </c>
      <c r="U35" s="314">
        <v>3.9777534246575343</v>
      </c>
      <c r="V35" s="310">
        <v>3.9696986301369859</v>
      </c>
      <c r="W35" s="311">
        <v>3</v>
      </c>
    </row>
    <row r="36" spans="2:23" ht="21.75" customHeight="1" x14ac:dyDescent="0.2">
      <c r="B36" s="435"/>
      <c r="C36" s="195" t="s">
        <v>151</v>
      </c>
      <c r="D36" s="152" t="s">
        <v>160</v>
      </c>
      <c r="E36" s="154">
        <v>12264</v>
      </c>
      <c r="F36" s="155">
        <v>7297.6219178082192</v>
      </c>
      <c r="G36" s="155">
        <v>4342.6904109589041</v>
      </c>
      <c r="H36" s="288">
        <v>10059.276712328767</v>
      </c>
      <c r="I36" s="294">
        <v>10080</v>
      </c>
      <c r="J36" s="289">
        <v>2350.4219178082194</v>
      </c>
      <c r="K36" s="154">
        <v>1596</v>
      </c>
      <c r="L36" s="155">
        <v>1242.1232876712329</v>
      </c>
      <c r="M36" s="156">
        <v>1300</v>
      </c>
      <c r="N36" s="316">
        <v>13936</v>
      </c>
      <c r="O36" s="294">
        <v>6695.4427397260279</v>
      </c>
      <c r="P36" s="316">
        <v>17691.493150684932</v>
      </c>
      <c r="Q36" s="428">
        <v>9345</v>
      </c>
      <c r="R36" s="288">
        <v>9445.2054794520554</v>
      </c>
      <c r="S36" s="317">
        <v>10500</v>
      </c>
      <c r="T36" s="294">
        <v>5600</v>
      </c>
      <c r="U36" s="316">
        <v>4425.2506849315068</v>
      </c>
      <c r="V36" s="288">
        <v>4416.2897260273976</v>
      </c>
      <c r="W36" s="294">
        <v>7148</v>
      </c>
    </row>
    <row r="37" spans="2:23" ht="21.75" customHeight="1" x14ac:dyDescent="0.2">
      <c r="B37" s="435"/>
      <c r="C37" s="195" t="s">
        <v>152</v>
      </c>
      <c r="D37" s="152" t="s">
        <v>161</v>
      </c>
      <c r="E37" s="154">
        <v>3530</v>
      </c>
      <c r="F37" s="155">
        <v>1925.7972602739726</v>
      </c>
      <c r="G37" s="155">
        <v>1146.013698630137</v>
      </c>
      <c r="H37" s="288">
        <v>2654.5643835616438</v>
      </c>
      <c r="I37" s="294">
        <v>2660</v>
      </c>
      <c r="J37" s="289">
        <v>671.70049315068502</v>
      </c>
      <c r="K37" s="154">
        <v>498</v>
      </c>
      <c r="L37" s="155">
        <v>428.42465753424659</v>
      </c>
      <c r="M37" s="156">
        <v>410</v>
      </c>
      <c r="N37" s="316">
        <v>4224</v>
      </c>
      <c r="O37" s="294">
        <v>1957.4410958904109</v>
      </c>
      <c r="P37" s="316">
        <v>5054.7123287671229</v>
      </c>
      <c r="Q37" s="428">
        <v>2670</v>
      </c>
      <c r="R37" s="288">
        <v>2315.4246575342468</v>
      </c>
      <c r="S37" s="317">
        <v>2574</v>
      </c>
      <c r="T37" s="294">
        <v>1932</v>
      </c>
      <c r="U37" s="316">
        <v>1476.7409589041094</v>
      </c>
      <c r="V37" s="288">
        <v>1473.750616438356</v>
      </c>
      <c r="W37" s="294">
        <v>2042</v>
      </c>
    </row>
    <row r="38" spans="2:23" s="171" customFormat="1" ht="21.75" customHeight="1" x14ac:dyDescent="0.2">
      <c r="B38" s="435"/>
      <c r="C38" s="217" t="s">
        <v>153</v>
      </c>
      <c r="D38" s="162" t="s">
        <v>136</v>
      </c>
      <c r="E38" s="164">
        <v>5.9708945737931849</v>
      </c>
      <c r="F38" s="165">
        <v>6.456993452714987</v>
      </c>
      <c r="G38" s="165">
        <v>6.7483865323073076</v>
      </c>
      <c r="H38" s="169">
        <v>5.6545848708637418</v>
      </c>
      <c r="I38" s="168">
        <v>7.3693964532261838</v>
      </c>
      <c r="J38" s="163">
        <v>5.6454635643867475</v>
      </c>
      <c r="K38" s="164">
        <v>7.0340397228764457</v>
      </c>
      <c r="L38" s="165">
        <v>6.4936783467971022</v>
      </c>
      <c r="M38" s="166">
        <v>5.0862476189431067</v>
      </c>
      <c r="N38" s="167">
        <v>5.2919782610105432</v>
      </c>
      <c r="O38" s="168">
        <v>5.9008576840141771</v>
      </c>
      <c r="P38" s="167">
        <v>8.6344499134746435</v>
      </c>
      <c r="Q38" s="411">
        <v>8.8652647848302948</v>
      </c>
      <c r="R38" s="169">
        <v>7.3650296519588885</v>
      </c>
      <c r="S38" s="170">
        <v>8.1659087694647621</v>
      </c>
      <c r="T38" s="168">
        <v>5.6803245032922289</v>
      </c>
      <c r="U38" s="167">
        <v>6.9768955517351605</v>
      </c>
      <c r="V38" s="169">
        <v>6.3282238790531053</v>
      </c>
      <c r="W38" s="168">
        <v>4.4234539214135831</v>
      </c>
    </row>
    <row r="39" spans="2:23" s="175" customFormat="1" ht="21.75" customHeight="1" x14ac:dyDescent="0.2">
      <c r="B39" s="436"/>
      <c r="C39" s="318" t="s">
        <v>154</v>
      </c>
      <c r="D39" s="319" t="s">
        <v>162</v>
      </c>
      <c r="E39" s="254">
        <v>13.971019441965154</v>
      </c>
      <c r="F39" s="259">
        <v>14.461429980135202</v>
      </c>
      <c r="G39" s="259">
        <v>14.138087000779036</v>
      </c>
      <c r="H39" s="259">
        <v>16.206979005865762</v>
      </c>
      <c r="I39" s="258">
        <v>12.399804305283755</v>
      </c>
      <c r="J39" s="320">
        <v>15.180682561279086</v>
      </c>
      <c r="K39" s="254">
        <v>11.005314408318204</v>
      </c>
      <c r="L39" s="255">
        <v>10.831467188427673</v>
      </c>
      <c r="M39" s="256">
        <v>15.161376545272303</v>
      </c>
      <c r="N39" s="257">
        <v>15.010151385429641</v>
      </c>
      <c r="O39" s="258">
        <v>13.966021084703677</v>
      </c>
      <c r="P39" s="257">
        <v>9.7322771193542312</v>
      </c>
      <c r="Q39" s="421">
        <v>9.47707420808735</v>
      </c>
      <c r="R39" s="259">
        <v>13.445841034091982</v>
      </c>
      <c r="S39" s="321">
        <v>12.01779544656257</v>
      </c>
      <c r="T39" s="258">
        <v>12.263166851016761</v>
      </c>
      <c r="U39" s="257">
        <v>10.625499171955619</v>
      </c>
      <c r="V39" s="259">
        <v>11.569356091594372</v>
      </c>
      <c r="W39" s="258">
        <v>19.024551540928179</v>
      </c>
    </row>
    <row r="40" spans="2:23" ht="21.75" customHeight="1" x14ac:dyDescent="0.2">
      <c r="B40" s="497" t="s">
        <v>94</v>
      </c>
      <c r="C40" s="185" t="s">
        <v>155</v>
      </c>
      <c r="D40" s="322" t="s">
        <v>19</v>
      </c>
      <c r="E40" s="323">
        <v>725.51112328767124</v>
      </c>
      <c r="F40" s="500">
        <v>1475.6294794520547</v>
      </c>
      <c r="G40" s="500"/>
      <c r="H40" s="500"/>
      <c r="I40" s="501"/>
      <c r="J40" s="324">
        <v>227.83835616438355</v>
      </c>
      <c r="K40" s="492">
        <v>227.6339726027397</v>
      </c>
      <c r="L40" s="486"/>
      <c r="M40" s="487"/>
      <c r="N40" s="325">
        <v>723.53424657534242</v>
      </c>
      <c r="O40" s="326">
        <v>397.45205479452056</v>
      </c>
      <c r="P40" s="492">
        <v>629.00252054794521</v>
      </c>
      <c r="Q40" s="493"/>
      <c r="R40" s="488">
        <v>673.51726027397262</v>
      </c>
      <c r="S40" s="488"/>
      <c r="T40" s="489"/>
      <c r="U40" s="486">
        <v>621.80821917808214</v>
      </c>
      <c r="V40" s="486"/>
      <c r="W40" s="487"/>
    </row>
    <row r="41" spans="2:23" ht="21.75" customHeight="1" x14ac:dyDescent="0.2">
      <c r="B41" s="498"/>
      <c r="C41" s="195" t="s">
        <v>156</v>
      </c>
      <c r="D41" s="327" t="s">
        <v>17</v>
      </c>
      <c r="E41" s="167">
        <v>1.7671232876712328</v>
      </c>
      <c r="F41" s="502">
        <v>1.6980821917808218</v>
      </c>
      <c r="G41" s="502"/>
      <c r="H41" s="502"/>
      <c r="I41" s="503"/>
      <c r="J41" s="328">
        <v>2.7594826789669562</v>
      </c>
      <c r="K41" s="477">
        <v>1.6984977785108033</v>
      </c>
      <c r="L41" s="478"/>
      <c r="M41" s="479"/>
      <c r="N41" s="167">
        <v>1.4575118987856606</v>
      </c>
      <c r="O41" s="168">
        <v>1.7490271794800898</v>
      </c>
      <c r="P41" s="477">
        <v>1.4710695084894014</v>
      </c>
      <c r="Q41" s="494"/>
      <c r="R41" s="490">
        <v>0.98893299067709317</v>
      </c>
      <c r="S41" s="490"/>
      <c r="T41" s="491"/>
      <c r="U41" s="478">
        <v>1.0784986100570053</v>
      </c>
      <c r="V41" s="478"/>
      <c r="W41" s="479"/>
    </row>
    <row r="42" spans="2:23" ht="21.75" customHeight="1" x14ac:dyDescent="0.2">
      <c r="B42" s="498"/>
      <c r="C42" s="195" t="s">
        <v>157</v>
      </c>
      <c r="D42" s="327" t="s">
        <v>95</v>
      </c>
      <c r="E42" s="264" t="s">
        <v>96</v>
      </c>
      <c r="F42" s="329" t="s">
        <v>97</v>
      </c>
      <c r="G42" s="329" t="s">
        <v>125</v>
      </c>
      <c r="H42" s="155" t="s">
        <v>97</v>
      </c>
      <c r="I42" s="156">
        <v>821.1655890410957</v>
      </c>
      <c r="J42" s="330">
        <v>160.86027397260273</v>
      </c>
      <c r="K42" s="480">
        <v>277.84109589041094</v>
      </c>
      <c r="L42" s="481"/>
      <c r="M42" s="482"/>
      <c r="N42" s="290" t="s">
        <v>97</v>
      </c>
      <c r="O42" s="291" t="s">
        <v>97</v>
      </c>
      <c r="P42" s="480">
        <v>303.32186301369865</v>
      </c>
      <c r="Q42" s="496"/>
      <c r="R42" s="329" t="s">
        <v>97</v>
      </c>
      <c r="S42" s="292">
        <v>205.69863013698631</v>
      </c>
      <c r="T42" s="152" t="s">
        <v>97</v>
      </c>
      <c r="U42" s="481" t="s">
        <v>97</v>
      </c>
      <c r="V42" s="481"/>
      <c r="W42" s="482"/>
    </row>
    <row r="43" spans="2:23" ht="21.75" customHeight="1" thickBot="1" x14ac:dyDescent="0.25">
      <c r="B43" s="499"/>
      <c r="C43" s="331" t="s">
        <v>158</v>
      </c>
      <c r="D43" s="332" t="s">
        <v>22</v>
      </c>
      <c r="E43" s="333" t="s">
        <v>125</v>
      </c>
      <c r="F43" s="334" t="s">
        <v>97</v>
      </c>
      <c r="G43" s="334" t="s">
        <v>125</v>
      </c>
      <c r="H43" s="335" t="s">
        <v>97</v>
      </c>
      <c r="I43" s="336">
        <v>1.3016438356164386</v>
      </c>
      <c r="J43" s="337">
        <v>0.85722479955444131</v>
      </c>
      <c r="K43" s="483">
        <v>0.91582702431667051</v>
      </c>
      <c r="L43" s="484"/>
      <c r="M43" s="485"/>
      <c r="N43" s="338" t="s">
        <v>1</v>
      </c>
      <c r="O43" s="339" t="s">
        <v>1</v>
      </c>
      <c r="P43" s="483">
        <v>0.30975135612627186</v>
      </c>
      <c r="Q43" s="495"/>
      <c r="R43" s="334" t="s">
        <v>97</v>
      </c>
      <c r="S43" s="340">
        <v>0.13448803048178368</v>
      </c>
      <c r="T43" s="341" t="s">
        <v>97</v>
      </c>
      <c r="U43" s="518" t="s">
        <v>1</v>
      </c>
      <c r="V43" s="518"/>
      <c r="W43" s="519"/>
    </row>
    <row r="44" spans="2:23" ht="21.75" customHeight="1" x14ac:dyDescent="0.2">
      <c r="C44" s="343" t="s">
        <v>164</v>
      </c>
      <c r="D44" s="344"/>
      <c r="E44" s="344"/>
      <c r="F44" s="344"/>
      <c r="G44" s="344"/>
    </row>
    <row r="45" spans="2:23" ht="21.75" customHeight="1" x14ac:dyDescent="0.2">
      <c r="C45" s="121" t="s">
        <v>192</v>
      </c>
      <c r="D45" s="344"/>
      <c r="E45" s="345"/>
    </row>
    <row r="46" spans="2:23" ht="21.75" customHeight="1" x14ac:dyDescent="0.2">
      <c r="C46" s="121" t="s">
        <v>189</v>
      </c>
      <c r="D46" s="346"/>
      <c r="E46" s="347"/>
    </row>
    <row r="47" spans="2:23" ht="21.75" customHeight="1" x14ac:dyDescent="0.2">
      <c r="C47" s="348"/>
      <c r="D47" s="346"/>
      <c r="E47" s="349"/>
    </row>
    <row r="48" spans="2:23" ht="21.75" customHeight="1" x14ac:dyDescent="0.2">
      <c r="D48" s="344"/>
      <c r="E48" s="344"/>
    </row>
    <row r="49" spans="4:5" ht="21.75" customHeight="1" x14ac:dyDescent="0.2">
      <c r="D49" s="344"/>
      <c r="E49" s="120"/>
    </row>
  </sheetData>
  <mergeCells count="58">
    <mergeCell ref="B40:B43"/>
    <mergeCell ref="F40:I40"/>
    <mergeCell ref="F41:I41"/>
    <mergeCell ref="U8:W8"/>
    <mergeCell ref="E2:I2"/>
    <mergeCell ref="J2:J3"/>
    <mergeCell ref="K2:M2"/>
    <mergeCell ref="N2:O2"/>
    <mergeCell ref="P2:T2"/>
    <mergeCell ref="U2:W2"/>
    <mergeCell ref="U4:W4"/>
    <mergeCell ref="U5:W5"/>
    <mergeCell ref="U6:W6"/>
    <mergeCell ref="U7:W7"/>
    <mergeCell ref="U43:W43"/>
    <mergeCell ref="K40:M40"/>
    <mergeCell ref="K41:M41"/>
    <mergeCell ref="K42:M42"/>
    <mergeCell ref="K43:M43"/>
    <mergeCell ref="U40:W40"/>
    <mergeCell ref="U41:W41"/>
    <mergeCell ref="U42:W42"/>
    <mergeCell ref="R40:T40"/>
    <mergeCell ref="R41:T41"/>
    <mergeCell ref="P40:Q40"/>
    <mergeCell ref="P41:Q41"/>
    <mergeCell ref="P43:Q43"/>
    <mergeCell ref="P42:Q42"/>
    <mergeCell ref="N20:N22"/>
    <mergeCell ref="M20:M22"/>
    <mergeCell ref="L20:L22"/>
    <mergeCell ref="K20:K22"/>
    <mergeCell ref="J20:J22"/>
    <mergeCell ref="R20:R22"/>
    <mergeCell ref="O20:O22"/>
    <mergeCell ref="U9:W9"/>
    <mergeCell ref="U10:W10"/>
    <mergeCell ref="W20:W22"/>
    <mergeCell ref="V20:V22"/>
    <mergeCell ref="U20:U22"/>
    <mergeCell ref="S20:S22"/>
    <mergeCell ref="T20:T22"/>
    <mergeCell ref="B4:B10"/>
    <mergeCell ref="B11:B34"/>
    <mergeCell ref="D20:D22"/>
    <mergeCell ref="E8:I8"/>
    <mergeCell ref="E9:I9"/>
    <mergeCell ref="E10:I10"/>
    <mergeCell ref="E4:I4"/>
    <mergeCell ref="E5:I5"/>
    <mergeCell ref="E6:I6"/>
    <mergeCell ref="E7:I7"/>
    <mergeCell ref="B35:B39"/>
    <mergeCell ref="C20:C22"/>
    <mergeCell ref="E20:E22"/>
    <mergeCell ref="H20:H22"/>
    <mergeCell ref="F20:F22"/>
    <mergeCell ref="G20:G22"/>
  </mergeCells>
  <phoneticPr fontId="2"/>
  <printOptions horizontalCentered="1"/>
  <pageMargins left="0" right="0" top="0.78740157480314965" bottom="0" header="0" footer="0"/>
  <pageSetup paperSize="9" scale="70" orientation="portrait" r:id="rId1"/>
  <headerFooter alignWithMargins="0"/>
  <colBreaks count="1" manualBreakCount="1">
    <brk id="1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workbookViewId="0">
      <selection activeCell="F174" sqref="F174"/>
    </sheetView>
  </sheetViews>
  <sheetFormatPr defaultColWidth="9" defaultRowHeight="18" x14ac:dyDescent="0.55000000000000004"/>
  <cols>
    <col min="1" max="2" width="12.453125" style="400" customWidth="1"/>
    <col min="3" max="4" width="7.453125" style="400" customWidth="1"/>
    <col min="5" max="5" width="9" style="400"/>
    <col min="6" max="6" width="12.453125" style="400" customWidth="1"/>
    <col min="7" max="8" width="7.453125" style="400" customWidth="1"/>
    <col min="9" max="9" width="9" style="400"/>
    <col min="10" max="10" width="12.453125" style="400" customWidth="1"/>
    <col min="11" max="12" width="7.453125" style="400" customWidth="1"/>
    <col min="13" max="13" width="9" style="400"/>
    <col min="14" max="14" width="12.453125" style="400" customWidth="1"/>
    <col min="15" max="16" width="7.453125" style="400" customWidth="1"/>
    <col min="17" max="16384" width="9" style="400"/>
  </cols>
  <sheetData>
    <row r="1" spans="2:16" ht="94.5" customHeight="1" x14ac:dyDescent="0.55000000000000004">
      <c r="B1" s="406" t="s">
        <v>180</v>
      </c>
    </row>
    <row r="2" spans="2:16" ht="18.75" customHeight="1" x14ac:dyDescent="0.55000000000000004">
      <c r="B2" s="121" t="s">
        <v>183</v>
      </c>
      <c r="C2" s="121"/>
      <c r="D2" s="121"/>
      <c r="E2" s="121"/>
      <c r="F2" s="121"/>
      <c r="G2" s="121"/>
      <c r="H2" s="121"/>
    </row>
    <row r="3" spans="2:16" ht="26.25" customHeight="1" thickBot="1" x14ac:dyDescent="0.6">
      <c r="B3" s="394" t="s">
        <v>34</v>
      </c>
      <c r="C3" s="394"/>
      <c r="D3" s="394"/>
      <c r="F3" s="395" t="s">
        <v>38</v>
      </c>
      <c r="G3" s="396"/>
      <c r="H3" s="397"/>
      <c r="J3" s="398" t="s">
        <v>39</v>
      </c>
      <c r="K3" s="398"/>
      <c r="L3" s="398"/>
      <c r="N3" s="399" t="s">
        <v>40</v>
      </c>
      <c r="O3" s="399"/>
      <c r="P3" s="399"/>
    </row>
    <row r="4" spans="2:16" ht="18.5" thickBot="1" x14ac:dyDescent="0.6">
      <c r="B4" s="351"/>
      <c r="C4" s="352"/>
      <c r="D4" s="401" t="s">
        <v>167</v>
      </c>
      <c r="F4" s="351"/>
      <c r="G4" s="352"/>
      <c r="H4" s="401" t="s">
        <v>167</v>
      </c>
      <c r="J4" s="351"/>
      <c r="K4" s="352"/>
      <c r="L4" s="401" t="s">
        <v>167</v>
      </c>
      <c r="N4" s="351"/>
      <c r="O4" s="352"/>
      <c r="P4" s="401" t="s">
        <v>167</v>
      </c>
    </row>
    <row r="5" spans="2:16" ht="18.5" thickTop="1" x14ac:dyDescent="0.55000000000000004">
      <c r="B5" s="355" t="s">
        <v>168</v>
      </c>
      <c r="C5" s="353"/>
      <c r="D5" s="357"/>
      <c r="F5" s="355" t="s">
        <v>168</v>
      </c>
      <c r="G5" s="353"/>
      <c r="H5" s="357"/>
      <c r="J5" s="355" t="s">
        <v>169</v>
      </c>
      <c r="K5" s="353"/>
      <c r="L5" s="357"/>
      <c r="N5" s="356" t="s">
        <v>170</v>
      </c>
      <c r="O5" s="357"/>
      <c r="P5" s="354"/>
    </row>
    <row r="6" spans="2:16" x14ac:dyDescent="0.55000000000000004">
      <c r="B6" s="358" t="s">
        <v>98</v>
      </c>
      <c r="C6" s="359"/>
      <c r="D6" s="360" t="s">
        <v>1</v>
      </c>
      <c r="F6" s="358" t="s">
        <v>98</v>
      </c>
      <c r="G6" s="359"/>
      <c r="H6" s="360" t="s">
        <v>1</v>
      </c>
      <c r="J6" s="358" t="s">
        <v>98</v>
      </c>
      <c r="K6" s="359"/>
      <c r="L6" s="360" t="s">
        <v>1</v>
      </c>
      <c r="N6" s="402" t="s">
        <v>107</v>
      </c>
      <c r="O6" s="152"/>
      <c r="P6" s="361" t="s">
        <v>1</v>
      </c>
    </row>
    <row r="7" spans="2:16" x14ac:dyDescent="0.55000000000000004">
      <c r="B7" s="362" t="s">
        <v>102</v>
      </c>
      <c r="C7" s="363" t="s">
        <v>23</v>
      </c>
      <c r="D7" s="364">
        <v>1.23</v>
      </c>
      <c r="F7" s="362" t="s">
        <v>102</v>
      </c>
      <c r="G7" s="363" t="s">
        <v>23</v>
      </c>
      <c r="H7" s="364">
        <v>2.02</v>
      </c>
      <c r="J7" s="362" t="s">
        <v>102</v>
      </c>
      <c r="K7" s="363" t="s">
        <v>23</v>
      </c>
      <c r="L7" s="364">
        <v>1.85</v>
      </c>
      <c r="N7" s="402" t="s">
        <v>102</v>
      </c>
      <c r="O7" s="152" t="s">
        <v>23</v>
      </c>
      <c r="P7" s="364">
        <v>1.95</v>
      </c>
    </row>
    <row r="8" spans="2:16" x14ac:dyDescent="0.55000000000000004">
      <c r="B8" s="362" t="s">
        <v>103</v>
      </c>
      <c r="C8" s="363" t="s">
        <v>23</v>
      </c>
      <c r="D8" s="361">
        <v>0.36</v>
      </c>
      <c r="F8" s="362" t="s">
        <v>103</v>
      </c>
      <c r="G8" s="363" t="s">
        <v>23</v>
      </c>
      <c r="H8" s="361">
        <v>0.57999999999999996</v>
      </c>
      <c r="J8" s="362" t="s">
        <v>103</v>
      </c>
      <c r="K8" s="363" t="s">
        <v>23</v>
      </c>
      <c r="L8" s="361">
        <v>0.45</v>
      </c>
      <c r="N8" s="402" t="s">
        <v>103</v>
      </c>
      <c r="O8" s="152" t="s">
        <v>23</v>
      </c>
      <c r="P8" s="361">
        <v>0.48</v>
      </c>
    </row>
    <row r="9" spans="2:16" x14ac:dyDescent="0.55000000000000004">
      <c r="B9" s="362" t="s">
        <v>104</v>
      </c>
      <c r="C9" s="363" t="s">
        <v>23</v>
      </c>
      <c r="D9" s="429">
        <v>70</v>
      </c>
      <c r="F9" s="362" t="s">
        <v>104</v>
      </c>
      <c r="G9" s="363" t="s">
        <v>23</v>
      </c>
      <c r="H9" s="361">
        <v>71.5</v>
      </c>
      <c r="J9" s="362" t="s">
        <v>104</v>
      </c>
      <c r="K9" s="363" t="s">
        <v>23</v>
      </c>
      <c r="L9" s="361">
        <v>75.900000000000006</v>
      </c>
      <c r="N9" s="402" t="s">
        <v>104</v>
      </c>
      <c r="O9" s="152" t="s">
        <v>23</v>
      </c>
      <c r="P9" s="361">
        <v>75.5</v>
      </c>
    </row>
    <row r="10" spans="2:16" x14ac:dyDescent="0.55000000000000004">
      <c r="B10" s="365" t="s">
        <v>105</v>
      </c>
      <c r="C10" s="366" t="s">
        <v>99</v>
      </c>
      <c r="D10" s="367">
        <v>2500</v>
      </c>
      <c r="F10" s="365" t="s">
        <v>105</v>
      </c>
      <c r="G10" s="366" t="s">
        <v>99</v>
      </c>
      <c r="H10" s="367">
        <v>3600</v>
      </c>
      <c r="J10" s="365" t="s">
        <v>105</v>
      </c>
      <c r="K10" s="366" t="s">
        <v>99</v>
      </c>
      <c r="L10" s="367">
        <v>3500</v>
      </c>
      <c r="N10" s="402" t="s">
        <v>105</v>
      </c>
      <c r="O10" s="152" t="s">
        <v>99</v>
      </c>
      <c r="P10" s="367">
        <v>3900</v>
      </c>
    </row>
    <row r="11" spans="2:16" ht="18.5" thickBot="1" x14ac:dyDescent="0.6">
      <c r="B11" s="368" t="s">
        <v>106</v>
      </c>
      <c r="C11" s="369" t="s">
        <v>99</v>
      </c>
      <c r="D11" s="370" t="s">
        <v>101</v>
      </c>
      <c r="F11" s="368" t="s">
        <v>106</v>
      </c>
      <c r="G11" s="369" t="s">
        <v>99</v>
      </c>
      <c r="H11" s="370" t="s">
        <v>101</v>
      </c>
      <c r="J11" s="368" t="s">
        <v>106</v>
      </c>
      <c r="K11" s="369" t="s">
        <v>99</v>
      </c>
      <c r="L11" s="370" t="s">
        <v>101</v>
      </c>
      <c r="N11" s="403" t="s">
        <v>106</v>
      </c>
      <c r="O11" s="371" t="s">
        <v>99</v>
      </c>
      <c r="P11" s="370" t="s">
        <v>101</v>
      </c>
    </row>
    <row r="12" spans="2:16" ht="18.5" thickTop="1" x14ac:dyDescent="0.55000000000000004">
      <c r="B12" s="355" t="s">
        <v>171</v>
      </c>
      <c r="C12" s="372"/>
      <c r="D12" s="373"/>
      <c r="F12" s="355" t="s">
        <v>171</v>
      </c>
      <c r="G12" s="372"/>
      <c r="H12" s="374"/>
      <c r="J12" s="355" t="s">
        <v>172</v>
      </c>
      <c r="K12" s="372"/>
      <c r="L12" s="374"/>
      <c r="N12" s="356" t="s">
        <v>173</v>
      </c>
      <c r="O12" s="357"/>
      <c r="P12" s="404"/>
    </row>
    <row r="13" spans="2:16" x14ac:dyDescent="0.55000000000000004">
      <c r="B13" s="358" t="s">
        <v>98</v>
      </c>
      <c r="C13" s="359"/>
      <c r="D13" s="360" t="s">
        <v>1</v>
      </c>
      <c r="F13" s="358" t="s">
        <v>98</v>
      </c>
      <c r="G13" s="359"/>
      <c r="H13" s="360" t="s">
        <v>1</v>
      </c>
      <c r="J13" s="358" t="s">
        <v>98</v>
      </c>
      <c r="K13" s="359"/>
      <c r="L13" s="360" t="s">
        <v>1</v>
      </c>
      <c r="N13" s="402" t="s">
        <v>107</v>
      </c>
      <c r="O13" s="152"/>
      <c r="P13" s="361" t="s">
        <v>1</v>
      </c>
    </row>
    <row r="14" spans="2:16" x14ac:dyDescent="0.55000000000000004">
      <c r="B14" s="362" t="s">
        <v>102</v>
      </c>
      <c r="C14" s="363" t="s">
        <v>23</v>
      </c>
      <c r="D14" s="364">
        <v>1.81</v>
      </c>
      <c r="F14" s="362" t="s">
        <v>102</v>
      </c>
      <c r="G14" s="363" t="s">
        <v>23</v>
      </c>
      <c r="H14" s="430">
        <v>2.04</v>
      </c>
      <c r="J14" s="362" t="s">
        <v>102</v>
      </c>
      <c r="K14" s="363" t="s">
        <v>23</v>
      </c>
      <c r="L14" s="364">
        <v>1.94</v>
      </c>
      <c r="N14" s="402" t="s">
        <v>102</v>
      </c>
      <c r="O14" s="152" t="s">
        <v>23</v>
      </c>
      <c r="P14" s="375">
        <v>1.9</v>
      </c>
    </row>
    <row r="15" spans="2:16" x14ac:dyDescent="0.55000000000000004">
      <c r="B15" s="362" t="s">
        <v>103</v>
      </c>
      <c r="C15" s="363" t="s">
        <v>23</v>
      </c>
      <c r="D15" s="361">
        <v>0.51</v>
      </c>
      <c r="F15" s="362" t="s">
        <v>103</v>
      </c>
      <c r="G15" s="363" t="s">
        <v>23</v>
      </c>
      <c r="H15" s="361">
        <v>0.57999999999999996</v>
      </c>
      <c r="J15" s="362" t="s">
        <v>103</v>
      </c>
      <c r="K15" s="363" t="s">
        <v>23</v>
      </c>
      <c r="L15" s="361">
        <v>0.47</v>
      </c>
      <c r="N15" s="402" t="s">
        <v>103</v>
      </c>
      <c r="O15" s="152" t="s">
        <v>23</v>
      </c>
      <c r="P15" s="361">
        <v>0.52</v>
      </c>
    </row>
    <row r="16" spans="2:16" x14ac:dyDescent="0.55000000000000004">
      <c r="B16" s="362" t="s">
        <v>104</v>
      </c>
      <c r="C16" s="363" t="s">
        <v>23</v>
      </c>
      <c r="D16" s="429">
        <v>72</v>
      </c>
      <c r="F16" s="376" t="s">
        <v>104</v>
      </c>
      <c r="G16" s="377" t="s">
        <v>23</v>
      </c>
      <c r="H16" s="361">
        <v>71.8</v>
      </c>
      <c r="J16" s="362" t="s">
        <v>104</v>
      </c>
      <c r="K16" s="363" t="s">
        <v>23</v>
      </c>
      <c r="L16" s="429">
        <v>76</v>
      </c>
      <c r="N16" s="402" t="s">
        <v>104</v>
      </c>
      <c r="O16" s="152" t="s">
        <v>23</v>
      </c>
      <c r="P16" s="361">
        <v>72.7</v>
      </c>
    </row>
    <row r="17" spans="2:16" x14ac:dyDescent="0.55000000000000004">
      <c r="B17" s="376" t="s">
        <v>100</v>
      </c>
      <c r="C17" s="377" t="s">
        <v>99</v>
      </c>
      <c r="D17" s="378">
        <v>260</v>
      </c>
      <c r="F17" s="365" t="s">
        <v>105</v>
      </c>
      <c r="G17" s="366" t="s">
        <v>17</v>
      </c>
      <c r="H17" s="367">
        <v>3600</v>
      </c>
      <c r="J17" s="365" t="s">
        <v>105</v>
      </c>
      <c r="K17" s="366" t="s">
        <v>99</v>
      </c>
      <c r="L17" s="367">
        <v>3600</v>
      </c>
      <c r="N17" s="402" t="s">
        <v>185</v>
      </c>
      <c r="O17" s="152" t="s">
        <v>186</v>
      </c>
      <c r="P17" s="361">
        <v>230</v>
      </c>
    </row>
    <row r="18" spans="2:16" ht="18.5" thickBot="1" x14ac:dyDescent="0.6">
      <c r="B18" s="365" t="s">
        <v>105</v>
      </c>
      <c r="C18" s="366" t="s">
        <v>99</v>
      </c>
      <c r="D18" s="367">
        <v>2800</v>
      </c>
      <c r="F18" s="379" t="s">
        <v>106</v>
      </c>
      <c r="G18" s="380" t="s">
        <v>17</v>
      </c>
      <c r="H18" s="370" t="s">
        <v>101</v>
      </c>
      <c r="J18" s="379" t="s">
        <v>106</v>
      </c>
      <c r="K18" s="380" t="s">
        <v>99</v>
      </c>
      <c r="L18" s="370" t="s">
        <v>101</v>
      </c>
      <c r="N18" s="402" t="s">
        <v>184</v>
      </c>
      <c r="O18" s="152" t="s">
        <v>99</v>
      </c>
      <c r="P18" s="367">
        <v>3800</v>
      </c>
    </row>
    <row r="19" spans="2:16" ht="19" thickTop="1" thickBot="1" x14ac:dyDescent="0.6">
      <c r="B19" s="379" t="s">
        <v>106</v>
      </c>
      <c r="C19" s="380" t="s">
        <v>99</v>
      </c>
      <c r="D19" s="370" t="s">
        <v>101</v>
      </c>
      <c r="J19" s="355" t="s">
        <v>174</v>
      </c>
      <c r="K19" s="381"/>
      <c r="L19" s="374"/>
      <c r="N19" s="403" t="s">
        <v>106</v>
      </c>
      <c r="O19" s="371" t="s">
        <v>99</v>
      </c>
      <c r="P19" s="370" t="s">
        <v>101</v>
      </c>
    </row>
    <row r="20" spans="2:16" ht="18.5" thickTop="1" x14ac:dyDescent="0.55000000000000004">
      <c r="B20" s="355" t="s">
        <v>176</v>
      </c>
      <c r="C20" s="382"/>
      <c r="D20" s="373"/>
      <c r="J20" s="383" t="s">
        <v>98</v>
      </c>
      <c r="K20" s="384"/>
      <c r="L20" s="360" t="s">
        <v>1</v>
      </c>
      <c r="N20" s="356" t="s">
        <v>175</v>
      </c>
      <c r="O20" s="357"/>
      <c r="P20" s="404"/>
    </row>
    <row r="21" spans="2:16" x14ac:dyDescent="0.55000000000000004">
      <c r="B21" s="383" t="s">
        <v>98</v>
      </c>
      <c r="C21" s="384"/>
      <c r="D21" s="360" t="s">
        <v>1</v>
      </c>
      <c r="J21" s="385" t="s">
        <v>102</v>
      </c>
      <c r="K21" s="386" t="s">
        <v>23</v>
      </c>
      <c r="L21" s="364">
        <v>1.92</v>
      </c>
      <c r="N21" s="402" t="s">
        <v>177</v>
      </c>
      <c r="O21" s="152"/>
      <c r="P21" s="361" t="s">
        <v>1</v>
      </c>
    </row>
    <row r="22" spans="2:16" x14ac:dyDescent="0.55000000000000004">
      <c r="B22" s="385" t="s">
        <v>102</v>
      </c>
      <c r="C22" s="386" t="s">
        <v>23</v>
      </c>
      <c r="D22" s="364">
        <v>1.81</v>
      </c>
      <c r="J22" s="385" t="s">
        <v>103</v>
      </c>
      <c r="K22" s="386" t="s">
        <v>23</v>
      </c>
      <c r="L22" s="361">
        <v>0.46</v>
      </c>
      <c r="N22" s="402" t="s">
        <v>102</v>
      </c>
      <c r="O22" s="152" t="s">
        <v>23</v>
      </c>
      <c r="P22" s="364">
        <v>2.0699999999999998</v>
      </c>
    </row>
    <row r="23" spans="2:16" x14ac:dyDescent="0.55000000000000004">
      <c r="B23" s="385" t="s">
        <v>103</v>
      </c>
      <c r="C23" s="386" t="s">
        <v>23</v>
      </c>
      <c r="D23" s="361">
        <v>0.51</v>
      </c>
      <c r="J23" s="387" t="s">
        <v>104</v>
      </c>
      <c r="K23" s="388" t="s">
        <v>23</v>
      </c>
      <c r="L23" s="361">
        <v>76.2</v>
      </c>
      <c r="N23" s="402" t="s">
        <v>103</v>
      </c>
      <c r="O23" s="152" t="s">
        <v>23</v>
      </c>
      <c r="P23" s="361">
        <v>0.55000000000000004</v>
      </c>
    </row>
    <row r="24" spans="2:16" x14ac:dyDescent="0.55000000000000004">
      <c r="B24" s="387" t="s">
        <v>104</v>
      </c>
      <c r="C24" s="388" t="s">
        <v>23</v>
      </c>
      <c r="D24" s="361">
        <v>71.7</v>
      </c>
      <c r="J24" s="365" t="s">
        <v>178</v>
      </c>
      <c r="K24" s="366" t="s">
        <v>99</v>
      </c>
      <c r="L24" s="367">
        <v>3500</v>
      </c>
      <c r="N24" s="402" t="s">
        <v>104</v>
      </c>
      <c r="O24" s="152" t="s">
        <v>23</v>
      </c>
      <c r="P24" s="361">
        <v>73.400000000000006</v>
      </c>
    </row>
    <row r="25" spans="2:16" ht="18.5" thickBot="1" x14ac:dyDescent="0.6">
      <c r="B25" s="376" t="s">
        <v>100</v>
      </c>
      <c r="C25" s="377" t="s">
        <v>99</v>
      </c>
      <c r="D25" s="378">
        <v>260</v>
      </c>
      <c r="J25" s="389" t="s">
        <v>179</v>
      </c>
      <c r="K25" s="377" t="s">
        <v>99</v>
      </c>
      <c r="L25" s="390" t="s">
        <v>101</v>
      </c>
      <c r="N25" s="402" t="s">
        <v>105</v>
      </c>
      <c r="O25" s="152" t="s">
        <v>99</v>
      </c>
      <c r="P25" s="367">
        <v>3900</v>
      </c>
    </row>
    <row r="26" spans="2:16" ht="19" thickTop="1" thickBot="1" x14ac:dyDescent="0.6">
      <c r="B26" s="365" t="s">
        <v>178</v>
      </c>
      <c r="C26" s="366" t="s">
        <v>99</v>
      </c>
      <c r="D26" s="367">
        <v>2800</v>
      </c>
      <c r="J26" s="355" t="s">
        <v>171</v>
      </c>
      <c r="K26" s="381"/>
      <c r="L26" s="374"/>
      <c r="N26" s="405" t="s">
        <v>106</v>
      </c>
      <c r="O26" s="341" t="s">
        <v>3</v>
      </c>
      <c r="P26" s="391" t="s">
        <v>101</v>
      </c>
    </row>
    <row r="27" spans="2:16" ht="18.5" thickBot="1" x14ac:dyDescent="0.6">
      <c r="B27" s="392" t="s">
        <v>179</v>
      </c>
      <c r="C27" s="393" t="s">
        <v>99</v>
      </c>
      <c r="D27" s="391" t="s">
        <v>101</v>
      </c>
      <c r="J27" s="383" t="s">
        <v>98</v>
      </c>
      <c r="K27" s="384"/>
      <c r="L27" s="360" t="s">
        <v>1</v>
      </c>
    </row>
    <row r="28" spans="2:16" x14ac:dyDescent="0.55000000000000004">
      <c r="J28" s="385" t="s">
        <v>102</v>
      </c>
      <c r="K28" s="386" t="s">
        <v>23</v>
      </c>
      <c r="L28" s="364">
        <v>2.0299999999999998</v>
      </c>
    </row>
    <row r="29" spans="2:16" x14ac:dyDescent="0.55000000000000004">
      <c r="J29" s="385" t="s">
        <v>103</v>
      </c>
      <c r="K29" s="386" t="s">
        <v>23</v>
      </c>
      <c r="L29" s="361">
        <v>0.48</v>
      </c>
    </row>
    <row r="30" spans="2:16" x14ac:dyDescent="0.55000000000000004">
      <c r="J30" s="387" t="s">
        <v>104</v>
      </c>
      <c r="K30" s="388" t="s">
        <v>23</v>
      </c>
      <c r="L30" s="361">
        <v>76.2</v>
      </c>
    </row>
    <row r="31" spans="2:16" x14ac:dyDescent="0.55000000000000004">
      <c r="J31" s="365" t="s">
        <v>178</v>
      </c>
      <c r="K31" s="366" t="s">
        <v>99</v>
      </c>
      <c r="L31" s="367">
        <v>3700</v>
      </c>
    </row>
    <row r="32" spans="2:16" ht="18.5" thickBot="1" x14ac:dyDescent="0.6">
      <c r="J32" s="392" t="s">
        <v>179</v>
      </c>
      <c r="K32" s="393" t="s">
        <v>99</v>
      </c>
      <c r="L32" s="391" t="s">
        <v>101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3"/>
  <sheetViews>
    <sheetView workbookViewId="0">
      <selection activeCell="W10" sqref="W10:X10"/>
    </sheetView>
  </sheetViews>
  <sheetFormatPr defaultColWidth="9" defaultRowHeight="18" customHeight="1" x14ac:dyDescent="0.3"/>
  <cols>
    <col min="1" max="1" width="4.6328125" style="18" customWidth="1"/>
    <col min="2" max="2" width="18.6328125" style="11" customWidth="1"/>
    <col min="3" max="3" width="11" style="2" customWidth="1"/>
    <col min="4" max="4" width="3.453125" style="2" customWidth="1"/>
    <col min="5" max="5" width="12.6328125" style="2" customWidth="1"/>
    <col min="6" max="6" width="3.6328125" style="2" customWidth="1"/>
    <col min="7" max="7" width="12.6328125" style="12" customWidth="1"/>
    <col min="8" max="8" width="3.453125" style="13" customWidth="1"/>
    <col min="9" max="9" width="12.6328125" style="12" customWidth="1"/>
    <col min="10" max="10" width="3.6328125" style="2" customWidth="1"/>
    <col min="11" max="11" width="12.6328125" style="14" customWidth="1"/>
    <col min="12" max="12" width="3.7265625" style="14" customWidth="1"/>
    <col min="13" max="14" width="4.36328125" style="15" customWidth="1"/>
    <col min="15" max="15" width="14" style="15" customWidth="1"/>
    <col min="16" max="16" width="8.90625" style="15" customWidth="1"/>
    <col min="17" max="17" width="3.6328125" style="15" customWidth="1"/>
    <col min="18" max="18" width="12.6328125" style="15" customWidth="1"/>
    <col min="19" max="19" width="3.6328125" style="15" customWidth="1"/>
    <col min="20" max="20" width="12.6328125" style="15" customWidth="1"/>
    <col min="21" max="21" width="3.6328125" style="15" customWidth="1"/>
    <col min="22" max="22" width="12.6328125" style="15" customWidth="1"/>
    <col min="23" max="23" width="3.6328125" style="15" customWidth="1"/>
    <col min="24" max="24" width="12.6328125" style="15" customWidth="1"/>
    <col min="25" max="16384" width="9" style="15"/>
  </cols>
  <sheetData>
    <row r="1" spans="1:24" ht="28.5" customHeight="1" thickBot="1" x14ac:dyDescent="0.35">
      <c r="A1" s="10" t="s">
        <v>84</v>
      </c>
    </row>
    <row r="2" spans="1:24" s="18" customFormat="1" ht="23.25" customHeight="1" thickBot="1" x14ac:dyDescent="0.25">
      <c r="A2" s="16" t="s">
        <v>57</v>
      </c>
      <c r="B2" s="41"/>
      <c r="C2" s="42"/>
      <c r="D2" s="520" t="s">
        <v>58</v>
      </c>
      <c r="E2" s="521"/>
      <c r="F2" s="520" t="s">
        <v>59</v>
      </c>
      <c r="G2" s="521"/>
      <c r="H2" s="520" t="s">
        <v>60</v>
      </c>
      <c r="I2" s="521"/>
      <c r="J2" s="520" t="s">
        <v>61</v>
      </c>
      <c r="K2" s="521"/>
      <c r="L2" s="42"/>
      <c r="M2" s="82" t="s">
        <v>108</v>
      </c>
      <c r="Q2" s="520" t="s">
        <v>58</v>
      </c>
      <c r="R2" s="521"/>
      <c r="S2" s="520" t="s">
        <v>59</v>
      </c>
      <c r="T2" s="521"/>
      <c r="U2" s="520" t="s">
        <v>60</v>
      </c>
      <c r="V2" s="521"/>
      <c r="W2" s="520" t="s">
        <v>61</v>
      </c>
      <c r="X2" s="521"/>
    </row>
    <row r="3" spans="1:24" s="18" customFormat="1" ht="18" customHeight="1" x14ac:dyDescent="0.2">
      <c r="A3" s="16"/>
      <c r="B3" s="20" t="s">
        <v>85</v>
      </c>
      <c r="C3" s="43" t="s">
        <v>86</v>
      </c>
      <c r="D3" s="522" t="s">
        <v>87</v>
      </c>
      <c r="E3" s="45" t="e">
        <f>#REF!</f>
        <v>#REF!</v>
      </c>
      <c r="F3" s="525" t="s">
        <v>63</v>
      </c>
      <c r="G3" s="45" t="e">
        <f>AVERAGE(#REF!)</f>
        <v>#REF!</v>
      </c>
      <c r="H3" s="528" t="s">
        <v>50</v>
      </c>
      <c r="I3" s="45" t="e">
        <f>#REF!</f>
        <v>#REF!</v>
      </c>
      <c r="J3" s="525" t="s">
        <v>63</v>
      </c>
      <c r="K3" s="45" t="e">
        <f>AVERAGE(#REF!,#REF!,#REF!)</f>
        <v>#REF!</v>
      </c>
      <c r="L3" s="96"/>
      <c r="M3" s="17"/>
      <c r="N3" s="531" t="s">
        <v>112</v>
      </c>
      <c r="O3" s="83" t="s">
        <v>109</v>
      </c>
      <c r="P3" s="88" t="s">
        <v>115</v>
      </c>
      <c r="Q3" s="534" t="s">
        <v>96</v>
      </c>
      <c r="R3" s="535"/>
      <c r="S3" s="536" t="e">
        <f>#REF!</f>
        <v>#REF!</v>
      </c>
      <c r="T3" s="537"/>
      <c r="U3" s="536" t="e">
        <f>#REF!</f>
        <v>#REF!</v>
      </c>
      <c r="V3" s="537"/>
      <c r="W3" s="536" t="e">
        <f>#REF!</f>
        <v>#REF!</v>
      </c>
      <c r="X3" s="537"/>
    </row>
    <row r="4" spans="1:24" ht="18" customHeight="1" x14ac:dyDescent="0.2">
      <c r="A4" s="19"/>
      <c r="B4" s="44" t="s">
        <v>62</v>
      </c>
      <c r="C4" s="46" t="s">
        <v>52</v>
      </c>
      <c r="D4" s="523"/>
      <c r="E4" s="108" t="e">
        <f>#REF!</f>
        <v>#REF!</v>
      </c>
      <c r="F4" s="526"/>
      <c r="G4" s="47" t="e">
        <f>#REF!</f>
        <v>#REF!</v>
      </c>
      <c r="H4" s="529"/>
      <c r="I4" s="108" t="e">
        <f>#REF!</f>
        <v>#REF!</v>
      </c>
      <c r="J4" s="526"/>
      <c r="K4" s="47" t="e">
        <f>#REF!</f>
        <v>#REF!</v>
      </c>
      <c r="L4" s="97"/>
      <c r="N4" s="532"/>
      <c r="O4" s="84" t="s">
        <v>110</v>
      </c>
      <c r="P4" s="89" t="s">
        <v>115</v>
      </c>
      <c r="Q4" s="540" t="e">
        <f>#REF!</f>
        <v>#REF!</v>
      </c>
      <c r="R4" s="541"/>
      <c r="S4" s="540" t="e">
        <f>#REF!</f>
        <v>#REF!</v>
      </c>
      <c r="T4" s="542"/>
      <c r="U4" s="540" t="e">
        <f>#REF!</f>
        <v>#REF!</v>
      </c>
      <c r="V4" s="542"/>
      <c r="W4" s="540" t="e">
        <f>#REF!</f>
        <v>#REF!</v>
      </c>
      <c r="X4" s="542"/>
    </row>
    <row r="5" spans="1:24" s="22" customFormat="1" ht="18" customHeight="1" x14ac:dyDescent="0.2">
      <c r="A5" s="19"/>
      <c r="B5" s="21" t="s">
        <v>64</v>
      </c>
      <c r="C5" s="48" t="s">
        <v>53</v>
      </c>
      <c r="D5" s="523"/>
      <c r="E5" s="109" t="e">
        <f>#REF!</f>
        <v>#REF!</v>
      </c>
      <c r="F5" s="526"/>
      <c r="G5" s="49" t="e">
        <f>#REF!+#REF!</f>
        <v>#REF!</v>
      </c>
      <c r="H5" s="529"/>
      <c r="I5" s="6" t="e">
        <f>#REF!</f>
        <v>#REF!</v>
      </c>
      <c r="J5" s="526"/>
      <c r="K5" s="49" t="e">
        <f>SUM(#REF!)</f>
        <v>#REF!</v>
      </c>
      <c r="L5" s="98"/>
      <c r="N5" s="532"/>
      <c r="O5" s="84" t="s">
        <v>31</v>
      </c>
      <c r="P5" s="89" t="s">
        <v>21</v>
      </c>
      <c r="Q5" s="543" t="s">
        <v>96</v>
      </c>
      <c r="R5" s="544"/>
      <c r="S5" s="545" t="e">
        <f>#REF!</f>
        <v>#REF!</v>
      </c>
      <c r="T5" s="546"/>
      <c r="U5" s="545" t="e">
        <f>#REF!</f>
        <v>#REF!</v>
      </c>
      <c r="V5" s="546"/>
      <c r="W5" s="545" t="e">
        <f>#REF!</f>
        <v>#REF!</v>
      </c>
      <c r="X5" s="546"/>
    </row>
    <row r="6" spans="1:24" s="24" customFormat="1" ht="18" customHeight="1" x14ac:dyDescent="0.2">
      <c r="A6" s="19"/>
      <c r="B6" s="23" t="s">
        <v>65</v>
      </c>
      <c r="C6" s="4" t="s">
        <v>41</v>
      </c>
      <c r="D6" s="523"/>
      <c r="E6" s="54" t="e">
        <f>#REF!</f>
        <v>#REF!</v>
      </c>
      <c r="F6" s="526"/>
      <c r="G6" s="54" t="e">
        <f>#REF!</f>
        <v>#REF!</v>
      </c>
      <c r="H6" s="529"/>
      <c r="I6" s="50" t="e">
        <f>#REF!</f>
        <v>#REF!</v>
      </c>
      <c r="J6" s="526"/>
      <c r="K6" s="50" t="e">
        <f>#REF!</f>
        <v>#REF!</v>
      </c>
      <c r="L6" s="99"/>
      <c r="N6" s="532"/>
      <c r="O6" s="84" t="s">
        <v>111</v>
      </c>
      <c r="P6" s="89" t="s">
        <v>21</v>
      </c>
      <c r="Q6" s="538" t="e">
        <f>#REF!</f>
        <v>#REF!</v>
      </c>
      <c r="R6" s="539"/>
      <c r="S6" s="538" t="e">
        <f>#REF!</f>
        <v>#REF!</v>
      </c>
      <c r="T6" s="539"/>
      <c r="U6" s="538" t="e">
        <f>#REF!</f>
        <v>#REF!</v>
      </c>
      <c r="V6" s="539"/>
      <c r="W6" s="538" t="e">
        <f>#REF!</f>
        <v>#REF!</v>
      </c>
      <c r="X6" s="539"/>
    </row>
    <row r="7" spans="1:24" s="24" customFormat="1" ht="18" customHeight="1" x14ac:dyDescent="0.2">
      <c r="A7" s="19"/>
      <c r="B7" s="25" t="s">
        <v>32</v>
      </c>
      <c r="C7" s="4" t="s">
        <v>6</v>
      </c>
      <c r="D7" s="523"/>
      <c r="E7" s="54" t="e">
        <f>#REF!</f>
        <v>#REF!</v>
      </c>
      <c r="F7" s="526"/>
      <c r="G7" s="54" t="e">
        <f>#REF!</f>
        <v>#REF!</v>
      </c>
      <c r="H7" s="529"/>
      <c r="I7" s="50" t="e">
        <f>#REF!</f>
        <v>#REF!</v>
      </c>
      <c r="J7" s="526"/>
      <c r="K7" s="50" t="e">
        <f>#REF!</f>
        <v>#REF!</v>
      </c>
      <c r="L7" s="99"/>
      <c r="N7" s="532"/>
      <c r="O7" s="84" t="s">
        <v>35</v>
      </c>
      <c r="P7" s="89" t="s">
        <v>21</v>
      </c>
      <c r="Q7" s="538" t="e">
        <f>#REF!</f>
        <v>#REF!</v>
      </c>
      <c r="R7" s="539"/>
      <c r="S7" s="538" t="e">
        <f>#REF!</f>
        <v>#REF!</v>
      </c>
      <c r="T7" s="539"/>
      <c r="U7" s="538" t="e">
        <f>#REF!</f>
        <v>#REF!</v>
      </c>
      <c r="V7" s="539"/>
      <c r="W7" s="538" t="e">
        <f>#REF!</f>
        <v>#REF!</v>
      </c>
      <c r="X7" s="539"/>
    </row>
    <row r="8" spans="1:24" ht="18" customHeight="1" x14ac:dyDescent="0.2">
      <c r="A8" s="19"/>
      <c r="B8" s="25" t="s">
        <v>66</v>
      </c>
      <c r="C8" s="29" t="s">
        <v>88</v>
      </c>
      <c r="D8" s="523"/>
      <c r="E8" s="79" t="e">
        <f>#REF!</f>
        <v>#REF!</v>
      </c>
      <c r="F8" s="526"/>
      <c r="G8" s="50" t="e">
        <f>#REF!</f>
        <v>#REF!</v>
      </c>
      <c r="H8" s="529"/>
      <c r="I8" s="50" t="e">
        <f>#REF!</f>
        <v>#REF!</v>
      </c>
      <c r="J8" s="526"/>
      <c r="K8" s="50" t="e">
        <f>#REF!</f>
        <v>#REF!</v>
      </c>
      <c r="L8" s="99"/>
      <c r="N8" s="533"/>
      <c r="O8" s="85" t="s">
        <v>114</v>
      </c>
      <c r="P8" s="90" t="s">
        <v>18</v>
      </c>
      <c r="Q8" s="547" t="s">
        <v>96</v>
      </c>
      <c r="R8" s="548"/>
      <c r="S8" s="547" t="e">
        <f>S3/S4</f>
        <v>#REF!</v>
      </c>
      <c r="T8" s="548"/>
      <c r="U8" s="547" t="e">
        <f>U3/U4</f>
        <v>#REF!</v>
      </c>
      <c r="V8" s="548"/>
      <c r="W8" s="547" t="e">
        <f>W3/W4</f>
        <v>#REF!</v>
      </c>
      <c r="X8" s="548"/>
    </row>
    <row r="9" spans="1:24" ht="18" customHeight="1" x14ac:dyDescent="0.2">
      <c r="A9" s="19"/>
      <c r="B9" s="25" t="s">
        <v>67</v>
      </c>
      <c r="C9" s="29" t="s">
        <v>88</v>
      </c>
      <c r="D9" s="523"/>
      <c r="E9" s="54" t="e">
        <f>#REF!</f>
        <v>#REF!</v>
      </c>
      <c r="F9" s="526"/>
      <c r="G9" s="50" t="e">
        <f>#REF!</f>
        <v>#REF!</v>
      </c>
      <c r="H9" s="529"/>
      <c r="I9" s="50" t="e">
        <f>#REF!</f>
        <v>#REF!</v>
      </c>
      <c r="J9" s="526"/>
      <c r="K9" s="54" t="e">
        <f>#REF!</f>
        <v>#REF!</v>
      </c>
      <c r="L9" s="100"/>
      <c r="N9" s="549" t="s">
        <v>113</v>
      </c>
      <c r="O9" s="86" t="s">
        <v>109</v>
      </c>
      <c r="P9" s="91" t="s">
        <v>115</v>
      </c>
      <c r="Q9" s="551" t="e">
        <f>#REF!</f>
        <v>#REF!</v>
      </c>
      <c r="R9" s="552"/>
      <c r="S9" s="551" t="e">
        <f>#REF!</f>
        <v>#REF!</v>
      </c>
      <c r="T9" s="552"/>
      <c r="U9" s="551" t="e">
        <f>#REF!</f>
        <v>#REF!</v>
      </c>
      <c r="V9" s="552"/>
      <c r="W9" s="551" t="e">
        <f>#REF!</f>
        <v>#REF!</v>
      </c>
      <c r="X9" s="552"/>
    </row>
    <row r="10" spans="1:24" ht="18" customHeight="1" x14ac:dyDescent="0.2">
      <c r="A10" s="19"/>
      <c r="B10" s="25" t="s">
        <v>68</v>
      </c>
      <c r="C10" s="4" t="s">
        <v>6</v>
      </c>
      <c r="D10" s="523"/>
      <c r="E10" s="51">
        <f>'貼付けシート2（←汚泥試験（年報速報版）より）'!D7</f>
        <v>1.23</v>
      </c>
      <c r="F10" s="526"/>
      <c r="G10" s="52">
        <f>AVERAGE('貼付けシート2（←汚泥試験（年報速報版）より）'!H7,'貼付けシート2（←汚泥試験（年報速報版）より）'!H14)</f>
        <v>2.0300000000000002</v>
      </c>
      <c r="H10" s="529"/>
      <c r="I10" s="52">
        <f>AVERAGE('貼付けシート2（←汚泥試験（年報速報版）より）'!L7,'貼付けシート2（←汚泥試験（年報速報版）より）'!L14,'貼付けシート2（←汚泥試験（年報速報版）より）'!L21)</f>
        <v>1.9033333333333333</v>
      </c>
      <c r="J10" s="526"/>
      <c r="K10" s="53">
        <f>AVERAGE('貼付けシート2（←汚泥試験（年報速報版）より）'!P7,'貼付けシート2（←汚泥試験（年報速報版）より）'!P14,'貼付けシート2（←汚泥試験（年報速報版）より）'!P22)</f>
        <v>1.9733333333333334</v>
      </c>
      <c r="L10" s="101"/>
      <c r="N10" s="549"/>
      <c r="O10" s="84" t="s">
        <v>110</v>
      </c>
      <c r="P10" s="89" t="s">
        <v>115</v>
      </c>
      <c r="Q10" s="540" t="e">
        <f>#REF!</f>
        <v>#REF!</v>
      </c>
      <c r="R10" s="542"/>
      <c r="S10" s="540" t="e">
        <f>#REF!</f>
        <v>#REF!</v>
      </c>
      <c r="T10" s="542"/>
      <c r="U10" s="540" t="e">
        <f>#REF!</f>
        <v>#REF!</v>
      </c>
      <c r="V10" s="542"/>
      <c r="W10" s="540" t="e">
        <f>#REF!</f>
        <v>#REF!</v>
      </c>
      <c r="X10" s="542"/>
    </row>
    <row r="11" spans="1:24" s="24" customFormat="1" ht="18" customHeight="1" x14ac:dyDescent="0.2">
      <c r="A11" s="19"/>
      <c r="B11" s="23" t="s">
        <v>69</v>
      </c>
      <c r="C11" s="4" t="s">
        <v>88</v>
      </c>
      <c r="D11" s="523"/>
      <c r="E11" s="54" t="e">
        <f>#REF!</f>
        <v>#REF!</v>
      </c>
      <c r="F11" s="526"/>
      <c r="G11" s="50" t="e">
        <f>#REF!</f>
        <v>#REF!</v>
      </c>
      <c r="H11" s="529"/>
      <c r="I11" s="50" t="e">
        <f>#REF!</f>
        <v>#REF!</v>
      </c>
      <c r="J11" s="526"/>
      <c r="K11" s="54" t="e">
        <f>#REF!</f>
        <v>#REF!</v>
      </c>
      <c r="L11" s="100"/>
      <c r="N11" s="549"/>
      <c r="O11" s="84" t="s">
        <v>31</v>
      </c>
      <c r="P11" s="89" t="s">
        <v>21</v>
      </c>
      <c r="Q11" s="538" t="e">
        <f>#REF!</f>
        <v>#REF!</v>
      </c>
      <c r="R11" s="539"/>
      <c r="S11" s="538" t="e">
        <f>#REF!</f>
        <v>#REF!</v>
      </c>
      <c r="T11" s="539"/>
      <c r="U11" s="538" t="e">
        <f>#REF!</f>
        <v>#REF!</v>
      </c>
      <c r="V11" s="539"/>
      <c r="W11" s="538" t="e">
        <f>#REF!</f>
        <v>#REF!</v>
      </c>
      <c r="X11" s="539"/>
    </row>
    <row r="12" spans="1:24" ht="18" customHeight="1" x14ac:dyDescent="0.2">
      <c r="A12" s="19"/>
      <c r="B12" s="25" t="s">
        <v>70</v>
      </c>
      <c r="C12" s="29" t="s">
        <v>88</v>
      </c>
      <c r="D12" s="523"/>
      <c r="E12" s="54" t="e">
        <f>#REF!</f>
        <v>#REF!</v>
      </c>
      <c r="F12" s="526"/>
      <c r="G12" s="54" t="e">
        <f>#REF!</f>
        <v>#REF!</v>
      </c>
      <c r="H12" s="529"/>
      <c r="I12" s="54" t="e">
        <f>#REF!</f>
        <v>#REF!</v>
      </c>
      <c r="J12" s="526"/>
      <c r="K12" s="54" t="e">
        <f>#REF!</f>
        <v>#REF!</v>
      </c>
      <c r="L12" s="100"/>
      <c r="N12" s="549"/>
      <c r="O12" s="84" t="s">
        <v>111</v>
      </c>
      <c r="P12" s="89" t="s">
        <v>21</v>
      </c>
      <c r="Q12" s="538" t="e">
        <f>#REF!</f>
        <v>#REF!</v>
      </c>
      <c r="R12" s="539"/>
      <c r="S12" s="538" t="e">
        <f>#REF!</f>
        <v>#REF!</v>
      </c>
      <c r="T12" s="539"/>
      <c r="U12" s="538" t="e">
        <f>#REF!</f>
        <v>#REF!</v>
      </c>
      <c r="V12" s="539"/>
      <c r="W12" s="538" t="e">
        <f>#REF!</f>
        <v>#REF!</v>
      </c>
      <c r="X12" s="539"/>
    </row>
    <row r="13" spans="1:24" ht="18" customHeight="1" x14ac:dyDescent="0.2">
      <c r="A13" s="19"/>
      <c r="B13" s="25" t="s">
        <v>71</v>
      </c>
      <c r="C13" s="29" t="s">
        <v>88</v>
      </c>
      <c r="D13" s="523"/>
      <c r="E13" s="54" t="e">
        <f>#REF!</f>
        <v>#REF!</v>
      </c>
      <c r="F13" s="526"/>
      <c r="G13" s="50" t="e">
        <f>#REF!</f>
        <v>#REF!</v>
      </c>
      <c r="H13" s="529"/>
      <c r="I13" s="54" t="e">
        <f>#REF!</f>
        <v>#REF!</v>
      </c>
      <c r="J13" s="526"/>
      <c r="K13" s="54" t="e">
        <f>#REF!</f>
        <v>#REF!</v>
      </c>
      <c r="L13" s="100"/>
      <c r="N13" s="549"/>
      <c r="O13" s="84" t="s">
        <v>35</v>
      </c>
      <c r="P13" s="89" t="s">
        <v>21</v>
      </c>
      <c r="Q13" s="538" t="e">
        <f>#REF!</f>
        <v>#REF!</v>
      </c>
      <c r="R13" s="539"/>
      <c r="S13" s="538" t="e">
        <f>#REF!</f>
        <v>#REF!</v>
      </c>
      <c r="T13" s="539"/>
      <c r="U13" s="538" t="e">
        <f>#REF!</f>
        <v>#REF!</v>
      </c>
      <c r="V13" s="539"/>
      <c r="W13" s="538" t="e">
        <f>#REF!</f>
        <v>#REF!</v>
      </c>
      <c r="X13" s="539"/>
    </row>
    <row r="14" spans="1:24" ht="18" customHeight="1" thickBot="1" x14ac:dyDescent="0.25">
      <c r="A14" s="19"/>
      <c r="B14" s="25" t="s">
        <v>72</v>
      </c>
      <c r="C14" s="29" t="s">
        <v>6</v>
      </c>
      <c r="D14" s="523"/>
      <c r="E14" s="54" t="e">
        <f>#REF!</f>
        <v>#REF!</v>
      </c>
      <c r="F14" s="526"/>
      <c r="G14" s="54" t="e">
        <f>#REF!</f>
        <v>#REF!</v>
      </c>
      <c r="H14" s="529"/>
      <c r="I14" s="54" t="e">
        <f>#REF!</f>
        <v>#REF!</v>
      </c>
      <c r="J14" s="526"/>
      <c r="K14" s="50" t="e">
        <f>#REF!</f>
        <v>#REF!</v>
      </c>
      <c r="L14" s="99"/>
      <c r="N14" s="550"/>
      <c r="O14" s="87" t="s">
        <v>114</v>
      </c>
      <c r="P14" s="92" t="s">
        <v>18</v>
      </c>
      <c r="Q14" s="553" t="e">
        <f>Q9/Q10</f>
        <v>#REF!</v>
      </c>
      <c r="R14" s="554"/>
      <c r="S14" s="553" t="e">
        <f>S9/S10</f>
        <v>#REF!</v>
      </c>
      <c r="T14" s="554"/>
      <c r="U14" s="553" t="e">
        <f>U9/U10</f>
        <v>#REF!</v>
      </c>
      <c r="V14" s="554"/>
      <c r="W14" s="553" t="e">
        <f>W9/W10</f>
        <v>#REF!</v>
      </c>
      <c r="X14" s="554"/>
    </row>
    <row r="15" spans="1:24" ht="18" customHeight="1" thickBot="1" x14ac:dyDescent="0.25">
      <c r="A15" s="19"/>
      <c r="B15" s="26" t="s">
        <v>73</v>
      </c>
      <c r="C15" s="38" t="s">
        <v>6</v>
      </c>
      <c r="D15" s="524"/>
      <c r="E15" s="110" t="e">
        <f>#REF!</f>
        <v>#REF!</v>
      </c>
      <c r="F15" s="527"/>
      <c r="G15" s="111" t="e">
        <f>#REF!</f>
        <v>#REF!</v>
      </c>
      <c r="H15" s="530"/>
      <c r="I15" s="111" t="e">
        <f>#REF!</f>
        <v>#REF!</v>
      </c>
      <c r="J15" s="527"/>
      <c r="K15" s="110" t="e">
        <f>#REF!</f>
        <v>#REF!</v>
      </c>
      <c r="L15" s="99"/>
      <c r="Q15" s="59" t="s">
        <v>123</v>
      </c>
    </row>
    <row r="16" spans="1:24" ht="18" customHeight="1" x14ac:dyDescent="0.2">
      <c r="A16" s="19"/>
      <c r="B16" s="20" t="s">
        <v>85</v>
      </c>
      <c r="C16" s="43" t="s">
        <v>86</v>
      </c>
      <c r="D16" s="555" t="s">
        <v>89</v>
      </c>
      <c r="E16" s="112" t="e">
        <f>#REF!</f>
        <v>#REF!</v>
      </c>
      <c r="F16" s="55"/>
      <c r="G16" s="67"/>
      <c r="H16" s="556" t="s">
        <v>51</v>
      </c>
      <c r="I16" s="113" t="e">
        <f>#REF!</f>
        <v>#REF!</v>
      </c>
      <c r="J16" s="55"/>
      <c r="K16" s="57"/>
      <c r="L16" s="57"/>
    </row>
    <row r="17" spans="1:24" ht="18" customHeight="1" x14ac:dyDescent="0.2">
      <c r="A17" s="28"/>
      <c r="B17" s="44" t="s">
        <v>62</v>
      </c>
      <c r="C17" s="46" t="s">
        <v>52</v>
      </c>
      <c r="D17" s="549"/>
      <c r="E17" s="114" t="e">
        <f>#REF!</f>
        <v>#REF!</v>
      </c>
      <c r="F17" s="58"/>
      <c r="G17" s="59"/>
      <c r="H17" s="557"/>
      <c r="I17" s="60" t="e">
        <f>#REF!</f>
        <v>#REF!</v>
      </c>
      <c r="J17" s="58"/>
      <c r="K17" s="59"/>
      <c r="L17" s="59"/>
    </row>
    <row r="18" spans="1:24" ht="18" customHeight="1" x14ac:dyDescent="0.2">
      <c r="A18" s="28"/>
      <c r="B18" s="21" t="s">
        <v>64</v>
      </c>
      <c r="C18" s="29" t="s">
        <v>53</v>
      </c>
      <c r="D18" s="549"/>
      <c r="E18" s="115" t="e">
        <f>#REF!</f>
        <v>#REF!</v>
      </c>
      <c r="F18" s="61"/>
      <c r="G18" s="59"/>
      <c r="H18" s="557"/>
      <c r="I18" s="6" t="e">
        <f>#REF!</f>
        <v>#REF!</v>
      </c>
      <c r="J18" s="61"/>
      <c r="K18" s="59"/>
      <c r="L18" s="59"/>
    </row>
    <row r="19" spans="1:24" ht="18" customHeight="1" x14ac:dyDescent="0.2">
      <c r="A19" s="28"/>
      <c r="B19" s="23" t="s">
        <v>65</v>
      </c>
      <c r="C19" s="29" t="s">
        <v>41</v>
      </c>
      <c r="D19" s="549"/>
      <c r="E19" s="116" t="e">
        <f>#REF!</f>
        <v>#REF!</v>
      </c>
      <c r="F19" s="62"/>
      <c r="G19" s="59"/>
      <c r="H19" s="557"/>
      <c r="I19" s="54" t="e">
        <f>#REF!</f>
        <v>#REF!</v>
      </c>
      <c r="J19" s="62"/>
      <c r="K19" s="59"/>
      <c r="L19" s="59"/>
    </row>
    <row r="20" spans="1:24" ht="18" customHeight="1" x14ac:dyDescent="0.2">
      <c r="A20" s="28"/>
      <c r="B20" s="25" t="s">
        <v>32</v>
      </c>
      <c r="C20" s="29" t="s">
        <v>6</v>
      </c>
      <c r="D20" s="549"/>
      <c r="E20" s="54" t="e">
        <f>#REF!</f>
        <v>#REF!</v>
      </c>
      <c r="F20" s="63"/>
      <c r="G20" s="59"/>
      <c r="H20" s="557"/>
      <c r="I20" s="54" t="e">
        <f>#REF!</f>
        <v>#REF!</v>
      </c>
      <c r="J20" s="63"/>
      <c r="K20" s="59"/>
      <c r="L20" s="59"/>
    </row>
    <row r="21" spans="1:24" ht="18" customHeight="1" thickBot="1" x14ac:dyDescent="0.25">
      <c r="A21" s="28"/>
      <c r="B21" s="25" t="s">
        <v>66</v>
      </c>
      <c r="C21" s="29" t="s">
        <v>88</v>
      </c>
      <c r="D21" s="549"/>
      <c r="E21" s="79" t="e">
        <f>#REF!</f>
        <v>#REF!</v>
      </c>
      <c r="F21" s="64"/>
      <c r="G21" s="59"/>
      <c r="H21" s="557"/>
      <c r="I21" s="78" t="e">
        <f>#REF!</f>
        <v>#REF!</v>
      </c>
      <c r="J21" s="64"/>
      <c r="K21" s="59"/>
      <c r="L21" s="59"/>
    </row>
    <row r="22" spans="1:24" ht="18" customHeight="1" thickBot="1" x14ac:dyDescent="0.25">
      <c r="A22" s="28"/>
      <c r="B22" s="25" t="s">
        <v>67</v>
      </c>
      <c r="C22" s="48" t="s">
        <v>88</v>
      </c>
      <c r="D22" s="549"/>
      <c r="E22" s="50" t="e">
        <f>#REF!</f>
        <v>#REF!</v>
      </c>
      <c r="F22" s="65"/>
      <c r="G22" s="59"/>
      <c r="H22" s="557"/>
      <c r="I22" s="79" t="e">
        <f>#REF!</f>
        <v>#REF!</v>
      </c>
      <c r="J22" s="65"/>
      <c r="K22" s="59"/>
      <c r="L22" s="59"/>
      <c r="M22" s="37" t="s">
        <v>81</v>
      </c>
      <c r="O22" s="8"/>
      <c r="P22" s="9"/>
      <c r="Q22" s="559" t="s">
        <v>58</v>
      </c>
      <c r="R22" s="559"/>
      <c r="S22" s="559" t="s">
        <v>59</v>
      </c>
      <c r="T22" s="559"/>
      <c r="U22" s="559" t="s">
        <v>60</v>
      </c>
      <c r="V22" s="559"/>
      <c r="W22" s="559" t="s">
        <v>61</v>
      </c>
      <c r="X22" s="559"/>
    </row>
    <row r="23" spans="1:24" ht="18" customHeight="1" x14ac:dyDescent="0.2">
      <c r="A23" s="28"/>
      <c r="B23" s="25" t="s">
        <v>68</v>
      </c>
      <c r="C23" s="29" t="s">
        <v>6</v>
      </c>
      <c r="D23" s="549"/>
      <c r="E23" s="53">
        <f>'貼付けシート2（←汚泥試験（年報速報版）より）'!D14</f>
        <v>1.81</v>
      </c>
      <c r="F23" s="66"/>
      <c r="G23" s="59"/>
      <c r="H23" s="557"/>
      <c r="I23" s="53">
        <f>'貼付けシート2（←汚泥試験（年報速報版）より）'!L28</f>
        <v>2.0299999999999998</v>
      </c>
      <c r="J23" s="66"/>
      <c r="K23" s="59"/>
      <c r="L23" s="59"/>
      <c r="M23" s="560" t="s">
        <v>80</v>
      </c>
      <c r="N23" s="561"/>
      <c r="O23" s="562"/>
      <c r="P23" s="76" t="s">
        <v>52</v>
      </c>
      <c r="Q23" s="563" t="e">
        <f>#REF!</f>
        <v>#REF!</v>
      </c>
      <c r="R23" s="563"/>
      <c r="S23" s="564" t="e">
        <f>#REF!</f>
        <v>#REF!</v>
      </c>
      <c r="T23" s="564"/>
      <c r="U23" s="565" t="e">
        <f>#REF!/'汚泥処理運転状況 (2)'!P50</f>
        <v>#REF!</v>
      </c>
      <c r="V23" s="565"/>
      <c r="W23" s="566" t="e">
        <f>#REF!</f>
        <v>#REF!</v>
      </c>
      <c r="X23" s="567"/>
    </row>
    <row r="24" spans="1:24" ht="18" customHeight="1" x14ac:dyDescent="0.2">
      <c r="A24" s="28"/>
      <c r="B24" s="23" t="s">
        <v>69</v>
      </c>
      <c r="C24" s="48" t="s">
        <v>88</v>
      </c>
      <c r="D24" s="549"/>
      <c r="E24" s="50" t="e">
        <f>#REF!</f>
        <v>#REF!</v>
      </c>
      <c r="F24" s="65"/>
      <c r="G24" s="59"/>
      <c r="H24" s="557"/>
      <c r="I24" s="54" t="e">
        <f>#REF!</f>
        <v>#REF!</v>
      </c>
      <c r="J24" s="65"/>
      <c r="K24" s="59"/>
      <c r="L24" s="59"/>
      <c r="M24" s="104"/>
      <c r="N24" s="105"/>
      <c r="O24" s="118" t="s">
        <v>120</v>
      </c>
      <c r="P24" s="29" t="s">
        <v>52</v>
      </c>
      <c r="Q24" s="568" t="e">
        <f>#REF!</f>
        <v>#REF!</v>
      </c>
      <c r="R24" s="568"/>
      <c r="S24" s="568" t="s">
        <v>96</v>
      </c>
      <c r="T24" s="568"/>
      <c r="U24" s="568" t="e">
        <f>#REF!/P50</f>
        <v>#REF!</v>
      </c>
      <c r="V24" s="568"/>
      <c r="W24" s="568" t="e">
        <f>#REF!</f>
        <v>#REF!</v>
      </c>
      <c r="X24" s="568"/>
    </row>
    <row r="25" spans="1:24" ht="18" customHeight="1" x14ac:dyDescent="0.2">
      <c r="A25" s="28"/>
      <c r="B25" s="25" t="s">
        <v>70</v>
      </c>
      <c r="C25" s="29" t="s">
        <v>88</v>
      </c>
      <c r="D25" s="549"/>
      <c r="E25" s="50" t="e">
        <f>#REF!</f>
        <v>#REF!</v>
      </c>
      <c r="F25" s="65"/>
      <c r="G25" s="59"/>
      <c r="H25" s="557"/>
      <c r="I25" s="54" t="e">
        <f>#REF!</f>
        <v>#REF!</v>
      </c>
      <c r="J25" s="65"/>
      <c r="K25" s="59"/>
      <c r="L25" s="59"/>
      <c r="M25" s="106"/>
      <c r="N25" s="107"/>
      <c r="O25" s="118" t="s">
        <v>121</v>
      </c>
      <c r="P25" s="29" t="s">
        <v>52</v>
      </c>
      <c r="Q25" s="568" t="e">
        <f>#REF!</f>
        <v>#REF!</v>
      </c>
      <c r="R25" s="568"/>
      <c r="S25" s="568" t="e">
        <f>#REF!</f>
        <v>#REF!</v>
      </c>
      <c r="T25" s="568"/>
      <c r="U25" s="568" t="e">
        <f>#REF!/P50</f>
        <v>#REF!</v>
      </c>
      <c r="V25" s="568"/>
      <c r="W25" s="568" t="e">
        <f>#REF!</f>
        <v>#REF!</v>
      </c>
      <c r="X25" s="568"/>
    </row>
    <row r="26" spans="1:24" ht="18" customHeight="1" x14ac:dyDescent="0.2">
      <c r="A26" s="28"/>
      <c r="B26" s="25" t="s">
        <v>71</v>
      </c>
      <c r="C26" s="29" t="s">
        <v>88</v>
      </c>
      <c r="D26" s="549"/>
      <c r="E26" s="50" t="e">
        <f>#REF!</f>
        <v>#REF!</v>
      </c>
      <c r="F26" s="65"/>
      <c r="G26" s="59"/>
      <c r="H26" s="557"/>
      <c r="I26" s="54" t="e">
        <f>#REF!</f>
        <v>#REF!</v>
      </c>
      <c r="J26" s="65"/>
      <c r="K26" s="59"/>
      <c r="L26" s="59"/>
      <c r="M26" s="571" t="s">
        <v>33</v>
      </c>
      <c r="N26" s="572"/>
      <c r="O26" s="573"/>
      <c r="P26" s="29" t="s">
        <v>20</v>
      </c>
      <c r="Q26" s="574" t="e">
        <f>#REF!</f>
        <v>#REF!</v>
      </c>
      <c r="R26" s="574"/>
      <c r="S26" s="575" t="e">
        <f>#REF!</f>
        <v>#REF!</v>
      </c>
      <c r="T26" s="575"/>
      <c r="U26" s="575" t="e">
        <f>#REF!</f>
        <v>#REF!</v>
      </c>
      <c r="V26" s="575"/>
      <c r="W26" s="575" t="e">
        <f>#REF!</f>
        <v>#REF!</v>
      </c>
      <c r="X26" s="575"/>
    </row>
    <row r="27" spans="1:24" ht="18" customHeight="1" thickBot="1" x14ac:dyDescent="0.25">
      <c r="A27" s="28"/>
      <c r="B27" s="25" t="s">
        <v>72</v>
      </c>
      <c r="C27" s="29" t="s">
        <v>6</v>
      </c>
      <c r="D27" s="549"/>
      <c r="E27" s="54" t="e">
        <f>#REF!</f>
        <v>#REF!</v>
      </c>
      <c r="F27" s="67"/>
      <c r="G27" s="59"/>
      <c r="H27" s="557"/>
      <c r="I27" s="54" t="e">
        <f>#REF!</f>
        <v>#REF!</v>
      </c>
      <c r="J27" s="67"/>
      <c r="K27" s="59"/>
      <c r="L27" s="59"/>
      <c r="M27" s="576" t="s">
        <v>82</v>
      </c>
      <c r="N27" s="577"/>
      <c r="O27" s="578"/>
      <c r="P27" s="38" t="s">
        <v>20</v>
      </c>
      <c r="Q27" s="579" t="e">
        <f>#REF!</f>
        <v>#REF!</v>
      </c>
      <c r="R27" s="579"/>
      <c r="S27" s="579" t="e">
        <f>#REF!</f>
        <v>#REF!</v>
      </c>
      <c r="T27" s="579"/>
      <c r="U27" s="579" t="e">
        <f>#REF!</f>
        <v>#REF!</v>
      </c>
      <c r="V27" s="579"/>
      <c r="W27" s="579" t="e">
        <f>#REF!</f>
        <v>#REF!</v>
      </c>
      <c r="X27" s="579"/>
    </row>
    <row r="28" spans="1:24" ht="18" customHeight="1" thickBot="1" x14ac:dyDescent="0.25">
      <c r="A28" s="28"/>
      <c r="B28" s="26" t="s">
        <v>73</v>
      </c>
      <c r="C28" s="38" t="s">
        <v>6</v>
      </c>
      <c r="D28" s="550"/>
      <c r="E28" s="111" t="e">
        <f>#REF!</f>
        <v>#REF!</v>
      </c>
      <c r="F28" s="67"/>
      <c r="G28" s="59"/>
      <c r="H28" s="558"/>
      <c r="I28" s="111" t="e">
        <f>#REF!</f>
        <v>#REF!</v>
      </c>
      <c r="J28" s="67"/>
      <c r="K28" s="68"/>
      <c r="L28" s="68"/>
      <c r="M28" s="555" t="s">
        <v>94</v>
      </c>
      <c r="N28" s="585" t="s">
        <v>120</v>
      </c>
      <c r="O28" s="94" t="s">
        <v>116</v>
      </c>
      <c r="P28" s="76" t="s">
        <v>19</v>
      </c>
      <c r="Q28" s="536" t="e">
        <f>#REF!/P50</f>
        <v>#REF!</v>
      </c>
      <c r="R28" s="535"/>
      <c r="S28" s="536" t="s">
        <v>96</v>
      </c>
      <c r="T28" s="537"/>
      <c r="U28" s="536" t="e">
        <f>#REF!/P50</f>
        <v>#REF!</v>
      </c>
      <c r="V28" s="537"/>
      <c r="W28" s="536" t="e">
        <f>#REF!/P50</f>
        <v>#REF!</v>
      </c>
      <c r="X28" s="537"/>
    </row>
    <row r="29" spans="1:24" ht="18" customHeight="1" x14ac:dyDescent="0.2">
      <c r="A29" s="28"/>
      <c r="B29" s="20" t="s">
        <v>85</v>
      </c>
      <c r="C29" s="43" t="s">
        <v>86</v>
      </c>
      <c r="D29" s="555" t="s">
        <v>90</v>
      </c>
      <c r="E29" s="112" t="e">
        <f>#REF!</f>
        <v>#REF!</v>
      </c>
      <c r="F29" s="67"/>
      <c r="G29" s="59"/>
      <c r="H29" s="69"/>
      <c r="I29" s="67"/>
      <c r="J29" s="67"/>
      <c r="K29" s="68"/>
      <c r="L29" s="68"/>
      <c r="M29" s="549"/>
      <c r="N29" s="586"/>
      <c r="O29" s="1" t="s">
        <v>117</v>
      </c>
      <c r="P29" s="29" t="s">
        <v>122</v>
      </c>
      <c r="Q29" s="580" t="e">
        <f>#REF!</f>
        <v>#REF!</v>
      </c>
      <c r="R29" s="541"/>
      <c r="S29" s="540" t="s">
        <v>96</v>
      </c>
      <c r="T29" s="542"/>
      <c r="U29" s="580" t="e">
        <f>#REF!</f>
        <v>#REF!</v>
      </c>
      <c r="V29" s="581"/>
      <c r="W29" s="580" t="e">
        <f>#REF!</f>
        <v>#REF!</v>
      </c>
      <c r="X29" s="581"/>
    </row>
    <row r="30" spans="1:24" ht="18" customHeight="1" x14ac:dyDescent="0.2">
      <c r="A30" s="28"/>
      <c r="B30" s="44" t="s">
        <v>62</v>
      </c>
      <c r="C30" s="46" t="s">
        <v>52</v>
      </c>
      <c r="D30" s="549"/>
      <c r="E30" s="114" t="e">
        <f>#REF!</f>
        <v>#REF!</v>
      </c>
      <c r="F30" s="58"/>
      <c r="G30" s="59"/>
      <c r="H30" s="59"/>
      <c r="I30" s="59"/>
      <c r="J30" s="58"/>
      <c r="K30" s="68"/>
      <c r="L30" s="68"/>
      <c r="M30" s="549"/>
      <c r="N30" s="586"/>
      <c r="O30" s="1" t="s">
        <v>118</v>
      </c>
      <c r="P30" s="29" t="s">
        <v>95</v>
      </c>
      <c r="Q30" s="543" t="e">
        <f>#REF!/P50</f>
        <v>#REF!</v>
      </c>
      <c r="R30" s="544"/>
      <c r="S30" s="543" t="s">
        <v>96</v>
      </c>
      <c r="T30" s="544"/>
      <c r="U30" s="543" t="e">
        <f>#REF!/P50</f>
        <v>#REF!</v>
      </c>
      <c r="V30" s="544"/>
      <c r="W30" s="545" t="e">
        <f>#REF!/P50</f>
        <v>#REF!</v>
      </c>
      <c r="X30" s="546"/>
    </row>
    <row r="31" spans="1:24" ht="18" customHeight="1" x14ac:dyDescent="0.2">
      <c r="A31" s="28"/>
      <c r="B31" s="21" t="s">
        <v>64</v>
      </c>
      <c r="C31" s="29" t="s">
        <v>53</v>
      </c>
      <c r="D31" s="549"/>
      <c r="E31" s="115" t="e">
        <f>#REF!</f>
        <v>#REF!</v>
      </c>
      <c r="F31" s="61"/>
      <c r="G31" s="59"/>
      <c r="H31" s="59"/>
      <c r="I31" s="59"/>
      <c r="J31" s="61"/>
      <c r="K31" s="68"/>
      <c r="L31" s="68"/>
      <c r="M31" s="549"/>
      <c r="N31" s="586"/>
      <c r="O31" s="7" t="s">
        <v>119</v>
      </c>
      <c r="P31" s="95" t="s">
        <v>122</v>
      </c>
      <c r="Q31" s="547" t="e">
        <f>#REF!</f>
        <v>#REF!</v>
      </c>
      <c r="R31" s="548"/>
      <c r="S31" s="547" t="s">
        <v>96</v>
      </c>
      <c r="T31" s="548"/>
      <c r="U31" s="547" t="e">
        <f>#REF!</f>
        <v>#REF!</v>
      </c>
      <c r="V31" s="548"/>
      <c r="W31" s="547" t="e">
        <f>#REF!</f>
        <v>#REF!</v>
      </c>
      <c r="X31" s="548"/>
    </row>
    <row r="32" spans="1:24" ht="18" customHeight="1" x14ac:dyDescent="0.2">
      <c r="A32" s="28"/>
      <c r="B32" s="23" t="s">
        <v>65</v>
      </c>
      <c r="C32" s="29" t="s">
        <v>41</v>
      </c>
      <c r="D32" s="549"/>
      <c r="E32" s="54" t="e">
        <f>#REF!</f>
        <v>#REF!</v>
      </c>
      <c r="F32" s="63"/>
      <c r="G32" s="59"/>
      <c r="H32" s="59"/>
      <c r="I32" s="59"/>
      <c r="J32" s="63"/>
      <c r="K32" s="68"/>
      <c r="L32" s="68"/>
      <c r="M32" s="549"/>
      <c r="N32" s="593" t="s">
        <v>121</v>
      </c>
      <c r="O32" s="5" t="s">
        <v>116</v>
      </c>
      <c r="P32" s="81" t="s">
        <v>19</v>
      </c>
      <c r="Q32" s="569" t="e">
        <f>#REF!/P50</f>
        <v>#REF!</v>
      </c>
      <c r="R32" s="570"/>
      <c r="S32" s="551" t="e">
        <f>#REF!/P50</f>
        <v>#REF!</v>
      </c>
      <c r="T32" s="552"/>
      <c r="U32" s="569" t="e">
        <f>#REF!/P50</f>
        <v>#REF!</v>
      </c>
      <c r="V32" s="570"/>
      <c r="W32" s="551" t="e">
        <f>#REF!/P50</f>
        <v>#REF!</v>
      </c>
      <c r="X32" s="552"/>
    </row>
    <row r="33" spans="1:24" ht="18" customHeight="1" x14ac:dyDescent="0.2">
      <c r="A33" s="28"/>
      <c r="B33" s="25" t="s">
        <v>32</v>
      </c>
      <c r="C33" s="29" t="s">
        <v>6</v>
      </c>
      <c r="D33" s="549"/>
      <c r="E33" s="54" t="e">
        <f>#REF!</f>
        <v>#REF!</v>
      </c>
      <c r="F33" s="63"/>
      <c r="G33" s="59"/>
      <c r="H33" s="59"/>
      <c r="I33" s="59"/>
      <c r="J33" s="63"/>
      <c r="K33" s="68"/>
      <c r="L33" s="68"/>
      <c r="M33" s="549"/>
      <c r="N33" s="586"/>
      <c r="O33" s="1" t="s">
        <v>117</v>
      </c>
      <c r="P33" s="29" t="s">
        <v>122</v>
      </c>
      <c r="Q33" s="580" t="e">
        <f>#REF!</f>
        <v>#REF!</v>
      </c>
      <c r="R33" s="541"/>
      <c r="S33" s="580" t="e">
        <f>#REF!</f>
        <v>#REF!</v>
      </c>
      <c r="T33" s="581"/>
      <c r="U33" s="580" t="e">
        <f>#REF!</f>
        <v>#REF!</v>
      </c>
      <c r="V33" s="581"/>
      <c r="W33" s="580" t="e">
        <f>#REF!</f>
        <v>#REF!</v>
      </c>
      <c r="X33" s="581"/>
    </row>
    <row r="34" spans="1:24" ht="18" customHeight="1" x14ac:dyDescent="0.2">
      <c r="A34" s="28"/>
      <c r="B34" s="25" t="s">
        <v>66</v>
      </c>
      <c r="C34" s="29" t="s">
        <v>88</v>
      </c>
      <c r="D34" s="549"/>
      <c r="E34" s="79" t="e">
        <f>#REF!</f>
        <v>#REF!</v>
      </c>
      <c r="F34" s="64"/>
      <c r="G34" s="9"/>
      <c r="H34" s="59"/>
      <c r="I34" s="59"/>
      <c r="J34" s="64"/>
      <c r="K34" s="68"/>
      <c r="L34" s="68"/>
      <c r="M34" s="549"/>
      <c r="N34" s="586"/>
      <c r="O34" s="1" t="s">
        <v>118</v>
      </c>
      <c r="P34" s="29" t="s">
        <v>95</v>
      </c>
      <c r="Q34" s="543" t="e">
        <f>#REF!/P50</f>
        <v>#REF!</v>
      </c>
      <c r="R34" s="544"/>
      <c r="S34" s="543" t="e">
        <f>#REF!/P50</f>
        <v>#REF!</v>
      </c>
      <c r="T34" s="544"/>
      <c r="U34" s="543" t="e">
        <f>#REF!/P50</f>
        <v>#REF!</v>
      </c>
      <c r="V34" s="544"/>
      <c r="W34" s="583" t="e">
        <f>#REF!/P50</f>
        <v>#REF!</v>
      </c>
      <c r="X34" s="584"/>
    </row>
    <row r="35" spans="1:24" ht="18" customHeight="1" thickBot="1" x14ac:dyDescent="0.25">
      <c r="A35" s="28"/>
      <c r="B35" s="25" t="s">
        <v>67</v>
      </c>
      <c r="C35" s="48" t="s">
        <v>88</v>
      </c>
      <c r="D35" s="549"/>
      <c r="E35" s="50" t="e">
        <f>#REF!</f>
        <v>#REF!</v>
      </c>
      <c r="F35" s="65"/>
      <c r="G35" s="9"/>
      <c r="H35" s="59"/>
      <c r="I35" s="59"/>
      <c r="J35" s="65"/>
      <c r="K35" s="68"/>
      <c r="L35" s="68"/>
      <c r="M35" s="550"/>
      <c r="N35" s="594"/>
      <c r="O35" s="93" t="s">
        <v>119</v>
      </c>
      <c r="P35" s="27" t="s">
        <v>122</v>
      </c>
      <c r="Q35" s="553" t="e">
        <f>#REF!</f>
        <v>#REF!</v>
      </c>
      <c r="R35" s="554"/>
      <c r="S35" s="553" t="e">
        <f>#REF!</f>
        <v>#REF!</v>
      </c>
      <c r="T35" s="554"/>
      <c r="U35" s="553" t="e">
        <f>#REF!</f>
        <v>#REF!</v>
      </c>
      <c r="V35" s="554"/>
      <c r="W35" s="553" t="e">
        <f>#REF!</f>
        <v>#REF!</v>
      </c>
      <c r="X35" s="554"/>
    </row>
    <row r="36" spans="1:24" ht="18" customHeight="1" x14ac:dyDescent="0.2">
      <c r="A36" s="28"/>
      <c r="B36" s="25" t="s">
        <v>68</v>
      </c>
      <c r="C36" s="29" t="s">
        <v>6</v>
      </c>
      <c r="D36" s="549"/>
      <c r="E36" s="53">
        <f>'貼付けシート2（←汚泥試験（年報速報版）より）'!D22</f>
        <v>1.81</v>
      </c>
      <c r="F36" s="66"/>
      <c r="G36" s="9"/>
      <c r="H36" s="59"/>
      <c r="I36" s="59"/>
      <c r="J36" s="66"/>
      <c r="K36" s="68"/>
      <c r="L36" s="68"/>
    </row>
    <row r="37" spans="1:24" ht="18" customHeight="1" x14ac:dyDescent="0.2">
      <c r="A37" s="28"/>
      <c r="B37" s="23" t="s">
        <v>69</v>
      </c>
      <c r="C37" s="48" t="s">
        <v>88</v>
      </c>
      <c r="D37" s="549"/>
      <c r="E37" s="50" t="e">
        <f>#REF!</f>
        <v>#REF!</v>
      </c>
      <c r="F37" s="65"/>
      <c r="G37" s="9"/>
      <c r="H37" s="59"/>
      <c r="I37" s="59"/>
      <c r="J37" s="65"/>
      <c r="K37" s="68"/>
      <c r="L37" s="68"/>
    </row>
    <row r="38" spans="1:24" ht="18" customHeight="1" x14ac:dyDescent="0.2">
      <c r="A38" s="28"/>
      <c r="B38" s="25" t="s">
        <v>70</v>
      </c>
      <c r="C38" s="29" t="s">
        <v>88</v>
      </c>
      <c r="D38" s="549"/>
      <c r="E38" s="50" t="e">
        <f>#REF!</f>
        <v>#REF!</v>
      </c>
      <c r="F38" s="65"/>
      <c r="G38" s="9"/>
      <c r="H38" s="59"/>
      <c r="I38" s="59"/>
      <c r="J38" s="65"/>
      <c r="K38" s="68"/>
      <c r="L38" s="68"/>
    </row>
    <row r="39" spans="1:24" ht="18" customHeight="1" x14ac:dyDescent="0.2">
      <c r="A39" s="28"/>
      <c r="B39" s="25" t="s">
        <v>71</v>
      </c>
      <c r="C39" s="29" t="s">
        <v>88</v>
      </c>
      <c r="D39" s="549"/>
      <c r="E39" s="50" t="e">
        <f>#REF!</f>
        <v>#REF!</v>
      </c>
      <c r="F39" s="65"/>
      <c r="G39" s="117"/>
      <c r="H39" s="59"/>
      <c r="I39" s="9"/>
      <c r="J39" s="65"/>
      <c r="K39" s="68"/>
      <c r="L39" s="68"/>
    </row>
    <row r="40" spans="1:24" ht="18" customHeight="1" x14ac:dyDescent="0.2">
      <c r="A40" s="28"/>
      <c r="B40" s="25" t="s">
        <v>72</v>
      </c>
      <c r="C40" s="29" t="s">
        <v>6</v>
      </c>
      <c r="D40" s="549"/>
      <c r="E40" s="54" t="e">
        <f>#REF!</f>
        <v>#REF!</v>
      </c>
      <c r="F40" s="67"/>
      <c r="G40" s="9"/>
      <c r="H40" s="59"/>
      <c r="I40" s="9"/>
      <c r="J40" s="67"/>
      <c r="K40" s="68"/>
      <c r="L40" s="68"/>
    </row>
    <row r="41" spans="1:24" ht="18" customHeight="1" thickBot="1" x14ac:dyDescent="0.25">
      <c r="A41" s="28"/>
      <c r="B41" s="26" t="s">
        <v>73</v>
      </c>
      <c r="C41" s="38" t="s">
        <v>6</v>
      </c>
      <c r="D41" s="550"/>
      <c r="E41" s="111" t="e">
        <f>#REF!</f>
        <v>#REF!</v>
      </c>
      <c r="F41" s="67"/>
      <c r="G41" s="9"/>
      <c r="H41" s="70"/>
      <c r="I41" s="71"/>
      <c r="J41" s="67"/>
      <c r="K41" s="68"/>
      <c r="L41" s="68"/>
    </row>
    <row r="42" spans="1:24" ht="30" customHeight="1" thickBot="1" x14ac:dyDescent="0.25">
      <c r="A42" s="72"/>
      <c r="B42" s="31"/>
      <c r="C42" s="9"/>
      <c r="D42" s="73"/>
      <c r="E42" s="74"/>
      <c r="F42" s="67"/>
      <c r="G42" s="9"/>
      <c r="H42" s="70"/>
      <c r="I42" s="71"/>
      <c r="J42" s="67"/>
      <c r="K42" s="68"/>
      <c r="L42" s="68"/>
    </row>
    <row r="43" spans="1:24" ht="22.5" customHeight="1" thickBot="1" x14ac:dyDescent="0.25">
      <c r="A43" s="32" t="s">
        <v>74</v>
      </c>
      <c r="B43" s="33"/>
      <c r="C43" s="75"/>
      <c r="D43" s="582" t="s">
        <v>58</v>
      </c>
      <c r="E43" s="582"/>
      <c r="F43" s="582" t="s">
        <v>59</v>
      </c>
      <c r="G43" s="582"/>
      <c r="H43" s="582" t="s">
        <v>60</v>
      </c>
      <c r="I43" s="582"/>
      <c r="J43" s="582" t="s">
        <v>61</v>
      </c>
      <c r="K43" s="582"/>
      <c r="L43" s="42"/>
    </row>
    <row r="44" spans="1:24" ht="18" customHeight="1" x14ac:dyDescent="0.2">
      <c r="A44" s="34"/>
      <c r="B44" s="20" t="s">
        <v>75</v>
      </c>
      <c r="C44" s="76" t="s">
        <v>52</v>
      </c>
      <c r="D44" s="563" t="e">
        <f>#REF!</f>
        <v>#REF!</v>
      </c>
      <c r="E44" s="563"/>
      <c r="F44" s="587" t="e">
        <f>#REF!</f>
        <v>#REF!</v>
      </c>
      <c r="G44" s="587"/>
      <c r="H44" s="587" t="e">
        <f>#REF!</f>
        <v>#REF!</v>
      </c>
      <c r="I44" s="587"/>
      <c r="J44" s="588" t="e">
        <f>#REF!</f>
        <v>#REF!</v>
      </c>
      <c r="K44" s="589"/>
      <c r="L44" s="98"/>
    </row>
    <row r="45" spans="1:24" ht="18" customHeight="1" x14ac:dyDescent="0.2">
      <c r="A45" s="34"/>
      <c r="B45" s="35" t="s">
        <v>76</v>
      </c>
      <c r="C45" s="29" t="s">
        <v>91</v>
      </c>
      <c r="D45" s="590" t="e">
        <f>#REF!</f>
        <v>#REF!</v>
      </c>
      <c r="E45" s="590"/>
      <c r="F45" s="590" t="e">
        <f>#REF!</f>
        <v>#REF!</v>
      </c>
      <c r="G45" s="590"/>
      <c r="H45" s="590" t="e">
        <f>#REF!</f>
        <v>#REF!</v>
      </c>
      <c r="I45" s="590"/>
      <c r="J45" s="591" t="e">
        <f>#REF!</f>
        <v>#REF!</v>
      </c>
      <c r="K45" s="592"/>
      <c r="L45" s="102"/>
    </row>
    <row r="46" spans="1:24" ht="18" customHeight="1" x14ac:dyDescent="0.2">
      <c r="A46" s="34"/>
      <c r="B46" s="35" t="s">
        <v>77</v>
      </c>
      <c r="C46" s="29" t="s">
        <v>92</v>
      </c>
      <c r="D46" s="599" t="e">
        <f>#REF!</f>
        <v>#REF!</v>
      </c>
      <c r="E46" s="600"/>
      <c r="F46" s="599" t="e">
        <f>#REF!</f>
        <v>#REF!</v>
      </c>
      <c r="G46" s="600"/>
      <c r="H46" s="599" t="e">
        <f>#REF!</f>
        <v>#REF!</v>
      </c>
      <c r="I46" s="600"/>
      <c r="J46" s="599" t="e">
        <f>#REF!</f>
        <v>#REF!</v>
      </c>
      <c r="K46" s="600"/>
      <c r="L46" s="103"/>
    </row>
    <row r="47" spans="1:24" ht="18" customHeight="1" x14ac:dyDescent="0.2">
      <c r="A47" s="34"/>
      <c r="B47" s="35" t="s">
        <v>78</v>
      </c>
      <c r="C47" s="29" t="s">
        <v>92</v>
      </c>
      <c r="D47" s="599" t="e">
        <f>#REF!</f>
        <v>#REF!</v>
      </c>
      <c r="E47" s="600"/>
      <c r="F47" s="599" t="e">
        <f>#REF!</f>
        <v>#REF!</v>
      </c>
      <c r="G47" s="600"/>
      <c r="H47" s="599" t="e">
        <f>#REF!</f>
        <v>#REF!</v>
      </c>
      <c r="I47" s="600"/>
      <c r="J47" s="599" t="e">
        <f>#REF!</f>
        <v>#REF!</v>
      </c>
      <c r="K47" s="600"/>
      <c r="L47" s="103"/>
    </row>
    <row r="48" spans="1:24" ht="18" customHeight="1" thickBot="1" x14ac:dyDescent="0.25">
      <c r="A48" s="34"/>
      <c r="B48" s="36" t="s">
        <v>79</v>
      </c>
      <c r="C48" s="38" t="s">
        <v>93</v>
      </c>
      <c r="D48" s="595" t="e">
        <f>#REF!</f>
        <v>#REF!</v>
      </c>
      <c r="E48" s="596"/>
      <c r="F48" s="597" t="e">
        <f>#REF!</f>
        <v>#REF!</v>
      </c>
      <c r="G48" s="598"/>
      <c r="H48" s="595" t="e">
        <f>#REF!</f>
        <v>#REF!</v>
      </c>
      <c r="I48" s="596"/>
      <c r="J48" s="595" t="e">
        <f>#REF!</f>
        <v>#REF!</v>
      </c>
      <c r="K48" s="596"/>
      <c r="L48" s="56"/>
    </row>
    <row r="49" spans="1:16" ht="30" customHeight="1" x14ac:dyDescent="0.2">
      <c r="A49" s="77"/>
      <c r="B49" s="8"/>
      <c r="C49" s="9"/>
      <c r="D49" s="67"/>
      <c r="E49" s="67"/>
      <c r="F49" s="57"/>
      <c r="G49" s="57"/>
      <c r="H49" s="67"/>
      <c r="I49" s="67"/>
      <c r="J49" s="67"/>
      <c r="K49" s="67"/>
      <c r="L49" s="67"/>
    </row>
    <row r="50" spans="1:16" ht="22.5" customHeight="1" x14ac:dyDescent="0.3">
      <c r="A50" s="39"/>
      <c r="E50" s="40"/>
      <c r="F50" s="40"/>
      <c r="G50" s="15"/>
      <c r="H50" s="15"/>
      <c r="I50" s="2"/>
      <c r="J50" s="40"/>
      <c r="K50" s="30"/>
      <c r="L50" s="42"/>
      <c r="O50" s="9" t="s">
        <v>83</v>
      </c>
      <c r="P50" s="80">
        <v>365</v>
      </c>
    </row>
    <row r="51" spans="1:16" ht="18" customHeight="1" x14ac:dyDescent="0.3">
      <c r="C51" s="9"/>
      <c r="D51" s="9"/>
      <c r="E51" s="3"/>
      <c r="F51" s="3"/>
      <c r="G51" s="15"/>
      <c r="H51" s="15"/>
      <c r="I51" s="2"/>
      <c r="J51" s="3"/>
      <c r="K51" s="30"/>
      <c r="L51" s="97"/>
    </row>
    <row r="52" spans="1:16" ht="18" customHeight="1" x14ac:dyDescent="0.3">
      <c r="G52" s="2"/>
      <c r="H52" s="15"/>
      <c r="I52" s="2"/>
      <c r="K52" s="30"/>
      <c r="L52" s="99"/>
    </row>
    <row r="53" spans="1:16" ht="18" customHeight="1" x14ac:dyDescent="0.3">
      <c r="G53" s="2"/>
      <c r="H53" s="15"/>
      <c r="I53" s="2"/>
      <c r="K53" s="30"/>
      <c r="L53" s="102"/>
    </row>
    <row r="54" spans="1:16" ht="18" customHeight="1" x14ac:dyDescent="0.3">
      <c r="G54" s="2"/>
      <c r="H54" s="15"/>
      <c r="I54" s="2"/>
      <c r="K54" s="30"/>
      <c r="L54" s="30"/>
    </row>
    <row r="55" spans="1:16" ht="18" customHeight="1" x14ac:dyDescent="0.3">
      <c r="G55" s="2"/>
      <c r="H55" s="15"/>
      <c r="I55" s="2"/>
      <c r="K55" s="30"/>
      <c r="L55" s="30"/>
    </row>
    <row r="56" spans="1:16" ht="18" customHeight="1" x14ac:dyDescent="0.3">
      <c r="G56" s="2"/>
      <c r="H56" s="15"/>
      <c r="I56" s="2"/>
      <c r="K56" s="30"/>
      <c r="L56" s="30"/>
    </row>
    <row r="57" spans="1:16" ht="18" customHeight="1" x14ac:dyDescent="0.3">
      <c r="G57" s="2"/>
      <c r="H57" s="15"/>
      <c r="I57" s="2"/>
      <c r="K57" s="30"/>
      <c r="L57" s="30"/>
    </row>
    <row r="58" spans="1:16" ht="18" customHeight="1" x14ac:dyDescent="0.3">
      <c r="G58" s="2"/>
      <c r="H58" s="15"/>
      <c r="I58" s="2"/>
      <c r="K58" s="30"/>
      <c r="L58" s="30"/>
    </row>
    <row r="59" spans="1:16" ht="18" customHeight="1" x14ac:dyDescent="0.3">
      <c r="G59" s="2"/>
      <c r="H59" s="15"/>
      <c r="I59" s="2"/>
      <c r="K59" s="30"/>
      <c r="L59" s="30"/>
    </row>
    <row r="60" spans="1:16" ht="18" customHeight="1" x14ac:dyDescent="0.3">
      <c r="G60" s="2"/>
      <c r="H60" s="15"/>
      <c r="I60" s="2"/>
      <c r="K60" s="30"/>
      <c r="L60" s="30"/>
    </row>
    <row r="61" spans="1:16" ht="18" customHeight="1" x14ac:dyDescent="0.3">
      <c r="G61" s="2"/>
      <c r="H61" s="15"/>
      <c r="I61" s="2"/>
      <c r="K61" s="30"/>
      <c r="L61" s="30"/>
    </row>
    <row r="62" spans="1:16" ht="18" customHeight="1" x14ac:dyDescent="0.3">
      <c r="G62" s="2"/>
      <c r="H62" s="15"/>
      <c r="I62" s="2"/>
      <c r="K62" s="30"/>
      <c r="L62" s="30"/>
    </row>
    <row r="63" spans="1:16" ht="18" customHeight="1" x14ac:dyDescent="0.3">
      <c r="G63" s="2"/>
      <c r="H63" s="15"/>
      <c r="I63" s="2"/>
      <c r="K63" s="30"/>
      <c r="L63" s="30"/>
    </row>
    <row r="64" spans="1:16" ht="18" customHeight="1" x14ac:dyDescent="0.3">
      <c r="G64" s="2"/>
      <c r="H64" s="15"/>
      <c r="I64" s="2"/>
      <c r="K64" s="30"/>
      <c r="L64" s="30"/>
    </row>
    <row r="65" spans="7:12" ht="18" customHeight="1" x14ac:dyDescent="0.3">
      <c r="G65" s="2"/>
      <c r="H65" s="15"/>
      <c r="I65" s="2"/>
      <c r="K65" s="30"/>
      <c r="L65" s="30"/>
    </row>
    <row r="66" spans="7:12" ht="18" customHeight="1" x14ac:dyDescent="0.3">
      <c r="G66" s="2"/>
      <c r="H66" s="15"/>
      <c r="I66" s="2"/>
      <c r="K66" s="30"/>
      <c r="L66" s="30"/>
    </row>
    <row r="67" spans="7:12" ht="18" customHeight="1" x14ac:dyDescent="0.3">
      <c r="G67" s="2"/>
      <c r="H67" s="15"/>
      <c r="I67" s="2"/>
      <c r="K67" s="30"/>
      <c r="L67" s="30"/>
    </row>
    <row r="68" spans="7:12" ht="18" customHeight="1" x14ac:dyDescent="0.3">
      <c r="G68" s="2"/>
      <c r="H68" s="15"/>
      <c r="I68" s="2"/>
      <c r="K68" s="30"/>
      <c r="L68" s="30"/>
    </row>
    <row r="69" spans="7:12" ht="18" customHeight="1" x14ac:dyDescent="0.3">
      <c r="G69" s="2"/>
      <c r="H69" s="15"/>
      <c r="I69" s="2"/>
      <c r="K69" s="30"/>
      <c r="L69" s="30"/>
    </row>
    <row r="70" spans="7:12" ht="18" customHeight="1" x14ac:dyDescent="0.3">
      <c r="G70" s="2"/>
      <c r="H70" s="15"/>
      <c r="I70" s="2"/>
      <c r="K70" s="30"/>
      <c r="L70" s="30"/>
    </row>
    <row r="71" spans="7:12" ht="18" customHeight="1" x14ac:dyDescent="0.3">
      <c r="G71" s="2"/>
      <c r="H71" s="15"/>
      <c r="I71" s="2"/>
      <c r="K71" s="30"/>
      <c r="L71" s="30"/>
    </row>
    <row r="72" spans="7:12" ht="18" customHeight="1" x14ac:dyDescent="0.3">
      <c r="G72" s="2"/>
      <c r="H72" s="15"/>
      <c r="I72" s="2"/>
      <c r="K72" s="30"/>
      <c r="L72" s="30"/>
    </row>
    <row r="73" spans="7:12" ht="18" customHeight="1" x14ac:dyDescent="0.3">
      <c r="G73" s="2"/>
      <c r="H73" s="15"/>
      <c r="I73" s="2"/>
      <c r="K73" s="30"/>
      <c r="L73" s="30"/>
    </row>
    <row r="74" spans="7:12" ht="18" customHeight="1" x14ac:dyDescent="0.3">
      <c r="G74" s="2"/>
      <c r="H74" s="15"/>
      <c r="I74" s="2"/>
      <c r="K74" s="30"/>
      <c r="L74" s="30"/>
    </row>
    <row r="75" spans="7:12" ht="18" customHeight="1" x14ac:dyDescent="0.3">
      <c r="G75" s="2"/>
      <c r="H75" s="15"/>
      <c r="I75" s="2"/>
      <c r="K75" s="30"/>
      <c r="L75" s="30"/>
    </row>
    <row r="76" spans="7:12" ht="18" customHeight="1" x14ac:dyDescent="0.3">
      <c r="G76" s="2"/>
      <c r="H76" s="15"/>
      <c r="I76" s="2"/>
      <c r="K76" s="30"/>
      <c r="L76" s="30"/>
    </row>
    <row r="77" spans="7:12" ht="18" customHeight="1" x14ac:dyDescent="0.3">
      <c r="G77" s="2"/>
      <c r="H77" s="15"/>
      <c r="I77" s="2"/>
      <c r="K77" s="30"/>
      <c r="L77" s="30"/>
    </row>
    <row r="78" spans="7:12" ht="18" customHeight="1" x14ac:dyDescent="0.3">
      <c r="G78" s="2"/>
      <c r="H78" s="15"/>
      <c r="I78" s="2"/>
      <c r="K78" s="30"/>
      <c r="L78" s="30"/>
    </row>
    <row r="79" spans="7:12" ht="18" customHeight="1" x14ac:dyDescent="0.3">
      <c r="G79" s="2"/>
      <c r="H79" s="15"/>
      <c r="I79" s="2"/>
      <c r="K79" s="30"/>
      <c r="L79" s="30"/>
    </row>
    <row r="80" spans="7:12" ht="18" customHeight="1" x14ac:dyDescent="0.3">
      <c r="G80" s="2"/>
      <c r="H80" s="15"/>
      <c r="I80" s="2"/>
      <c r="K80" s="30"/>
      <c r="L80" s="30"/>
    </row>
    <row r="81" spans="7:12" ht="18" customHeight="1" x14ac:dyDescent="0.3">
      <c r="G81" s="2"/>
      <c r="H81" s="15"/>
      <c r="I81" s="2"/>
      <c r="K81" s="30"/>
      <c r="L81" s="30"/>
    </row>
    <row r="82" spans="7:12" ht="18" customHeight="1" x14ac:dyDescent="0.3">
      <c r="G82" s="2"/>
      <c r="H82" s="15"/>
      <c r="I82" s="2"/>
      <c r="K82" s="30"/>
      <c r="L82" s="30"/>
    </row>
    <row r="83" spans="7:12" ht="18" customHeight="1" x14ac:dyDescent="0.3">
      <c r="G83" s="2"/>
      <c r="H83" s="15"/>
      <c r="I83" s="2"/>
      <c r="K83" s="30"/>
      <c r="L83" s="30"/>
    </row>
    <row r="84" spans="7:12" ht="18" customHeight="1" x14ac:dyDescent="0.3">
      <c r="G84" s="2"/>
      <c r="H84" s="15"/>
      <c r="I84" s="2"/>
      <c r="K84" s="30"/>
      <c r="L84" s="30"/>
    </row>
    <row r="85" spans="7:12" ht="18" customHeight="1" x14ac:dyDescent="0.3">
      <c r="G85" s="2"/>
      <c r="H85" s="15"/>
      <c r="I85" s="2"/>
      <c r="K85" s="30"/>
      <c r="L85" s="30"/>
    </row>
    <row r="86" spans="7:12" ht="18" customHeight="1" x14ac:dyDescent="0.3">
      <c r="G86" s="2"/>
      <c r="H86" s="15"/>
      <c r="I86" s="2"/>
      <c r="K86" s="30"/>
      <c r="L86" s="30"/>
    </row>
    <row r="87" spans="7:12" ht="18" customHeight="1" x14ac:dyDescent="0.3">
      <c r="G87" s="2"/>
      <c r="H87" s="15"/>
      <c r="I87" s="2"/>
      <c r="K87" s="30"/>
      <c r="L87" s="30"/>
    </row>
    <row r="88" spans="7:12" ht="18" customHeight="1" x14ac:dyDescent="0.3">
      <c r="G88" s="2"/>
      <c r="H88" s="15"/>
      <c r="I88" s="2"/>
      <c r="K88" s="30"/>
      <c r="L88" s="30"/>
    </row>
    <row r="89" spans="7:12" ht="18" customHeight="1" x14ac:dyDescent="0.3">
      <c r="G89" s="2"/>
      <c r="H89" s="15"/>
      <c r="I89" s="2"/>
      <c r="K89" s="30"/>
      <c r="L89" s="30"/>
    </row>
    <row r="90" spans="7:12" ht="18" customHeight="1" x14ac:dyDescent="0.3">
      <c r="G90" s="2"/>
      <c r="H90" s="15"/>
      <c r="I90" s="2"/>
      <c r="K90" s="30"/>
      <c r="L90" s="30"/>
    </row>
    <row r="91" spans="7:12" ht="18" customHeight="1" x14ac:dyDescent="0.3">
      <c r="G91" s="2"/>
      <c r="H91" s="15"/>
      <c r="I91" s="2"/>
      <c r="K91" s="30"/>
      <c r="L91" s="30"/>
    </row>
    <row r="92" spans="7:12" ht="18" customHeight="1" x14ac:dyDescent="0.3">
      <c r="G92" s="2"/>
      <c r="H92" s="15"/>
      <c r="I92" s="2"/>
      <c r="K92" s="30"/>
      <c r="L92" s="30"/>
    </row>
    <row r="93" spans="7:12" ht="18" customHeight="1" x14ac:dyDescent="0.3">
      <c r="G93" s="2"/>
      <c r="H93" s="15"/>
      <c r="I93" s="2"/>
      <c r="K93" s="30"/>
      <c r="L93" s="30"/>
    </row>
    <row r="94" spans="7:12" ht="18" customHeight="1" x14ac:dyDescent="0.3">
      <c r="G94" s="2"/>
      <c r="H94" s="15"/>
      <c r="I94" s="2"/>
      <c r="K94" s="30"/>
      <c r="L94" s="30"/>
    </row>
    <row r="95" spans="7:12" ht="18" customHeight="1" x14ac:dyDescent="0.3">
      <c r="G95" s="2"/>
      <c r="H95" s="15"/>
      <c r="I95" s="2"/>
      <c r="K95" s="30"/>
      <c r="L95" s="30"/>
    </row>
    <row r="96" spans="7:12" ht="18" customHeight="1" x14ac:dyDescent="0.3">
      <c r="G96" s="2"/>
      <c r="H96" s="15"/>
      <c r="I96" s="2"/>
      <c r="K96" s="30"/>
      <c r="L96" s="30"/>
    </row>
    <row r="97" spans="7:12" ht="18" customHeight="1" x14ac:dyDescent="0.3">
      <c r="G97" s="2"/>
      <c r="H97" s="15"/>
      <c r="I97" s="2"/>
      <c r="K97" s="30"/>
      <c r="L97" s="30"/>
    </row>
    <row r="98" spans="7:12" ht="18" customHeight="1" x14ac:dyDescent="0.3">
      <c r="G98" s="2"/>
      <c r="H98" s="15"/>
      <c r="I98" s="2"/>
      <c r="K98" s="30"/>
      <c r="L98" s="30"/>
    </row>
    <row r="99" spans="7:12" ht="18" customHeight="1" x14ac:dyDescent="0.3">
      <c r="G99" s="2"/>
      <c r="H99" s="15"/>
      <c r="I99" s="2"/>
      <c r="K99" s="30"/>
      <c r="L99" s="30"/>
    </row>
    <row r="100" spans="7:12" ht="18" customHeight="1" x14ac:dyDescent="0.3">
      <c r="G100" s="2"/>
      <c r="H100" s="15"/>
      <c r="I100" s="2"/>
      <c r="K100" s="30"/>
      <c r="L100" s="30"/>
    </row>
    <row r="101" spans="7:12" ht="18" customHeight="1" x14ac:dyDescent="0.3">
      <c r="G101" s="2"/>
      <c r="H101" s="15"/>
      <c r="I101" s="2"/>
      <c r="K101" s="30"/>
      <c r="L101" s="30"/>
    </row>
    <row r="102" spans="7:12" ht="18" customHeight="1" x14ac:dyDescent="0.3">
      <c r="G102" s="2"/>
      <c r="H102" s="15"/>
      <c r="I102" s="2"/>
      <c r="K102" s="30"/>
      <c r="L102" s="30"/>
    </row>
    <row r="103" spans="7:12" ht="18" customHeight="1" x14ac:dyDescent="0.3">
      <c r="G103" s="2"/>
      <c r="H103" s="15"/>
      <c r="I103" s="2"/>
      <c r="K103" s="30"/>
      <c r="L103" s="30"/>
    </row>
    <row r="104" spans="7:12" ht="18" customHeight="1" x14ac:dyDescent="0.3">
      <c r="G104" s="2"/>
      <c r="H104" s="15"/>
      <c r="I104" s="2"/>
      <c r="K104" s="30"/>
      <c r="L104" s="30"/>
    </row>
    <row r="105" spans="7:12" ht="18" customHeight="1" x14ac:dyDescent="0.3">
      <c r="G105" s="2"/>
      <c r="H105" s="15"/>
      <c r="I105" s="2"/>
      <c r="K105" s="30"/>
      <c r="L105" s="30"/>
    </row>
    <row r="106" spans="7:12" ht="18" customHeight="1" x14ac:dyDescent="0.3">
      <c r="G106" s="2"/>
      <c r="H106" s="15"/>
      <c r="I106" s="2"/>
      <c r="K106" s="30"/>
      <c r="L106" s="30"/>
    </row>
    <row r="107" spans="7:12" ht="18" customHeight="1" x14ac:dyDescent="0.3">
      <c r="G107" s="2"/>
      <c r="H107" s="15"/>
      <c r="I107" s="2"/>
      <c r="K107" s="30"/>
      <c r="L107" s="30"/>
    </row>
    <row r="108" spans="7:12" ht="18" customHeight="1" x14ac:dyDescent="0.3">
      <c r="G108" s="2"/>
      <c r="H108" s="15"/>
      <c r="I108" s="2"/>
      <c r="K108" s="30"/>
      <c r="L108" s="30"/>
    </row>
    <row r="109" spans="7:12" ht="18" customHeight="1" x14ac:dyDescent="0.3">
      <c r="G109" s="2"/>
      <c r="H109" s="15"/>
      <c r="I109" s="2"/>
      <c r="K109" s="30"/>
      <c r="L109" s="30"/>
    </row>
    <row r="110" spans="7:12" ht="18" customHeight="1" x14ac:dyDescent="0.3">
      <c r="G110" s="2"/>
      <c r="H110" s="15"/>
      <c r="I110" s="2"/>
      <c r="K110" s="30"/>
      <c r="L110" s="30"/>
    </row>
    <row r="111" spans="7:12" ht="18" customHeight="1" x14ac:dyDescent="0.3">
      <c r="G111" s="2"/>
      <c r="H111" s="15"/>
      <c r="I111" s="2"/>
      <c r="K111" s="30"/>
      <c r="L111" s="30"/>
    </row>
    <row r="112" spans="7:12" ht="18" customHeight="1" x14ac:dyDescent="0.3">
      <c r="G112" s="2"/>
      <c r="H112" s="15"/>
      <c r="I112" s="2"/>
      <c r="K112" s="30"/>
      <c r="L112" s="30"/>
    </row>
    <row r="113" spans="7:12" ht="18" customHeight="1" x14ac:dyDescent="0.3">
      <c r="G113" s="2"/>
      <c r="H113" s="15"/>
      <c r="I113" s="2"/>
      <c r="K113" s="30"/>
      <c r="L113" s="30"/>
    </row>
    <row r="114" spans="7:12" ht="18" customHeight="1" x14ac:dyDescent="0.3">
      <c r="G114" s="2"/>
      <c r="H114" s="15"/>
      <c r="I114" s="2"/>
      <c r="K114" s="30"/>
      <c r="L114" s="30"/>
    </row>
    <row r="115" spans="7:12" ht="18" customHeight="1" x14ac:dyDescent="0.3">
      <c r="G115" s="2"/>
      <c r="H115" s="15"/>
      <c r="I115" s="2"/>
      <c r="K115" s="30"/>
      <c r="L115" s="30"/>
    </row>
    <row r="116" spans="7:12" ht="18" customHeight="1" x14ac:dyDescent="0.3">
      <c r="G116" s="2"/>
      <c r="H116" s="15"/>
      <c r="I116" s="2"/>
      <c r="K116" s="30"/>
      <c r="L116" s="30"/>
    </row>
    <row r="117" spans="7:12" ht="18" customHeight="1" x14ac:dyDescent="0.3">
      <c r="G117" s="2"/>
      <c r="H117" s="15"/>
      <c r="I117" s="2"/>
      <c r="K117" s="30"/>
      <c r="L117" s="30"/>
    </row>
    <row r="118" spans="7:12" ht="18" customHeight="1" x14ac:dyDescent="0.3">
      <c r="G118" s="2"/>
      <c r="H118" s="15"/>
      <c r="I118" s="2"/>
      <c r="K118" s="30"/>
      <c r="L118" s="30"/>
    </row>
    <row r="119" spans="7:12" ht="18" customHeight="1" x14ac:dyDescent="0.3">
      <c r="G119" s="2"/>
      <c r="H119" s="15"/>
      <c r="I119" s="2"/>
      <c r="K119" s="30"/>
      <c r="L119" s="30"/>
    </row>
    <row r="120" spans="7:12" ht="18" customHeight="1" x14ac:dyDescent="0.3">
      <c r="G120" s="2"/>
      <c r="H120" s="15"/>
      <c r="I120" s="2"/>
      <c r="K120" s="30"/>
      <c r="L120" s="30"/>
    </row>
    <row r="121" spans="7:12" ht="18" customHeight="1" x14ac:dyDescent="0.3">
      <c r="G121" s="2"/>
      <c r="H121" s="15"/>
      <c r="I121" s="2"/>
      <c r="K121" s="30"/>
      <c r="L121" s="30"/>
    </row>
    <row r="122" spans="7:12" ht="18" customHeight="1" x14ac:dyDescent="0.3">
      <c r="G122" s="2"/>
      <c r="H122" s="15"/>
      <c r="I122" s="2"/>
      <c r="K122" s="30"/>
      <c r="L122" s="30"/>
    </row>
    <row r="123" spans="7:12" ht="18" customHeight="1" x14ac:dyDescent="0.3">
      <c r="G123" s="2"/>
      <c r="H123" s="15"/>
      <c r="I123" s="2"/>
      <c r="K123" s="30"/>
      <c r="L123" s="30"/>
    </row>
    <row r="124" spans="7:12" ht="18" customHeight="1" x14ac:dyDescent="0.3">
      <c r="G124" s="2"/>
      <c r="H124" s="15"/>
      <c r="I124" s="2"/>
      <c r="K124" s="30"/>
      <c r="L124" s="30"/>
    </row>
    <row r="125" spans="7:12" ht="18" customHeight="1" x14ac:dyDescent="0.3">
      <c r="G125" s="2"/>
      <c r="H125" s="15"/>
      <c r="I125" s="2"/>
      <c r="K125" s="30"/>
      <c r="L125" s="30"/>
    </row>
    <row r="126" spans="7:12" ht="18" customHeight="1" x14ac:dyDescent="0.3">
      <c r="G126" s="2"/>
      <c r="H126" s="15"/>
      <c r="I126" s="2"/>
      <c r="K126" s="30"/>
      <c r="L126" s="30"/>
    </row>
    <row r="127" spans="7:12" ht="18" customHeight="1" x14ac:dyDescent="0.3">
      <c r="G127" s="2"/>
      <c r="H127" s="15"/>
      <c r="I127" s="2"/>
      <c r="K127" s="30"/>
      <c r="L127" s="30"/>
    </row>
    <row r="128" spans="7:12" ht="18" customHeight="1" x14ac:dyDescent="0.3">
      <c r="G128" s="2"/>
      <c r="H128" s="15"/>
      <c r="I128" s="2"/>
      <c r="K128" s="30"/>
      <c r="L128" s="30"/>
    </row>
    <row r="129" spans="7:12" ht="18" customHeight="1" x14ac:dyDescent="0.3">
      <c r="G129" s="2"/>
      <c r="H129" s="15"/>
      <c r="I129" s="2"/>
      <c r="K129" s="30"/>
      <c r="L129" s="30"/>
    </row>
    <row r="130" spans="7:12" ht="18" customHeight="1" x14ac:dyDescent="0.3">
      <c r="G130" s="2"/>
      <c r="H130" s="15"/>
      <c r="I130" s="2"/>
      <c r="K130" s="30"/>
      <c r="L130" s="30"/>
    </row>
    <row r="131" spans="7:12" ht="18" customHeight="1" x14ac:dyDescent="0.3">
      <c r="G131" s="2"/>
      <c r="H131" s="15"/>
      <c r="I131" s="2"/>
      <c r="K131" s="30"/>
      <c r="L131" s="30"/>
    </row>
    <row r="132" spans="7:12" ht="18" customHeight="1" x14ac:dyDescent="0.3">
      <c r="G132" s="2"/>
      <c r="H132" s="15"/>
      <c r="I132" s="2"/>
      <c r="K132" s="30"/>
      <c r="L132" s="30"/>
    </row>
    <row r="133" spans="7:12" ht="18" customHeight="1" x14ac:dyDescent="0.3">
      <c r="G133" s="2"/>
      <c r="H133" s="15"/>
      <c r="I133" s="2"/>
      <c r="K133" s="30"/>
      <c r="L133" s="30"/>
    </row>
    <row r="134" spans="7:12" ht="18" customHeight="1" x14ac:dyDescent="0.3">
      <c r="G134" s="2"/>
      <c r="H134" s="15"/>
      <c r="I134" s="2"/>
      <c r="K134" s="30"/>
      <c r="L134" s="30"/>
    </row>
    <row r="135" spans="7:12" ht="18" customHeight="1" x14ac:dyDescent="0.3">
      <c r="G135" s="2"/>
      <c r="H135" s="15"/>
      <c r="I135" s="2"/>
      <c r="K135" s="30"/>
      <c r="L135" s="30"/>
    </row>
    <row r="136" spans="7:12" ht="18" customHeight="1" x14ac:dyDescent="0.3">
      <c r="G136" s="2"/>
      <c r="H136" s="15"/>
      <c r="I136" s="2"/>
      <c r="K136" s="30"/>
      <c r="L136" s="30"/>
    </row>
    <row r="137" spans="7:12" ht="18" customHeight="1" x14ac:dyDescent="0.3">
      <c r="G137" s="2"/>
      <c r="H137" s="15"/>
      <c r="I137" s="2"/>
      <c r="K137" s="30"/>
      <c r="L137" s="30"/>
    </row>
    <row r="138" spans="7:12" ht="18" customHeight="1" x14ac:dyDescent="0.3">
      <c r="G138" s="2"/>
      <c r="H138" s="15"/>
      <c r="I138" s="2"/>
      <c r="K138" s="30"/>
      <c r="L138" s="30"/>
    </row>
    <row r="139" spans="7:12" ht="18" customHeight="1" x14ac:dyDescent="0.3">
      <c r="G139" s="2"/>
      <c r="H139" s="15"/>
      <c r="I139" s="2"/>
      <c r="K139" s="30"/>
      <c r="L139" s="30"/>
    </row>
    <row r="140" spans="7:12" ht="18" customHeight="1" x14ac:dyDescent="0.3">
      <c r="G140" s="2"/>
      <c r="H140" s="15"/>
      <c r="I140" s="2"/>
      <c r="K140" s="30"/>
      <c r="L140" s="30"/>
    </row>
    <row r="141" spans="7:12" ht="18" customHeight="1" x14ac:dyDescent="0.3">
      <c r="G141" s="2"/>
      <c r="H141" s="15"/>
      <c r="I141" s="2"/>
      <c r="K141" s="30"/>
      <c r="L141" s="30"/>
    </row>
    <row r="142" spans="7:12" ht="18" customHeight="1" x14ac:dyDescent="0.3">
      <c r="G142" s="2"/>
      <c r="H142" s="15"/>
      <c r="I142" s="2"/>
      <c r="K142" s="30"/>
      <c r="L142" s="30"/>
    </row>
    <row r="143" spans="7:12" ht="18" customHeight="1" x14ac:dyDescent="0.3">
      <c r="G143" s="2"/>
      <c r="H143" s="15"/>
      <c r="I143" s="2"/>
      <c r="K143" s="30"/>
      <c r="L143" s="30"/>
    </row>
    <row r="144" spans="7:12" ht="18" customHeight="1" x14ac:dyDescent="0.3">
      <c r="G144" s="2"/>
      <c r="H144" s="15"/>
      <c r="I144" s="2"/>
      <c r="K144" s="30"/>
      <c r="L144" s="30"/>
    </row>
    <row r="145" spans="7:12" ht="18" customHeight="1" x14ac:dyDescent="0.3">
      <c r="G145" s="2"/>
      <c r="H145" s="15"/>
      <c r="I145" s="2"/>
      <c r="K145" s="30"/>
      <c r="L145" s="30"/>
    </row>
    <row r="146" spans="7:12" ht="18" customHeight="1" x14ac:dyDescent="0.3">
      <c r="G146" s="2"/>
      <c r="H146" s="15"/>
      <c r="I146" s="2"/>
      <c r="K146" s="30"/>
      <c r="L146" s="30"/>
    </row>
    <row r="147" spans="7:12" ht="18" customHeight="1" x14ac:dyDescent="0.3">
      <c r="G147" s="2"/>
      <c r="H147" s="15"/>
      <c r="I147" s="2"/>
      <c r="K147" s="30"/>
      <c r="L147" s="30"/>
    </row>
    <row r="148" spans="7:12" ht="18" customHeight="1" x14ac:dyDescent="0.3">
      <c r="G148" s="2"/>
      <c r="H148" s="15"/>
      <c r="I148" s="2"/>
      <c r="K148" s="30"/>
      <c r="L148" s="30"/>
    </row>
    <row r="149" spans="7:12" ht="18" customHeight="1" x14ac:dyDescent="0.3">
      <c r="G149" s="2"/>
      <c r="H149" s="15"/>
      <c r="I149" s="2"/>
      <c r="K149" s="30"/>
      <c r="L149" s="30"/>
    </row>
    <row r="150" spans="7:12" ht="18" customHeight="1" x14ac:dyDescent="0.3">
      <c r="G150" s="2"/>
      <c r="H150" s="15"/>
      <c r="I150" s="2"/>
      <c r="K150" s="30"/>
      <c r="L150" s="30"/>
    </row>
    <row r="151" spans="7:12" ht="18" customHeight="1" x14ac:dyDescent="0.3">
      <c r="G151" s="2"/>
      <c r="H151" s="15"/>
      <c r="I151" s="2"/>
      <c r="K151" s="30"/>
      <c r="L151" s="30"/>
    </row>
    <row r="152" spans="7:12" ht="18" customHeight="1" x14ac:dyDescent="0.3">
      <c r="G152" s="2"/>
      <c r="H152" s="15"/>
      <c r="I152" s="2"/>
      <c r="K152" s="30"/>
      <c r="L152" s="30"/>
    </row>
    <row r="153" spans="7:12" ht="18" customHeight="1" x14ac:dyDescent="0.3">
      <c r="G153" s="2"/>
      <c r="H153" s="15"/>
      <c r="I153" s="2"/>
      <c r="K153" s="30"/>
      <c r="L153" s="30"/>
    </row>
    <row r="154" spans="7:12" ht="18" customHeight="1" x14ac:dyDescent="0.3">
      <c r="G154" s="2"/>
      <c r="H154" s="15"/>
      <c r="I154" s="2"/>
      <c r="K154" s="30"/>
      <c r="L154" s="30"/>
    </row>
    <row r="155" spans="7:12" ht="18" customHeight="1" x14ac:dyDescent="0.3">
      <c r="G155" s="2"/>
      <c r="H155" s="15"/>
      <c r="I155" s="2"/>
      <c r="K155" s="30"/>
      <c r="L155" s="30"/>
    </row>
    <row r="156" spans="7:12" ht="18" customHeight="1" x14ac:dyDescent="0.3">
      <c r="G156" s="2"/>
      <c r="H156" s="15"/>
      <c r="I156" s="2"/>
      <c r="K156" s="30"/>
      <c r="L156" s="30"/>
    </row>
    <row r="157" spans="7:12" ht="18" customHeight="1" x14ac:dyDescent="0.3">
      <c r="G157" s="2"/>
      <c r="H157" s="15"/>
      <c r="I157" s="2"/>
      <c r="K157" s="30"/>
      <c r="L157" s="30"/>
    </row>
    <row r="158" spans="7:12" ht="18" customHeight="1" x14ac:dyDescent="0.3">
      <c r="G158" s="2"/>
      <c r="H158" s="15"/>
      <c r="I158" s="2"/>
      <c r="K158" s="30"/>
      <c r="L158" s="30"/>
    </row>
    <row r="159" spans="7:12" ht="18" customHeight="1" x14ac:dyDescent="0.3">
      <c r="G159" s="2"/>
      <c r="H159" s="15"/>
      <c r="I159" s="2"/>
      <c r="K159" s="30"/>
      <c r="L159" s="30"/>
    </row>
    <row r="160" spans="7:12" ht="18" customHeight="1" x14ac:dyDescent="0.3">
      <c r="G160" s="2"/>
      <c r="H160" s="15"/>
      <c r="I160" s="2"/>
      <c r="K160" s="30"/>
      <c r="L160" s="30"/>
    </row>
    <row r="161" spans="7:12" ht="18" customHeight="1" x14ac:dyDescent="0.3">
      <c r="G161" s="2"/>
      <c r="H161" s="15"/>
      <c r="I161" s="2"/>
      <c r="K161" s="30"/>
      <c r="L161" s="30"/>
    </row>
    <row r="162" spans="7:12" ht="18" customHeight="1" x14ac:dyDescent="0.3">
      <c r="G162" s="2"/>
      <c r="H162" s="15"/>
      <c r="I162" s="2"/>
      <c r="K162" s="30"/>
      <c r="L162" s="30"/>
    </row>
    <row r="163" spans="7:12" ht="18" customHeight="1" x14ac:dyDescent="0.3">
      <c r="G163" s="2"/>
      <c r="H163" s="15"/>
      <c r="I163" s="2"/>
      <c r="K163" s="30"/>
      <c r="L163" s="30"/>
    </row>
    <row r="164" spans="7:12" ht="18" customHeight="1" x14ac:dyDescent="0.3">
      <c r="G164" s="2"/>
      <c r="H164" s="15"/>
      <c r="I164" s="2"/>
      <c r="K164" s="30"/>
      <c r="L164" s="30"/>
    </row>
    <row r="165" spans="7:12" ht="18" customHeight="1" x14ac:dyDescent="0.3">
      <c r="G165" s="2"/>
      <c r="H165" s="15"/>
      <c r="I165" s="2"/>
      <c r="K165" s="30"/>
      <c r="L165" s="30"/>
    </row>
    <row r="166" spans="7:12" ht="18" customHeight="1" x14ac:dyDescent="0.3">
      <c r="G166" s="2"/>
      <c r="H166" s="15"/>
      <c r="I166" s="2"/>
      <c r="K166" s="30"/>
      <c r="L166" s="30"/>
    </row>
    <row r="167" spans="7:12" ht="18" customHeight="1" x14ac:dyDescent="0.3">
      <c r="G167" s="2"/>
      <c r="H167" s="15"/>
      <c r="I167" s="2"/>
      <c r="K167" s="30"/>
      <c r="L167" s="30"/>
    </row>
    <row r="168" spans="7:12" ht="18" customHeight="1" x14ac:dyDescent="0.3">
      <c r="G168" s="2"/>
      <c r="H168" s="15"/>
      <c r="I168" s="2"/>
      <c r="K168" s="30"/>
      <c r="L168" s="30"/>
    </row>
    <row r="169" spans="7:12" ht="18" customHeight="1" x14ac:dyDescent="0.3">
      <c r="G169" s="2"/>
      <c r="H169" s="15"/>
      <c r="I169" s="2"/>
      <c r="K169" s="30"/>
      <c r="L169" s="30"/>
    </row>
    <row r="170" spans="7:12" ht="18" customHeight="1" x14ac:dyDescent="0.3">
      <c r="G170" s="2"/>
      <c r="H170" s="15"/>
      <c r="I170" s="2"/>
      <c r="K170" s="30"/>
      <c r="L170" s="30"/>
    </row>
    <row r="171" spans="7:12" ht="18" customHeight="1" x14ac:dyDescent="0.3">
      <c r="G171" s="2"/>
      <c r="H171" s="15"/>
      <c r="I171" s="2"/>
      <c r="K171" s="30"/>
      <c r="L171" s="30"/>
    </row>
    <row r="172" spans="7:12" ht="18" customHeight="1" x14ac:dyDescent="0.3">
      <c r="G172" s="2"/>
      <c r="H172" s="15"/>
      <c r="I172" s="2"/>
      <c r="K172" s="30"/>
      <c r="L172" s="30"/>
    </row>
    <row r="173" spans="7:12" ht="18" customHeight="1" x14ac:dyDescent="0.3">
      <c r="G173" s="2"/>
      <c r="H173" s="15"/>
      <c r="I173" s="2"/>
      <c r="K173" s="30"/>
      <c r="L173" s="30"/>
    </row>
    <row r="174" spans="7:12" ht="18" customHeight="1" x14ac:dyDescent="0.3">
      <c r="G174" s="2"/>
      <c r="H174" s="15"/>
      <c r="I174" s="2"/>
      <c r="K174" s="30"/>
      <c r="L174" s="30"/>
    </row>
    <row r="175" spans="7:12" ht="18" customHeight="1" x14ac:dyDescent="0.3">
      <c r="G175" s="2"/>
      <c r="H175" s="15"/>
      <c r="I175" s="2"/>
      <c r="K175" s="30"/>
      <c r="L175" s="30"/>
    </row>
    <row r="176" spans="7:12" ht="18" customHeight="1" x14ac:dyDescent="0.3">
      <c r="G176" s="2"/>
      <c r="H176" s="15"/>
      <c r="I176" s="2"/>
      <c r="K176" s="30"/>
      <c r="L176" s="30"/>
    </row>
    <row r="177" spans="7:12" ht="18" customHeight="1" x14ac:dyDescent="0.3">
      <c r="G177" s="2"/>
      <c r="H177" s="15"/>
      <c r="I177" s="2"/>
      <c r="K177" s="30"/>
      <c r="L177" s="30"/>
    </row>
    <row r="178" spans="7:12" ht="18" customHeight="1" x14ac:dyDescent="0.3">
      <c r="G178" s="2"/>
      <c r="H178" s="15"/>
      <c r="I178" s="2"/>
      <c r="K178" s="30"/>
      <c r="L178" s="30"/>
    </row>
    <row r="179" spans="7:12" ht="18" customHeight="1" x14ac:dyDescent="0.3">
      <c r="G179" s="2"/>
      <c r="H179" s="15"/>
      <c r="I179" s="2"/>
      <c r="K179" s="30"/>
      <c r="L179" s="30"/>
    </row>
    <row r="180" spans="7:12" ht="18" customHeight="1" x14ac:dyDescent="0.3">
      <c r="G180" s="2"/>
      <c r="H180" s="15"/>
      <c r="I180" s="2"/>
      <c r="K180" s="30"/>
      <c r="L180" s="30"/>
    </row>
    <row r="181" spans="7:12" ht="18" customHeight="1" x14ac:dyDescent="0.3">
      <c r="G181" s="2"/>
      <c r="H181" s="15"/>
      <c r="I181" s="2"/>
      <c r="K181" s="30"/>
      <c r="L181" s="30"/>
    </row>
    <row r="182" spans="7:12" ht="18" customHeight="1" x14ac:dyDescent="0.3">
      <c r="G182" s="2"/>
      <c r="H182" s="15"/>
      <c r="I182" s="2"/>
      <c r="K182" s="30"/>
      <c r="L182" s="30"/>
    </row>
    <row r="183" spans="7:12" ht="18" customHeight="1" x14ac:dyDescent="0.3">
      <c r="G183" s="2"/>
      <c r="H183" s="15"/>
      <c r="I183" s="2"/>
      <c r="K183" s="30"/>
      <c r="L183" s="30"/>
    </row>
    <row r="184" spans="7:12" ht="18" customHeight="1" x14ac:dyDescent="0.3">
      <c r="G184" s="2"/>
      <c r="H184" s="15"/>
      <c r="I184" s="2"/>
      <c r="K184" s="30"/>
      <c r="L184" s="30"/>
    </row>
    <row r="185" spans="7:12" ht="18" customHeight="1" x14ac:dyDescent="0.3">
      <c r="G185" s="2"/>
      <c r="H185" s="15"/>
      <c r="I185" s="2"/>
      <c r="K185" s="30"/>
      <c r="L185" s="30"/>
    </row>
    <row r="186" spans="7:12" ht="18" customHeight="1" x14ac:dyDescent="0.3">
      <c r="G186" s="2"/>
      <c r="H186" s="15"/>
      <c r="I186" s="2"/>
      <c r="K186" s="30"/>
      <c r="L186" s="30"/>
    </row>
    <row r="187" spans="7:12" ht="18" customHeight="1" x14ac:dyDescent="0.3">
      <c r="G187" s="2"/>
      <c r="H187" s="15"/>
      <c r="I187" s="2"/>
      <c r="K187" s="30"/>
      <c r="L187" s="30"/>
    </row>
    <row r="188" spans="7:12" ht="18" customHeight="1" x14ac:dyDescent="0.3">
      <c r="G188" s="2"/>
      <c r="H188" s="15"/>
      <c r="I188" s="2"/>
      <c r="K188" s="30"/>
      <c r="L188" s="30"/>
    </row>
    <row r="189" spans="7:12" ht="18" customHeight="1" x14ac:dyDescent="0.3">
      <c r="G189" s="2"/>
      <c r="H189" s="15"/>
      <c r="I189" s="2"/>
      <c r="K189" s="30"/>
      <c r="L189" s="30"/>
    </row>
    <row r="190" spans="7:12" ht="18" customHeight="1" x14ac:dyDescent="0.3">
      <c r="G190" s="2"/>
      <c r="H190" s="15"/>
      <c r="I190" s="2"/>
      <c r="K190" s="30"/>
      <c r="L190" s="30"/>
    </row>
    <row r="191" spans="7:12" ht="18" customHeight="1" x14ac:dyDescent="0.3">
      <c r="G191" s="2"/>
      <c r="H191" s="15"/>
      <c r="I191" s="2"/>
      <c r="K191" s="30"/>
      <c r="L191" s="30"/>
    </row>
    <row r="192" spans="7:12" ht="18" customHeight="1" x14ac:dyDescent="0.3">
      <c r="G192" s="2"/>
      <c r="H192" s="15"/>
      <c r="I192" s="2"/>
      <c r="K192" s="30"/>
      <c r="L192" s="30"/>
    </row>
    <row r="193" spans="7:12" ht="18" customHeight="1" x14ac:dyDescent="0.3">
      <c r="G193" s="2"/>
      <c r="H193" s="15"/>
      <c r="I193" s="2"/>
      <c r="K193" s="30"/>
      <c r="L193" s="30"/>
    </row>
    <row r="194" spans="7:12" ht="18" customHeight="1" x14ac:dyDescent="0.3">
      <c r="G194" s="2"/>
      <c r="H194" s="15"/>
      <c r="I194" s="2"/>
      <c r="K194" s="30"/>
      <c r="L194" s="30"/>
    </row>
    <row r="195" spans="7:12" ht="18" customHeight="1" x14ac:dyDescent="0.3">
      <c r="G195" s="2"/>
      <c r="H195" s="15"/>
      <c r="I195" s="2"/>
      <c r="K195" s="30"/>
      <c r="L195" s="30"/>
    </row>
    <row r="196" spans="7:12" ht="18" customHeight="1" x14ac:dyDescent="0.3">
      <c r="G196" s="2"/>
      <c r="H196" s="15"/>
      <c r="I196" s="2"/>
      <c r="K196" s="30"/>
      <c r="L196" s="30"/>
    </row>
    <row r="197" spans="7:12" ht="18" customHeight="1" x14ac:dyDescent="0.3">
      <c r="G197" s="2"/>
      <c r="H197" s="15"/>
      <c r="I197" s="2"/>
      <c r="K197" s="30"/>
      <c r="L197" s="30"/>
    </row>
    <row r="198" spans="7:12" ht="18" customHeight="1" x14ac:dyDescent="0.3">
      <c r="G198" s="2"/>
      <c r="H198" s="15"/>
      <c r="I198" s="2"/>
      <c r="K198" s="30"/>
      <c r="L198" s="30"/>
    </row>
    <row r="199" spans="7:12" ht="18" customHeight="1" x14ac:dyDescent="0.3">
      <c r="G199" s="2"/>
      <c r="L199" s="30"/>
    </row>
    <row r="200" spans="7:12" ht="18" customHeight="1" x14ac:dyDescent="0.3">
      <c r="G200" s="2"/>
      <c r="L200" s="30"/>
    </row>
    <row r="201" spans="7:12" ht="18" customHeight="1" x14ac:dyDescent="0.3">
      <c r="G201" s="2"/>
      <c r="L201" s="30"/>
    </row>
    <row r="202" spans="7:12" ht="18" customHeight="1" x14ac:dyDescent="0.3">
      <c r="G202" s="2"/>
      <c r="L202" s="30"/>
    </row>
    <row r="203" spans="7:12" ht="18" customHeight="1" x14ac:dyDescent="0.3">
      <c r="G203" s="2"/>
    </row>
  </sheetData>
  <mergeCells count="151">
    <mergeCell ref="D48:E48"/>
    <mergeCell ref="F48:G48"/>
    <mergeCell ref="H48:I48"/>
    <mergeCell ref="J48:K48"/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Q35:R35"/>
    <mergeCell ref="N32:N35"/>
    <mergeCell ref="Q32:R32"/>
    <mergeCell ref="Q33:R33"/>
    <mergeCell ref="S35:T35"/>
    <mergeCell ref="U35:V35"/>
    <mergeCell ref="W35:X35"/>
    <mergeCell ref="D43:E43"/>
    <mergeCell ref="F43:G43"/>
    <mergeCell ref="H43:I43"/>
    <mergeCell ref="J43:K43"/>
    <mergeCell ref="S33:T33"/>
    <mergeCell ref="U33:V33"/>
    <mergeCell ref="W33:X33"/>
    <mergeCell ref="Q34:R34"/>
    <mergeCell ref="S34:T34"/>
    <mergeCell ref="U34:V34"/>
    <mergeCell ref="W34:X34"/>
    <mergeCell ref="M28:M35"/>
    <mergeCell ref="N28:N31"/>
    <mergeCell ref="Q28:R28"/>
    <mergeCell ref="S28:T28"/>
    <mergeCell ref="U28:V28"/>
    <mergeCell ref="W28:X28"/>
    <mergeCell ref="D29:D41"/>
    <mergeCell ref="Q29:R29"/>
    <mergeCell ref="S29:T29"/>
    <mergeCell ref="S32:T32"/>
    <mergeCell ref="U32:V32"/>
    <mergeCell ref="W32:X32"/>
    <mergeCell ref="M26:O26"/>
    <mergeCell ref="Q26:R26"/>
    <mergeCell ref="S26:T26"/>
    <mergeCell ref="U26:V26"/>
    <mergeCell ref="W26:X26"/>
    <mergeCell ref="M27:O27"/>
    <mergeCell ref="Q27:R27"/>
    <mergeCell ref="S27:T27"/>
    <mergeCell ref="U27:V27"/>
    <mergeCell ref="W27:X27"/>
    <mergeCell ref="U29:V29"/>
    <mergeCell ref="W29:X29"/>
    <mergeCell ref="Q30:R30"/>
    <mergeCell ref="S30:T30"/>
    <mergeCell ref="U30:V30"/>
    <mergeCell ref="W30:X30"/>
    <mergeCell ref="Q31:R31"/>
    <mergeCell ref="S31:T31"/>
    <mergeCell ref="U31:V31"/>
    <mergeCell ref="W31:X31"/>
    <mergeCell ref="W11:X11"/>
    <mergeCell ref="Q14:R14"/>
    <mergeCell ref="S14:T14"/>
    <mergeCell ref="U14:V14"/>
    <mergeCell ref="W14:X14"/>
    <mergeCell ref="D16:D28"/>
    <mergeCell ref="H16:H28"/>
    <mergeCell ref="Q22:R22"/>
    <mergeCell ref="S22:T22"/>
    <mergeCell ref="U22:V22"/>
    <mergeCell ref="W22:X22"/>
    <mergeCell ref="M23:O23"/>
    <mergeCell ref="Q23:R23"/>
    <mergeCell ref="S23:T23"/>
    <mergeCell ref="U23:V23"/>
    <mergeCell ref="W23:X23"/>
    <mergeCell ref="Q24:R24"/>
    <mergeCell ref="S24:T24"/>
    <mergeCell ref="U24:V24"/>
    <mergeCell ref="W24:X24"/>
    <mergeCell ref="Q25:R25"/>
    <mergeCell ref="S25:T25"/>
    <mergeCell ref="U25:V25"/>
    <mergeCell ref="W25:X25"/>
    <mergeCell ref="Q8:R8"/>
    <mergeCell ref="S8:T8"/>
    <mergeCell ref="U8:V8"/>
    <mergeCell ref="W8:X8"/>
    <mergeCell ref="N9:N14"/>
    <mergeCell ref="Q9:R9"/>
    <mergeCell ref="S9:T9"/>
    <mergeCell ref="U9:V9"/>
    <mergeCell ref="W9:X9"/>
    <mergeCell ref="Q10:R10"/>
    <mergeCell ref="Q12:R12"/>
    <mergeCell ref="S12:T12"/>
    <mergeCell ref="U12:V12"/>
    <mergeCell ref="W12:X12"/>
    <mergeCell ref="Q13:R13"/>
    <mergeCell ref="S13:T13"/>
    <mergeCell ref="U13:V13"/>
    <mergeCell ref="W13:X13"/>
    <mergeCell ref="S10:T10"/>
    <mergeCell ref="U10:V10"/>
    <mergeCell ref="W10:X10"/>
    <mergeCell ref="Q11:R11"/>
    <mergeCell ref="S11:T11"/>
    <mergeCell ref="U11:V11"/>
    <mergeCell ref="W3:X3"/>
    <mergeCell ref="Q4:R4"/>
    <mergeCell ref="S4:T4"/>
    <mergeCell ref="U4:V4"/>
    <mergeCell ref="W4:X4"/>
    <mergeCell ref="Q5:R5"/>
    <mergeCell ref="S5:T5"/>
    <mergeCell ref="U5:V5"/>
    <mergeCell ref="W5:X5"/>
    <mergeCell ref="U2:V2"/>
    <mergeCell ref="W2:X2"/>
    <mergeCell ref="D3:D15"/>
    <mergeCell ref="F3:F15"/>
    <mergeCell ref="H3:H15"/>
    <mergeCell ref="J3:J15"/>
    <mergeCell ref="N3:N8"/>
    <mergeCell ref="Q3:R3"/>
    <mergeCell ref="S3:T3"/>
    <mergeCell ref="U3:V3"/>
    <mergeCell ref="D2:E2"/>
    <mergeCell ref="F2:G2"/>
    <mergeCell ref="H2:I2"/>
    <mergeCell ref="J2:K2"/>
    <mergeCell ref="Q2:R2"/>
    <mergeCell ref="S2:T2"/>
    <mergeCell ref="Q6:R6"/>
    <mergeCell ref="S6:T6"/>
    <mergeCell ref="U6:V6"/>
    <mergeCell ref="W6:X6"/>
    <mergeCell ref="Q7:R7"/>
    <mergeCell ref="S7:T7"/>
    <mergeCell ref="U7:V7"/>
    <mergeCell ref="W7:X7"/>
  </mergeCells>
  <phoneticPr fontId="2"/>
  <printOptions horizontalCentered="1"/>
  <pageMargins left="0" right="0" top="0.78740157480314965" bottom="0" header="0.51181102362204722" footer="0.51181102362204722"/>
  <pageSetup paperSize="9" scale="80" pageOrder="overThenDown" orientation="portrait" r:id="rId1"/>
  <headerFooter alignWithMargins="0"/>
  <rowBreaks count="1" manualBreakCount="1">
    <brk id="53" max="16" man="1"/>
  </rowBreaks>
  <colBreaks count="1" manualBreakCount="1">
    <brk id="11" max="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水処理運転状況</vt:lpstr>
      <vt:lpstr>貼付けシート2（←汚泥試験（年報速報版）より）</vt:lpstr>
      <vt:lpstr>汚泥処理運転状況 (2)</vt:lpstr>
      <vt:lpstr>'汚泥処理運転状況 (2)'!Print_Area</vt:lpstr>
      <vt:lpstr>水処理運転状況!Print_Area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2022-09-13T04:34:15Z</cp:lastPrinted>
  <dcterms:created xsi:type="dcterms:W3CDTF">1999-02-08T05:30:18Z</dcterms:created>
  <dcterms:modified xsi:type="dcterms:W3CDTF">2024-05-28T06:45:20Z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