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Fs2.kobe.local\docs2\26_建築住宅局\1811_建築調整課\常用文書\00_共通\26000102_総括_事務管理_各種事務手引書\03_建築調整\05_様式集\01_指定建\06_駐車施設事前協議書\"/>
    </mc:Choice>
  </mc:AlternateContent>
  <bookViews>
    <workbookView xWindow="0" yWindow="0" windowWidth="13060" windowHeight="12320"/>
  </bookViews>
  <sheets>
    <sheet name="入力フォーム" sheetId="2" r:id="rId1"/>
    <sheet name="①事前協議書" sheetId="42" r:id="rId2"/>
    <sheet name="①事前協議書　別紙" sheetId="25" r:id="rId3"/>
    <sheet name="②駐車施設チェックシート" sheetId="40" r:id="rId4"/>
  </sheets>
  <definedNames>
    <definedName name="_xlnm.Print_Area" localSheetId="1">①事前協議書!$A$6:$AL$66</definedName>
    <definedName name="_xlnm.Print_Area" localSheetId="2">'①事前協議書　別紙'!$A$9:$O$36</definedName>
    <definedName name="_xlnm.Print_Area" localSheetId="3">②駐車施設チェックシート!$A$10:$BE$137</definedName>
    <definedName name="_xlnm.Print_Area" localSheetId="0">入力フォーム!$B$1:$AN$80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46" i="42" l="1"/>
  <c r="H48" i="42" l="1"/>
  <c r="H47" i="42"/>
  <c r="H46" i="42"/>
  <c r="N121" i="40" l="1"/>
  <c r="BA52" i="40"/>
  <c r="AJ52" i="40"/>
  <c r="R52" i="40"/>
  <c r="E28" i="40"/>
  <c r="E30" i="40"/>
  <c r="E32" i="40"/>
  <c r="I15" i="40"/>
  <c r="I16" i="40"/>
  <c r="L16" i="40"/>
  <c r="AD18" i="40"/>
  <c r="I36" i="40" s="1"/>
  <c r="AT18" i="40"/>
  <c r="AE27" i="40" s="1"/>
  <c r="AR100" i="40" l="1"/>
  <c r="AQ73" i="40"/>
  <c r="AQ100" i="40"/>
  <c r="I38" i="40"/>
  <c r="Z27" i="40"/>
  <c r="AK27" i="40" s="1"/>
  <c r="M18" i="40"/>
  <c r="AD15" i="42"/>
  <c r="AC15" i="42"/>
  <c r="AB15" i="42"/>
  <c r="P26" i="40" l="1"/>
  <c r="BA27" i="40"/>
  <c r="S26" i="40"/>
  <c r="K64" i="42"/>
  <c r="AG60" i="42"/>
  <c r="AQ36" i="40" l="1"/>
  <c r="Z36" i="40"/>
  <c r="AF36" i="40" s="1"/>
  <c r="AJ40" i="40" s="1"/>
  <c r="BZ32" i="40"/>
  <c r="BZ30" i="40"/>
  <c r="BZ34" i="40"/>
  <c r="AJ79" i="40" l="1"/>
  <c r="AA93" i="40" s="1"/>
  <c r="AH56" i="40"/>
  <c r="CC34" i="40"/>
  <c r="AU36" i="40"/>
  <c r="AX36" i="40" s="1"/>
  <c r="BA40" i="40" s="1"/>
  <c r="AY56" i="40" s="1"/>
  <c r="AF28" i="42"/>
  <c r="AB28" i="42"/>
  <c r="AG28" i="42"/>
  <c r="AC28" i="42"/>
  <c r="Y28" i="42"/>
  <c r="AG57" i="42"/>
  <c r="AD57" i="42"/>
  <c r="AA57" i="42"/>
  <c r="P57" i="42"/>
  <c r="M57" i="42"/>
  <c r="J57" i="42"/>
  <c r="AC38" i="42"/>
  <c r="S41" i="42"/>
  <c r="I41" i="42"/>
  <c r="S40" i="42"/>
  <c r="I40" i="42"/>
  <c r="S39" i="42"/>
  <c r="I39" i="42"/>
  <c r="K65" i="42"/>
  <c r="AH64" i="42"/>
  <c r="AC64" i="42"/>
  <c r="X64" i="42"/>
  <c r="AJ63" i="42"/>
  <c r="AG63" i="42"/>
  <c r="AD63" i="42"/>
  <c r="K63" i="42"/>
  <c r="K62" i="42"/>
  <c r="AH61" i="42"/>
  <c r="AC61" i="42"/>
  <c r="X61" i="42"/>
  <c r="K61" i="42"/>
  <c r="AJ60" i="42"/>
  <c r="AD60" i="42"/>
  <c r="K60" i="42"/>
  <c r="Y37" i="42"/>
  <c r="T37" i="42"/>
  <c r="O37" i="42"/>
  <c r="J37" i="42"/>
  <c r="S36" i="42"/>
  <c r="I36" i="42"/>
  <c r="T34" i="42"/>
  <c r="S34" i="42"/>
  <c r="H34" i="42"/>
  <c r="AG32" i="42"/>
  <c r="V33" i="42"/>
  <c r="O33" i="42"/>
  <c r="V32" i="42"/>
  <c r="O32" i="42"/>
  <c r="H31" i="42"/>
  <c r="P28" i="42"/>
  <c r="O28" i="42"/>
  <c r="L28" i="42"/>
  <c r="K28" i="42"/>
  <c r="H28" i="42"/>
  <c r="AB27" i="42"/>
  <c r="AA27" i="42"/>
  <c r="R27" i="42"/>
  <c r="Q27" i="42"/>
  <c r="H27" i="42"/>
  <c r="N26" i="42"/>
  <c r="K26" i="42"/>
  <c r="W23" i="42"/>
  <c r="L23" i="42"/>
  <c r="L22" i="42"/>
  <c r="D22" i="42"/>
  <c r="W21" i="42"/>
  <c r="L21" i="42"/>
  <c r="D21" i="42"/>
  <c r="Y15" i="42"/>
  <c r="V15" i="42"/>
  <c r="S15" i="42"/>
  <c r="S14" i="42"/>
  <c r="S13" i="42"/>
  <c r="S12" i="42"/>
  <c r="AI10" i="42"/>
  <c r="AF10" i="42"/>
  <c r="AC10" i="42"/>
  <c r="Z93" i="40" l="1"/>
  <c r="AF104" i="40" s="1"/>
  <c r="AF105" i="40" s="1"/>
  <c r="BA79" i="40"/>
  <c r="M36" i="40"/>
  <c r="M38" i="40"/>
  <c r="R38" i="40" s="1"/>
  <c r="R40" i="40" s="1"/>
  <c r="P56" i="40" s="1"/>
  <c r="AB32" i="42"/>
  <c r="AB33" i="42"/>
  <c r="AF107" i="40" l="1"/>
  <c r="AF108" i="40" s="1"/>
  <c r="AR93" i="40"/>
  <c r="AQ93" i="40"/>
  <c r="S75" i="2"/>
  <c r="AC41" i="42" s="1"/>
  <c r="S74" i="2"/>
  <c r="AC40" i="42" s="1"/>
  <c r="S73" i="2"/>
  <c r="AC39" i="42" s="1"/>
  <c r="W71" i="2"/>
  <c r="AI37" i="42" s="1"/>
  <c r="T71" i="2"/>
  <c r="AD37" i="42" s="1"/>
  <c r="S70" i="2"/>
  <c r="AC36" i="42" s="1"/>
  <c r="AW104" i="40" l="1"/>
  <c r="AW107" i="40"/>
  <c r="AW108" i="40" s="1"/>
  <c r="P47" i="42"/>
  <c r="AW105" i="40" l="1"/>
  <c r="R130" i="40" s="1"/>
  <c r="BA119" i="40"/>
  <c r="P48" i="42"/>
  <c r="AO123" i="40" l="1"/>
  <c r="AW121" i="40"/>
  <c r="R71" i="40" s="1"/>
  <c r="R79" i="40" s="1"/>
  <c r="H15" i="25"/>
  <c r="H135" i="40" l="1"/>
  <c r="K135" i="40"/>
  <c r="M135" i="40"/>
  <c r="H93" i="40"/>
  <c r="I93" i="40"/>
  <c r="L18" i="25"/>
  <c r="J18" i="25"/>
  <c r="H18" i="25"/>
  <c r="N104" i="40" l="1"/>
  <c r="N105" i="40" s="1"/>
  <c r="AJ130" i="40" s="1"/>
  <c r="N107" i="40"/>
  <c r="N108" i="40" s="1"/>
  <c r="BA130" i="40" s="1"/>
  <c r="H17" i="25"/>
  <c r="H16" i="25"/>
  <c r="F13" i="25"/>
  <c r="H13" i="25"/>
  <c r="AV135" i="40" l="1"/>
  <c r="AT135" i="40"/>
  <c r="AQ135" i="40"/>
  <c r="Z135" i="40"/>
  <c r="AE135" i="40"/>
  <c r="AC135" i="40"/>
</calcChain>
</file>

<file path=xl/sharedStrings.xml><?xml version="1.0" encoding="utf-8"?>
<sst xmlns="http://schemas.openxmlformats.org/spreadsheetml/2006/main" count="711" uniqueCount="389">
  <si>
    <t>作成方法</t>
    <rPh sb="0" eb="2">
      <t>サクセイ</t>
    </rPh>
    <rPh sb="2" eb="4">
      <t>ホウホウ</t>
    </rPh>
    <phoneticPr fontId="4"/>
  </si>
  <si>
    <t>日</t>
  </si>
  <si>
    <t>区</t>
    <rPh sb="0" eb="1">
      <t>ク</t>
    </rPh>
    <phoneticPr fontId="1"/>
  </si>
  <si>
    <t>戸</t>
    <rPh sb="0" eb="1">
      <t>コ</t>
    </rPh>
    <phoneticPr fontId="1"/>
  </si>
  <si>
    <t>地上</t>
    <phoneticPr fontId="1"/>
  </si>
  <si>
    <t>階</t>
  </si>
  <si>
    <t>用途地域</t>
    <phoneticPr fontId="1"/>
  </si>
  <si>
    <t>敷地面積</t>
  </si>
  <si>
    <t>届出部分</t>
    <rPh sb="0" eb="2">
      <t>トドケデ</t>
    </rPh>
    <rPh sb="2" eb="4">
      <t>ブブン</t>
    </rPh>
    <phoneticPr fontId="1"/>
  </si>
  <si>
    <t>届出以外の部分</t>
    <rPh sb="0" eb="2">
      <t>トドケデ</t>
    </rPh>
    <rPh sb="2" eb="4">
      <t>イガイ</t>
    </rPh>
    <rPh sb="5" eb="7">
      <t>ブブン</t>
    </rPh>
    <phoneticPr fontId="1"/>
  </si>
  <si>
    <t>㎡</t>
  </si>
  <si>
    <t>建築面積</t>
  </si>
  <si>
    <t>㎡</t>
    <phoneticPr fontId="1"/>
  </si>
  <si>
    <t>延べ面積</t>
  </si>
  <si>
    <t>10～29戸</t>
  </si>
  <si>
    <t>台</t>
    <phoneticPr fontId="1"/>
  </si>
  <si>
    <t>＝</t>
    <phoneticPr fontId="1"/>
  </si>
  <si>
    <t>台</t>
  </si>
  <si>
    <t>（</t>
    <phoneticPr fontId="1"/>
  </si>
  <si>
    <t>⑤</t>
    <phoneticPr fontId="1"/>
  </si>
  <si>
    <t>※</t>
    <phoneticPr fontId="1"/>
  </si>
  <si>
    <t>住所</t>
  </si>
  <si>
    <t>－</t>
    <phoneticPr fontId="1"/>
  </si>
  <si>
    <t>階</t>
    <phoneticPr fontId="1"/>
  </si>
  <si>
    <t>－</t>
  </si>
  <si>
    <t>号</t>
    <rPh sb="0" eb="1">
      <t>ゴウ</t>
    </rPh>
    <phoneticPr fontId="1"/>
  </si>
  <si>
    <t>建築士</t>
    <phoneticPr fontId="1"/>
  </si>
  <si>
    <t>登録　第</t>
  </si>
  <si>
    <t>①　建築主等の情報</t>
    <rPh sb="2" eb="4">
      <t>ケンチク</t>
    </rPh>
    <rPh sb="4" eb="5">
      <t>ヌシ</t>
    </rPh>
    <rPh sb="5" eb="6">
      <t>トウ</t>
    </rPh>
    <rPh sb="7" eb="9">
      <t>ジョウホウ</t>
    </rPh>
    <phoneticPr fontId="1"/>
  </si>
  <si>
    <t>＜入力フォーム＞</t>
    <rPh sb="1" eb="3">
      <t>ニュウリョク</t>
    </rPh>
    <phoneticPr fontId="4"/>
  </si>
  <si>
    <t>令和</t>
  </si>
  <si>
    <t>神戸市</t>
    <rPh sb="0" eb="3">
      <t>コウベシ</t>
    </rPh>
    <phoneticPr fontId="1"/>
  </si>
  <si>
    <t>月</t>
  </si>
  <si>
    <t>令和</t>
    <rPh sb="0" eb="2">
      <t>レイワ</t>
    </rPh>
    <phoneticPr fontId="1"/>
  </si>
  <si>
    <t>②</t>
    <phoneticPr fontId="1"/>
  </si>
  <si>
    <t>①</t>
    <phoneticPr fontId="1"/>
  </si>
  <si>
    <t>工事の種別</t>
  </si>
  <si>
    <t>ｍ</t>
    <phoneticPr fontId="1"/>
  </si>
  <si>
    <t xml:space="preserve">年 </t>
    <phoneticPr fontId="1"/>
  </si>
  <si>
    <t>台</t>
    <rPh sb="0" eb="1">
      <t>ダイ</t>
    </rPh>
    <phoneticPr fontId="1"/>
  </si>
  <si>
    <t>電子申請ページ</t>
    <rPh sb="0" eb="2">
      <t>デンシ</t>
    </rPh>
    <rPh sb="2" eb="4">
      <t>シンセイ</t>
    </rPh>
    <phoneticPr fontId="1"/>
  </si>
  <si>
    <t>④</t>
    <phoneticPr fontId="1"/>
  </si>
  <si>
    <t>×</t>
    <phoneticPr fontId="1"/>
  </si>
  <si>
    <t>＋（</t>
    <phoneticPr fontId="1"/>
  </si>
  <si>
    <t>→</t>
    <phoneticPr fontId="1"/>
  </si>
  <si>
    <t>住所</t>
    <rPh sb="0" eb="2">
      <t>ジュウショ</t>
    </rPh>
    <phoneticPr fontId="1"/>
  </si>
  <si>
    <t>氏名</t>
    <phoneticPr fontId="1"/>
  </si>
  <si>
    <t>年</t>
  </si>
  <si>
    <t>所在及び地番</t>
  </si>
  <si>
    <t>用途地域</t>
  </si>
  <si>
    <t>指定容積率(％)</t>
  </si>
  <si>
    <t>地上</t>
  </si>
  <si>
    <t>地下</t>
  </si>
  <si>
    <t>⇒</t>
    <phoneticPr fontId="1"/>
  </si>
  <si>
    <t>電子申請用</t>
    <phoneticPr fontId="1"/>
  </si>
  <si>
    <t>代理者</t>
    <rPh sb="0" eb="2">
      <t>ダイリ</t>
    </rPh>
    <rPh sb="2" eb="3">
      <t>シャ</t>
    </rPh>
    <phoneticPr fontId="1"/>
  </si>
  <si>
    <t>設計者</t>
    <rPh sb="0" eb="3">
      <t>セッケイシャ</t>
    </rPh>
    <phoneticPr fontId="1"/>
  </si>
  <si>
    <t>電話番号</t>
    <phoneticPr fontId="1"/>
  </si>
  <si>
    <t>事務所の名称</t>
    <phoneticPr fontId="1"/>
  </si>
  <si>
    <t>所在地</t>
    <phoneticPr fontId="1"/>
  </si>
  <si>
    <t>氏名（法人の場合は名称）</t>
    <rPh sb="0" eb="2">
      <t>シメイ</t>
    </rPh>
    <rPh sb="3" eb="5">
      <t>ホウジン</t>
    </rPh>
    <rPh sb="6" eb="8">
      <t>バアイメイショウ</t>
    </rPh>
    <phoneticPr fontId="1"/>
  </si>
  <si>
    <t>指定建蔽率(％)</t>
    <rPh sb="2" eb="5">
      <t>ケンペイリツ</t>
    </rPh>
    <phoneticPr fontId="1"/>
  </si>
  <si>
    <t>住戸数（共同住宅
又は長屋の場合）</t>
    <rPh sb="0" eb="1">
      <t>ジュウ</t>
    </rPh>
    <rPh sb="1" eb="3">
      <t>コスウ</t>
    </rPh>
    <phoneticPr fontId="1"/>
  </si>
  <si>
    <t>一部、</t>
    <rPh sb="0" eb="2">
      <t>イチブ</t>
    </rPh>
    <phoneticPr fontId="1"/>
  </si>
  <si>
    <t>地下</t>
    <phoneticPr fontId="1"/>
  </si>
  <si>
    <t>⇒</t>
    <phoneticPr fontId="1"/>
  </si>
  <si>
    <t>※建築主が複数の場合</t>
    <rPh sb="1" eb="3">
      <t>ケンチク</t>
    </rPh>
    <rPh sb="3" eb="4">
      <t>ヌシ</t>
    </rPh>
    <rPh sb="5" eb="7">
      <t>フクスウ</t>
    </rPh>
    <rPh sb="8" eb="10">
      <t>バアイ</t>
    </rPh>
    <phoneticPr fontId="1"/>
  </si>
  <si>
    <t>他</t>
    <rPh sb="0" eb="1">
      <t>ホカ</t>
    </rPh>
    <phoneticPr fontId="1"/>
  </si>
  <si>
    <t>名（社）</t>
    <rPh sb="0" eb="1">
      <t>メイ</t>
    </rPh>
    <rPh sb="2" eb="3">
      <t>シャ</t>
    </rPh>
    <phoneticPr fontId="1"/>
  </si>
  <si>
    <t>電話番号</t>
    <rPh sb="0" eb="2">
      <t>デンワ</t>
    </rPh>
    <rPh sb="2" eb="4">
      <t>バンゴウ</t>
    </rPh>
    <phoneticPr fontId="1"/>
  </si>
  <si>
    <t>増戸数</t>
    <rPh sb="0" eb="1">
      <t>ゾウ</t>
    </rPh>
    <rPh sb="1" eb="3">
      <t>コスウ</t>
    </rPh>
    <phoneticPr fontId="1"/>
  </si>
  <si>
    <t>⇒</t>
  </si>
  <si>
    <t>⇒</t>
    <phoneticPr fontId="1"/>
  </si>
  <si>
    <t>総住戸数</t>
    <phoneticPr fontId="1"/>
  </si>
  <si>
    <t>部分は触らないでください</t>
    <rPh sb="0" eb="2">
      <t>ブブン</t>
    </rPh>
    <rPh sb="3" eb="4">
      <t>サワ</t>
    </rPh>
    <phoneticPr fontId="1"/>
  </si>
  <si>
    <t>建築主</t>
    <rPh sb="0" eb="3">
      <t>ケンチクヌシ</t>
    </rPh>
    <phoneticPr fontId="1"/>
  </si>
  <si>
    <t>用途</t>
    <phoneticPr fontId="1"/>
  </si>
  <si>
    <t>月 　</t>
    <phoneticPr fontId="1"/>
  </si>
  <si>
    <t>うち容積対象</t>
    <phoneticPr fontId="1"/>
  </si>
  <si>
    <t>二輪車</t>
    <rPh sb="0" eb="3">
      <t>ニリンシャ</t>
    </rPh>
    <phoneticPr fontId="1"/>
  </si>
  <si>
    <t>合計（全体）</t>
    <rPh sb="0" eb="2">
      <t>ゴウケイ</t>
    </rPh>
    <rPh sb="3" eb="5">
      <t>ゼンタイ</t>
    </rPh>
    <phoneticPr fontId="1"/>
  </si>
  <si>
    <t>資格</t>
    <rPh sb="0" eb="2">
      <t>シカク</t>
    </rPh>
    <phoneticPr fontId="1"/>
  </si>
  <si>
    <t>全体</t>
    <rPh sb="0" eb="2">
      <t>ゼンタイ</t>
    </rPh>
    <phoneticPr fontId="1"/>
  </si>
  <si>
    <t>建築面積、延べ面積（容積対象面積）の合計欄は自動計算されます。</t>
    <rPh sb="0" eb="2">
      <t>ケンチク</t>
    </rPh>
    <rPh sb="2" eb="4">
      <t>メンセキ</t>
    </rPh>
    <rPh sb="5" eb="6">
      <t>ノ</t>
    </rPh>
    <rPh sb="7" eb="9">
      <t>メンセキ</t>
    </rPh>
    <rPh sb="10" eb="12">
      <t>ヨウセキ</t>
    </rPh>
    <rPh sb="12" eb="14">
      <t>タイショウ</t>
    </rPh>
    <rPh sb="14" eb="16">
      <t>メンセキ</t>
    </rPh>
    <rPh sb="18" eb="20">
      <t>ゴウケイ</t>
    </rPh>
    <rPh sb="20" eb="21">
      <t>ラン</t>
    </rPh>
    <rPh sb="22" eb="24">
      <t>ジドウ</t>
    </rPh>
    <rPh sb="24" eb="26">
      <t>ケイサン</t>
    </rPh>
    <phoneticPr fontId="1"/>
  </si>
  <si>
    <t>高さ</t>
    <rPh sb="0" eb="1">
      <t>タカ</t>
    </rPh>
    <phoneticPr fontId="1"/>
  </si>
  <si>
    <t>階数</t>
    <rPh sb="0" eb="2">
      <t>カイスウ</t>
    </rPh>
    <phoneticPr fontId="1"/>
  </si>
  <si>
    <t>構造</t>
    <phoneticPr fontId="1"/>
  </si>
  <si>
    <t>住戸専用面積が40㎡以上の住戸</t>
    <rPh sb="0" eb="2">
      <t>ジュウコ</t>
    </rPh>
    <rPh sb="2" eb="4">
      <t>センヨウ</t>
    </rPh>
    <rPh sb="4" eb="6">
      <t>メンセキ</t>
    </rPh>
    <rPh sb="10" eb="12">
      <t>イジョウ</t>
    </rPh>
    <rPh sb="13" eb="15">
      <t>ジュウコ</t>
    </rPh>
    <phoneticPr fontId="1"/>
  </si>
  <si>
    <t>住戸専用面積が40㎡未満の住戸</t>
    <rPh sb="0" eb="2">
      <t>ジュウコ</t>
    </rPh>
    <rPh sb="2" eb="4">
      <t>センヨウ</t>
    </rPh>
    <rPh sb="4" eb="6">
      <t>メンセキ</t>
    </rPh>
    <rPh sb="10" eb="12">
      <t>ミマン</t>
    </rPh>
    <rPh sb="13" eb="15">
      <t>ジュウコ</t>
    </rPh>
    <phoneticPr fontId="1"/>
  </si>
  <si>
    <t>×1/3）</t>
    <phoneticPr fontId="1"/>
  </si>
  <si>
    <t>⑥</t>
    <phoneticPr fontId="1"/>
  </si>
  <si>
    <t>⑦</t>
    <phoneticPr fontId="1"/>
  </si>
  <si>
    <t>敷地の所在
及び地番</t>
    <phoneticPr fontId="1"/>
  </si>
  <si>
    <t>30戸～</t>
    <rPh sb="2" eb="3">
      <t>コ</t>
    </rPh>
    <phoneticPr fontId="1"/>
  </si>
  <si>
    <t>⑧</t>
    <phoneticPr fontId="1"/>
  </si>
  <si>
    <t>⑨</t>
    <phoneticPr fontId="1"/>
  </si>
  <si>
    <t>(A)</t>
    <phoneticPr fontId="1"/>
  </si>
  <si>
    <t>(B)</t>
    <phoneticPr fontId="1"/>
  </si>
  <si>
    <t>(C)</t>
    <phoneticPr fontId="1"/>
  </si>
  <si>
    <t>(D)</t>
    <phoneticPr fontId="1"/>
  </si>
  <si>
    <t>(E)</t>
    <phoneticPr fontId="1"/>
  </si>
  <si>
    <t>(F)</t>
    <phoneticPr fontId="1"/>
  </si>
  <si>
    <t>＋</t>
    <phoneticPr fontId="1"/>
  </si>
  <si>
    <t>⑩</t>
    <phoneticPr fontId="1"/>
  </si>
  <si>
    <t>(G)</t>
    <phoneticPr fontId="1"/>
  </si>
  <si>
    <t>用途地域
(敷地の最大部分が属する地域)</t>
    <phoneticPr fontId="1"/>
  </si>
  <si>
    <t>ラック式不可</t>
    <rPh sb="3" eb="4">
      <t>シキ</t>
    </rPh>
    <rPh sb="4" eb="6">
      <t>フカ</t>
    </rPh>
    <phoneticPr fontId="1"/>
  </si>
  <si>
    <t>住戸数</t>
    <rPh sb="0" eb="1">
      <t>ジュウ</t>
    </rPh>
    <rPh sb="1" eb="3">
      <t>コスウ</t>
    </rPh>
    <phoneticPr fontId="1"/>
  </si>
  <si>
    <t>[総数]</t>
    <rPh sb="1" eb="3">
      <t>ソウスウ</t>
    </rPh>
    <phoneticPr fontId="1"/>
  </si>
  <si>
    <t>★</t>
    <phoneticPr fontId="1"/>
  </si>
  <si>
    <t>自動車駐車施設の整備率計算用です。</t>
    <rPh sb="0" eb="3">
      <t>ジドウシャ</t>
    </rPh>
    <rPh sb="3" eb="5">
      <t>チュウシャ</t>
    </rPh>
    <rPh sb="5" eb="7">
      <t>シセツ</t>
    </rPh>
    <rPh sb="8" eb="10">
      <t>セイビ</t>
    </rPh>
    <rPh sb="10" eb="11">
      <t>リツ</t>
    </rPh>
    <rPh sb="11" eb="14">
      <t>ケイサンヨウ</t>
    </rPh>
    <phoneticPr fontId="1"/>
  </si>
  <si>
    <t>１</t>
    <phoneticPr fontId="1"/>
  </si>
  <si>
    <t>３</t>
    <phoneticPr fontId="1"/>
  </si>
  <si>
    <t>２</t>
    <phoneticPr fontId="1"/>
  </si>
  <si>
    <t>②　建築物の敷地</t>
    <rPh sb="2" eb="5">
      <t>ケンチクブツ</t>
    </rPh>
    <rPh sb="6" eb="8">
      <t>シキチ</t>
    </rPh>
    <phoneticPr fontId="1"/>
  </si>
  <si>
    <t>③　建築物の概要</t>
    <rPh sb="2" eb="5">
      <t>ケンチクブツ</t>
    </rPh>
    <phoneticPr fontId="1"/>
  </si>
  <si>
    <t>建築主（１）</t>
    <rPh sb="0" eb="2">
      <t>ケンチク</t>
    </rPh>
    <rPh sb="2" eb="3">
      <t>ヌシ</t>
    </rPh>
    <phoneticPr fontId="1"/>
  </si>
  <si>
    <t>建築主（２）</t>
    <rPh sb="0" eb="2">
      <t>ケンチク</t>
    </rPh>
    <rPh sb="2" eb="3">
      <t>ヌシ</t>
    </rPh>
    <phoneticPr fontId="1"/>
  </si>
  <si>
    <t>建築主（３）</t>
    <rPh sb="0" eb="2">
      <t>ケンチク</t>
    </rPh>
    <rPh sb="2" eb="3">
      <t>ヌシ</t>
    </rPh>
    <phoneticPr fontId="1"/>
  </si>
  <si>
    <t>建築主（４）</t>
    <rPh sb="0" eb="2">
      <t>ケンチク</t>
    </rPh>
    <rPh sb="2" eb="3">
      <t>ヌシ</t>
    </rPh>
    <phoneticPr fontId="1"/>
  </si>
  <si>
    <t>建築主（５）</t>
    <rPh sb="0" eb="2">
      <t>ケンチク</t>
    </rPh>
    <rPh sb="2" eb="3">
      <t>ヌシ</t>
    </rPh>
    <phoneticPr fontId="1"/>
  </si>
  <si>
    <t>所在及び地番</t>
    <rPh sb="0" eb="1">
      <t>ショ</t>
    </rPh>
    <rPh sb="1" eb="2">
      <t>ザイ</t>
    </rPh>
    <rPh sb="2" eb="3">
      <t>キュウ</t>
    </rPh>
    <rPh sb="4" eb="5">
      <t>チ</t>
    </rPh>
    <rPh sb="5" eb="6">
      <t>バン</t>
    </rPh>
    <phoneticPr fontId="1"/>
  </si>
  <si>
    <t xml:space="preserve">建築物の敷地の
所在及び地番  </t>
    <rPh sb="0" eb="3">
      <t>ケンチクブツ</t>
    </rPh>
    <phoneticPr fontId="1"/>
  </si>
  <si>
    <t>建築主が複数の場合は、建築主（１）以外の建築主の人数を入力し、</t>
    <rPh sb="0" eb="2">
      <t>ケンチク</t>
    </rPh>
    <rPh sb="2" eb="3">
      <t>ヌシ</t>
    </rPh>
    <rPh sb="4" eb="6">
      <t>フクスウ</t>
    </rPh>
    <rPh sb="7" eb="9">
      <t>バアイ</t>
    </rPh>
    <rPh sb="11" eb="13">
      <t>ケンチク</t>
    </rPh>
    <rPh sb="13" eb="14">
      <t>ヌシ</t>
    </rPh>
    <rPh sb="17" eb="19">
      <t>イガイ</t>
    </rPh>
    <rPh sb="20" eb="22">
      <t>ケンチク</t>
    </rPh>
    <rPh sb="22" eb="23">
      <t>ヌシ</t>
    </rPh>
    <rPh sb="24" eb="26">
      <t>ニンズウ</t>
    </rPh>
    <rPh sb="27" eb="29">
      <t>ニュウリョク</t>
    </rPh>
    <phoneticPr fontId="1"/>
  </si>
  <si>
    <t>「①届出書　別紙」および「②説明に関する報告書　別紙」を作成してください。</t>
    <phoneticPr fontId="1"/>
  </si>
  <si>
    <t>部分に必要事項を入力してください。</t>
    <rPh sb="0" eb="2">
      <t>ブブン</t>
    </rPh>
    <rPh sb="3" eb="5">
      <t>ヒツヨウ</t>
    </rPh>
    <rPh sb="5" eb="7">
      <t>ジコウ</t>
    </rPh>
    <rPh sb="8" eb="10">
      <t>ニュウリョク</t>
    </rPh>
    <phoneticPr fontId="1"/>
  </si>
  <si>
    <t>建築面積</t>
    <rPh sb="0" eb="2">
      <t>ケンチク</t>
    </rPh>
    <rPh sb="2" eb="4">
      <t>メンセキ</t>
    </rPh>
    <phoneticPr fontId="1"/>
  </si>
  <si>
    <t>所在地</t>
    <rPh sb="0" eb="3">
      <t>ショザイチ</t>
    </rPh>
    <phoneticPr fontId="1"/>
  </si>
  <si>
    <t>代表者名（法人の場合）</t>
    <rPh sb="0" eb="2">
      <t>ダイヒョウ</t>
    </rPh>
    <rPh sb="2" eb="3">
      <t>シャ</t>
    </rPh>
    <rPh sb="3" eb="4">
      <t>メイ</t>
    </rPh>
    <phoneticPr fontId="1"/>
  </si>
  <si>
    <t>住宅の戸数</t>
    <rPh sb="0" eb="2">
      <t>ジュウタク</t>
    </rPh>
    <rPh sb="3" eb="5">
      <t>コスウ</t>
    </rPh>
    <phoneticPr fontId="1"/>
  </si>
  <si>
    <t>構造</t>
    <rPh sb="0" eb="2">
      <t>コウゾウ</t>
    </rPh>
    <phoneticPr fontId="1"/>
  </si>
  <si>
    <t>ラック式</t>
    <phoneticPr fontId="1"/>
  </si>
  <si>
    <t>機械式</t>
    <phoneticPr fontId="1"/>
  </si>
  <si>
    <t>２段･多段</t>
    <phoneticPr fontId="1"/>
  </si>
  <si>
    <t>エレベーター</t>
    <phoneticPr fontId="1"/>
  </si>
  <si>
    <t>スタンド・傾斜</t>
    <phoneticPr fontId="1"/>
  </si>
  <si>
    <t>スライド</t>
    <phoneticPr fontId="1"/>
  </si>
  <si>
    <t>２段</t>
    <phoneticPr fontId="1"/>
  </si>
  <si>
    <t>適合チェック</t>
    <rPh sb="0" eb="2">
      <t>テキゴウ</t>
    </rPh>
    <phoneticPr fontId="1"/>
  </si>
  <si>
    <t>→</t>
  </si>
  <si>
    <t>に✔を入力）</t>
    <rPh sb="3" eb="5">
      <t>ニュウリョク</t>
    </rPh>
    <phoneticPr fontId="1"/>
  </si>
  <si>
    <t>適用はサービス用駐車場１台分のみ。</t>
    <rPh sb="0" eb="2">
      <t>テキヨウ</t>
    </rPh>
    <rPh sb="7" eb="8">
      <t>ヨウ</t>
    </rPh>
    <rPh sb="8" eb="11">
      <t>チュウシャジョウ</t>
    </rPh>
    <rPh sb="12" eb="14">
      <t>ダイブン</t>
    </rPh>
    <phoneticPr fontId="1"/>
  </si>
  <si>
    <t>１住居,２住居,準住居,準工,工業</t>
    <rPh sb="1" eb="3">
      <t>ジュウキョ</t>
    </rPh>
    <rPh sb="5" eb="7">
      <t>ジュウキョ</t>
    </rPh>
    <rPh sb="8" eb="9">
      <t>ジュン</t>
    </rPh>
    <rPh sb="9" eb="11">
      <t>ジュウキョ</t>
    </rPh>
    <phoneticPr fontId="1"/>
  </si>
  <si>
    <t>１低専,２低専,１中高,２中高</t>
    <rPh sb="1" eb="2">
      <t>テイ</t>
    </rPh>
    <rPh sb="2" eb="3">
      <t>セン</t>
    </rPh>
    <rPh sb="5" eb="6">
      <t>テイ</t>
    </rPh>
    <rPh sb="6" eb="7">
      <t>セン</t>
    </rPh>
    <phoneticPr fontId="1"/>
  </si>
  <si>
    <t>近商,商業</t>
    <rPh sb="0" eb="2">
      <t>キンショウ</t>
    </rPh>
    <rPh sb="3" eb="5">
      <t>ショウギョウ</t>
    </rPh>
    <phoneticPr fontId="1"/>
  </si>
  <si>
    <t>準住居：準住居地域</t>
    <rPh sb="0" eb="1">
      <t>ジュン</t>
    </rPh>
    <rPh sb="1" eb="3">
      <t>ジュウキョ</t>
    </rPh>
    <rPh sb="4" eb="5">
      <t>ジュン</t>
    </rPh>
    <rPh sb="5" eb="7">
      <t>ジュウキョ</t>
    </rPh>
    <rPh sb="7" eb="9">
      <t>チイキ</t>
    </rPh>
    <phoneticPr fontId="1"/>
  </si>
  <si>
    <t>準工：準工業地域</t>
    <rPh sb="0" eb="2">
      <t>ジュンコウ</t>
    </rPh>
    <rPh sb="3" eb="4">
      <t>ジュン</t>
    </rPh>
    <rPh sb="4" eb="6">
      <t>コウギョウ</t>
    </rPh>
    <rPh sb="6" eb="8">
      <t>チイキ</t>
    </rPh>
    <phoneticPr fontId="1"/>
  </si>
  <si>
    <t>工業：工業地域</t>
    <rPh sb="0" eb="2">
      <t>コウギョウ</t>
    </rPh>
    <rPh sb="3" eb="5">
      <t>コウギョウ</t>
    </rPh>
    <rPh sb="5" eb="7">
      <t>チイキ</t>
    </rPh>
    <phoneticPr fontId="1"/>
  </si>
  <si>
    <t>近商：近隣商業地域</t>
    <rPh sb="0" eb="2">
      <t>キンショウ</t>
    </rPh>
    <rPh sb="3" eb="5">
      <t>キンリン</t>
    </rPh>
    <rPh sb="5" eb="7">
      <t>ショウギョウ</t>
    </rPh>
    <rPh sb="7" eb="9">
      <t>チイキ</t>
    </rPh>
    <phoneticPr fontId="1"/>
  </si>
  <si>
    <t>商業：商業地域</t>
    <rPh sb="0" eb="2">
      <t>ショウギョウ</t>
    </rPh>
    <rPh sb="3" eb="5">
      <t>ショウギョウ</t>
    </rPh>
    <rPh sb="5" eb="7">
      <t>チイキ</t>
    </rPh>
    <phoneticPr fontId="1"/>
  </si>
  <si>
    <t>⑫</t>
    <phoneticPr fontId="1"/>
  </si>
  <si>
    <t>⑬</t>
    <phoneticPr fontId="1"/>
  </si>
  <si>
    <t>▽</t>
    <phoneticPr fontId="1"/>
  </si>
  <si>
    <t>必ずどちらかに✔を入れてください</t>
    <rPh sb="0" eb="1">
      <t>カナラ</t>
    </rPh>
    <rPh sb="9" eb="10">
      <t>イ</t>
    </rPh>
    <phoneticPr fontId="1"/>
  </si>
  <si>
    <t>③　整備率</t>
    <phoneticPr fontId="1"/>
  </si>
  <si>
    <t>③</t>
    <phoneticPr fontId="1"/>
  </si>
  <si>
    <t>台減ずる</t>
    <rPh sb="0" eb="1">
      <t>ダイ</t>
    </rPh>
    <rPh sb="1" eb="2">
      <t>ゲン</t>
    </rPh>
    <phoneticPr fontId="1"/>
  </si>
  <si>
    <t>用途地域の略称</t>
    <rPh sb="0" eb="2">
      <t>ヨウト</t>
    </rPh>
    <rPh sb="2" eb="4">
      <t>チイキ</t>
    </rPh>
    <rPh sb="5" eb="7">
      <t>リャクショウ</t>
    </rPh>
    <phoneticPr fontId="1"/>
  </si>
  <si>
    <t>小型二輪車駐車施設</t>
    <rPh sb="0" eb="2">
      <t>コガタ</t>
    </rPh>
    <rPh sb="2" eb="5">
      <t>ニリンシャ</t>
    </rPh>
    <rPh sb="5" eb="7">
      <t>チュウシャ</t>
    </rPh>
    <rPh sb="7" eb="9">
      <t>シセツ</t>
    </rPh>
    <phoneticPr fontId="1"/>
  </si>
  <si>
    <t>台分として算入</t>
    <rPh sb="0" eb="1">
      <t>ダイ</t>
    </rPh>
    <rPh sb="1" eb="2">
      <t>ブン</t>
    </rPh>
    <rPh sb="5" eb="7">
      <t>サンニュウ</t>
    </rPh>
    <phoneticPr fontId="1"/>
  </si>
  <si>
    <t>自動車駐車施設</t>
    <rPh sb="0" eb="3">
      <t>ジドウシャ</t>
    </rPh>
    <rPh sb="3" eb="5">
      <t>チュウシャ</t>
    </rPh>
    <rPh sb="5" eb="7">
      <t>シセツ</t>
    </rPh>
    <phoneticPr fontId="1"/>
  </si>
  <si>
    <t>大型二輪車駐車施設</t>
    <rPh sb="0" eb="2">
      <t>オオガタ</t>
    </rPh>
    <rPh sb="2" eb="5">
      <t>ニリンシャ</t>
    </rPh>
    <rPh sb="5" eb="7">
      <t>チュウシャ</t>
    </rPh>
    <rPh sb="7" eb="9">
      <t>シセツ</t>
    </rPh>
    <phoneticPr fontId="1"/>
  </si>
  <si>
    <t>・</t>
    <phoneticPr fontId="1"/>
  </si>
  <si>
    <t>区画サイズ等については、兵庫県福祉のまちづくり条例の整備基準が適用される場合があります</t>
    <rPh sb="0" eb="2">
      <t>クカク</t>
    </rPh>
    <rPh sb="5" eb="6">
      <t>トウ</t>
    </rPh>
    <rPh sb="12" eb="15">
      <t>ヒョウゴケン</t>
    </rPh>
    <rPh sb="15" eb="17">
      <t>フクシ</t>
    </rPh>
    <rPh sb="23" eb="25">
      <t>ジョウレイ</t>
    </rPh>
    <rPh sb="26" eb="28">
      <t>セイビ</t>
    </rPh>
    <rPh sb="28" eb="30">
      <t>キジュン</t>
    </rPh>
    <rPh sb="31" eb="33">
      <t>テキヨウ</t>
    </rPh>
    <rPh sb="36" eb="38">
      <t>バアイ</t>
    </rPh>
    <phoneticPr fontId="1"/>
  </si>
  <si>
    <t>▼</t>
    <phoneticPr fontId="1"/>
  </si>
  <si>
    <t>★右のいずれかを選択してください</t>
    <rPh sb="1" eb="2">
      <t>ミギ</t>
    </rPh>
    <rPh sb="8" eb="10">
      <t>センタク</t>
    </rPh>
    <phoneticPr fontId="1"/>
  </si>
  <si>
    <t>⑪</t>
    <phoneticPr fontId="1"/>
  </si>
  <si>
    <t>部分に必要事項を入力（又はドロップダウンリストから選択）してください。</t>
    <rPh sb="0" eb="2">
      <t>ブブン</t>
    </rPh>
    <rPh sb="3" eb="5">
      <t>ヒツヨウ</t>
    </rPh>
    <rPh sb="5" eb="7">
      <t>ジコウ</t>
    </rPh>
    <rPh sb="8" eb="10">
      <t>ニュウリョク</t>
    </rPh>
    <rPh sb="11" eb="12">
      <t>マタ</t>
    </rPh>
    <rPh sb="25" eb="27">
      <t>センタク</t>
    </rPh>
    <phoneticPr fontId="1"/>
  </si>
  <si>
    <t>部分は「入力フォーム」から自動入力、又は、自動計算されます。</t>
    <rPh sb="0" eb="2">
      <t>ブブン</t>
    </rPh>
    <rPh sb="4" eb="6">
      <t>ニュウリョク</t>
    </rPh>
    <rPh sb="13" eb="15">
      <t>ジドウ</t>
    </rPh>
    <rPh sb="15" eb="17">
      <t>ニュウリョク</t>
    </rPh>
    <rPh sb="18" eb="19">
      <t>マタ</t>
    </rPh>
    <rPh sb="21" eb="23">
      <t>ジドウ</t>
    </rPh>
    <rPh sb="23" eb="25">
      <t>ケイサン</t>
    </rPh>
    <phoneticPr fontId="1"/>
  </si>
  <si>
    <t>１低専：第１種低層住居専用地域</t>
    <rPh sb="1" eb="2">
      <t>テイ</t>
    </rPh>
    <rPh sb="2" eb="3">
      <t>セン</t>
    </rPh>
    <rPh sb="4" eb="5">
      <t>ダイ</t>
    </rPh>
    <rPh sb="6" eb="7">
      <t>シュ</t>
    </rPh>
    <rPh sb="7" eb="9">
      <t>テイソウ</t>
    </rPh>
    <rPh sb="9" eb="11">
      <t>ジュウキョ</t>
    </rPh>
    <rPh sb="11" eb="13">
      <t>センヨウ</t>
    </rPh>
    <rPh sb="13" eb="15">
      <t>チイキ</t>
    </rPh>
    <phoneticPr fontId="1"/>
  </si>
  <si>
    <t>２低専：第２種低層住居専用地域</t>
    <rPh sb="1" eb="2">
      <t>テイ</t>
    </rPh>
    <rPh sb="2" eb="3">
      <t>セン</t>
    </rPh>
    <rPh sb="4" eb="5">
      <t>ダイ</t>
    </rPh>
    <rPh sb="6" eb="7">
      <t>シュ</t>
    </rPh>
    <rPh sb="7" eb="9">
      <t>テイソウ</t>
    </rPh>
    <rPh sb="9" eb="11">
      <t>ジュウキョ</t>
    </rPh>
    <rPh sb="11" eb="13">
      <t>センヨウ</t>
    </rPh>
    <rPh sb="13" eb="15">
      <t>チイキ</t>
    </rPh>
    <phoneticPr fontId="1"/>
  </si>
  <si>
    <t>１中高：第１種中高層住居専用地域</t>
    <rPh sb="1" eb="3">
      <t>チュウコウ</t>
    </rPh>
    <rPh sb="4" eb="5">
      <t>ダイ</t>
    </rPh>
    <rPh sb="6" eb="7">
      <t>シュ</t>
    </rPh>
    <rPh sb="7" eb="10">
      <t>チュウコウソウ</t>
    </rPh>
    <rPh sb="10" eb="12">
      <t>ジュウキョ</t>
    </rPh>
    <rPh sb="12" eb="14">
      <t>センヨウ</t>
    </rPh>
    <rPh sb="14" eb="16">
      <t>チイキ</t>
    </rPh>
    <phoneticPr fontId="1"/>
  </si>
  <si>
    <t>２中高：第２種中高層住居専用地域</t>
    <rPh sb="1" eb="3">
      <t>チュウコウ</t>
    </rPh>
    <rPh sb="4" eb="5">
      <t>ダイ</t>
    </rPh>
    <rPh sb="6" eb="7">
      <t>シュ</t>
    </rPh>
    <rPh sb="7" eb="10">
      <t>チュウコウソウ</t>
    </rPh>
    <rPh sb="10" eb="12">
      <t>ジュウキョ</t>
    </rPh>
    <rPh sb="12" eb="14">
      <t>センヨウ</t>
    </rPh>
    <rPh sb="14" eb="16">
      <t>チイキ</t>
    </rPh>
    <phoneticPr fontId="1"/>
  </si>
  <si>
    <t>１住居：第１種住居地域</t>
    <rPh sb="1" eb="3">
      <t>ジュウキョ</t>
    </rPh>
    <rPh sb="4" eb="5">
      <t>ダイ</t>
    </rPh>
    <rPh sb="6" eb="7">
      <t>シュ</t>
    </rPh>
    <rPh sb="7" eb="9">
      <t>ジュウキョ</t>
    </rPh>
    <rPh sb="9" eb="11">
      <t>チイキ</t>
    </rPh>
    <phoneticPr fontId="1"/>
  </si>
  <si>
    <t>２住居：第２種住居地域</t>
    <rPh sb="1" eb="3">
      <t>ジュウキョ</t>
    </rPh>
    <rPh sb="4" eb="5">
      <t>ダイ</t>
    </rPh>
    <rPh sb="6" eb="7">
      <t>シュ</t>
    </rPh>
    <rPh sb="7" eb="9">
      <t>ジュウキョ</t>
    </rPh>
    <rPh sb="9" eb="11">
      <t>チイキ</t>
    </rPh>
    <phoneticPr fontId="1"/>
  </si>
  <si>
    <t>住戸専用面積は、メーターボックス、パイプスペース等を除いた面積とします。</t>
  </si>
  <si>
    <t>住戸専用面積40㎡以上の住戸</t>
    <rPh sb="0" eb="2">
      <t>ジュウコ</t>
    </rPh>
    <rPh sb="2" eb="4">
      <t>センヨウ</t>
    </rPh>
    <rPh sb="4" eb="6">
      <t>メンセキ</t>
    </rPh>
    <rPh sb="9" eb="11">
      <t>イジョウ</t>
    </rPh>
    <rPh sb="12" eb="14">
      <t>ジュウコ</t>
    </rPh>
    <phoneticPr fontId="1"/>
  </si>
  <si>
    <t>住戸専用面積30㎡以上40㎡未満の住戸</t>
    <rPh sb="0" eb="2">
      <t>ジュウコ</t>
    </rPh>
    <rPh sb="2" eb="4">
      <t>センヨウ</t>
    </rPh>
    <rPh sb="4" eb="6">
      <t>メンセキ</t>
    </rPh>
    <rPh sb="9" eb="11">
      <t>イジョウ</t>
    </rPh>
    <rPh sb="14" eb="16">
      <t>ミマン</t>
    </rPh>
    <rPh sb="17" eb="19">
      <t>ジュウコ</t>
    </rPh>
    <phoneticPr fontId="1"/>
  </si>
  <si>
    <t>住戸専用面積30㎡未満の住戸</t>
    <rPh sb="0" eb="2">
      <t>ジュウコ</t>
    </rPh>
    <rPh sb="2" eb="4">
      <t>センヨウ</t>
    </rPh>
    <rPh sb="4" eb="6">
      <t>メンセキ</t>
    </rPh>
    <rPh sb="9" eb="11">
      <t>ミマン</t>
    </rPh>
    <rPh sb="12" eb="14">
      <t>ジュウコ</t>
    </rPh>
    <phoneticPr fontId="1"/>
  </si>
  <si>
    <t>（⑨－⑥）</t>
    <phoneticPr fontId="1"/>
  </si>
  <si>
    <t>(ｱ)</t>
    <phoneticPr fontId="1"/>
  </si>
  <si>
    <t>(ｲ)</t>
    <phoneticPr fontId="1"/>
  </si>
  <si>
    <t>(ｳ)</t>
    <phoneticPr fontId="1"/>
  </si>
  <si>
    <t>(ｴ)</t>
    <phoneticPr fontId="1"/>
  </si>
  <si>
    <t>(ｵ)</t>
    <phoneticPr fontId="1"/>
  </si>
  <si>
    <t>(ｶ)</t>
    <phoneticPr fontId="1"/>
  </si>
  <si>
    <t>(ｷ)</t>
    <phoneticPr fontId="1"/>
  </si>
  <si>
    <t>(ｸ)</t>
    <phoneticPr fontId="1"/>
  </si>
  <si>
    <t>(ｹ)</t>
    <phoneticPr fontId="1"/>
  </si>
  <si>
    <t>(ｺ)</t>
    <phoneticPr fontId="1"/>
  </si>
  <si>
    <t>(ｻ)</t>
    <phoneticPr fontId="1"/>
  </si>
  <si>
    <t>(ｼ)</t>
    <phoneticPr fontId="1"/>
  </si>
  <si>
    <t>(ｽ)</t>
    <phoneticPr fontId="1"/>
  </si>
  <si>
    <t>(ｾ)</t>
    <phoneticPr fontId="1"/>
  </si>
  <si>
    <t>(ｿ)</t>
    <phoneticPr fontId="1"/>
  </si>
  <si>
    <t>(ﾀ)</t>
    <phoneticPr fontId="1"/>
  </si>
  <si>
    <t>(H)</t>
    <phoneticPr fontId="1"/>
  </si>
  <si>
    <t>４</t>
    <phoneticPr fontId="1"/>
  </si>
  <si>
    <t>５</t>
    <phoneticPr fontId="1"/>
  </si>
  <si>
    <t>駐車施設間の振替</t>
    <phoneticPr fontId="1"/>
  </si>
  <si>
    <t>自動車の基準の緩和</t>
    <phoneticPr fontId="1"/>
  </si>
  <si>
    <t>総数のうち、左記以外</t>
    <rPh sb="0" eb="2">
      <t>ソウスウ</t>
    </rPh>
    <rPh sb="6" eb="8">
      <t>サキ</t>
    </rPh>
    <rPh sb="8" eb="10">
      <t>イガイ</t>
    </rPh>
    <phoneticPr fontId="1"/>
  </si>
  <si>
    <t>）</t>
    <phoneticPr fontId="1"/>
  </si>
  <si>
    <t>台分を</t>
    <rPh sb="1" eb="2">
      <t>ブン</t>
    </rPh>
    <phoneticPr fontId="1"/>
  </si>
  <si>
    <t>(大型二輪車：自動車＝5：1)</t>
    <phoneticPr fontId="1"/>
  </si>
  <si>
    <t>(大型二輪車：小型二輪車＝1：2)</t>
    <phoneticPr fontId="1"/>
  </si>
  <si>
    <t>(小型二輪車：自動車＝10：1)</t>
    <phoneticPr fontId="1"/>
  </si>
  <si>
    <t>(小型二輪車：大型二輪車＝2：1)</t>
    <phoneticPr fontId="1"/>
  </si>
  <si>
    <t>(自動車：大型二輪車＝1：5)</t>
  </si>
  <si>
    <t>(自動車：小型二輪車＝1：10)</t>
  </si>
  <si>
    <t>台分を</t>
    <phoneticPr fontId="1"/>
  </si>
  <si>
    <t>⑨＋⑩≧（①×1/2＋②×3/10）となっているか？</t>
    <phoneticPr fontId="1"/>
  </si>
  <si>
    <t>▽
▽
▽</t>
    <phoneticPr fontId="1"/>
  </si>
  <si>
    <t>【注】</t>
    <phoneticPr fontId="1"/>
  </si>
  <si>
    <t>（⑦と(ｶ)－(ｾ)－(ｿ)＋(D)の小さい方）</t>
    <rPh sb="19" eb="20">
      <t>チイ</t>
    </rPh>
    <rPh sb="22" eb="23">
      <t>ホウ</t>
    </rPh>
    <phoneticPr fontId="1"/>
  </si>
  <si>
    <t>(あ)</t>
    <phoneticPr fontId="1"/>
  </si>
  <si>
    <t>(い)</t>
    <phoneticPr fontId="1"/>
  </si>
  <si>
    <t>(う)</t>
    <phoneticPr fontId="1"/>
  </si>
  <si>
    <r>
      <t>適合チェックがすべて「</t>
    </r>
    <r>
      <rPr>
        <b/>
        <sz val="9"/>
        <color rgb="FF0070C0"/>
        <rFont val="BIZ UDゴシック"/>
        <family val="3"/>
        <charset val="128"/>
      </rPr>
      <t>〇適合</t>
    </r>
    <r>
      <rPr>
        <b/>
        <sz val="9"/>
        <rFont val="BIZ UDゴシック"/>
        <family val="3"/>
        <charset val="128"/>
      </rPr>
      <t>」となっているので、ここで入力を終了します</t>
    </r>
    <rPh sb="0" eb="2">
      <t>テキゴウ</t>
    </rPh>
    <rPh sb="12" eb="14">
      <t>テキゴウ</t>
    </rPh>
    <rPh sb="27" eb="29">
      <t>ニュウリョク</t>
    </rPh>
    <rPh sb="30" eb="32">
      <t>シュウリョウ</t>
    </rPh>
    <phoneticPr fontId="1"/>
  </si>
  <si>
    <r>
      <t>適合チェックに「</t>
    </r>
    <r>
      <rPr>
        <b/>
        <sz val="9"/>
        <color rgb="FFC00000"/>
        <rFont val="BIZ UDゴシック"/>
        <family val="3"/>
        <charset val="128"/>
      </rPr>
      <t>×不適合</t>
    </r>
    <r>
      <rPr>
        <b/>
        <sz val="9"/>
        <rFont val="BIZ UDゴシック"/>
        <family val="3"/>
        <charset val="128"/>
      </rPr>
      <t>」があり、「駐車施設間の振替」又は「自動車の基準の緩和」を適用したいので、下記に必要事項を入力します</t>
    </r>
    <rPh sb="0" eb="2">
      <t>テキゴウ</t>
    </rPh>
    <rPh sb="9" eb="12">
      <t>フテキゴウ</t>
    </rPh>
    <rPh sb="30" eb="33">
      <t>ジドウシャ</t>
    </rPh>
    <rPh sb="34" eb="36">
      <t>キジュン</t>
    </rPh>
    <rPh sb="37" eb="39">
      <t>カンワ</t>
    </rPh>
    <rPh sb="41" eb="43">
      <t>テキヨウ</t>
    </rPh>
    <rPh sb="49" eb="51">
      <t>カキ</t>
    </rPh>
    <rPh sb="52" eb="54">
      <t>ヒツヨウ</t>
    </rPh>
    <rPh sb="54" eb="56">
      <t>ジコウ</t>
    </rPh>
    <rPh sb="57" eb="59">
      <t>ニュウリョク</t>
    </rPh>
    <phoneticPr fontId="1"/>
  </si>
  <si>
    <t>×6/10</t>
    <phoneticPr fontId="1"/>
  </si>
  <si>
    <t>住戸専用面積が40㎡未満の住戸の整備率は上記の1/3</t>
    <phoneticPr fontId="1"/>
  </si>
  <si>
    <t>⑩≧⑦となっているか？</t>
    <phoneticPr fontId="1"/>
  </si>
  <si>
    <t>⑨≧⑥となっているか？</t>
    <phoneticPr fontId="1"/>
  </si>
  <si>
    <t>⑧≧④となっているか？</t>
    <phoneticPr fontId="1"/>
  </si>
  <si>
    <t>（平面式のみ、2.3ｍ×5.0ｍ以上）</t>
    <rPh sb="16" eb="18">
      <t>イジョウ</t>
    </rPh>
    <phoneticPr fontId="1"/>
  </si>
  <si>
    <t>「３ 駐車施設間の振替」又は「４ 自動車の基準の緩和」を適用して適合チェックしてください</t>
    <phoneticPr fontId="1"/>
  </si>
  <si>
    <t>ver.24-10</t>
    <phoneticPr fontId="1"/>
  </si>
  <si>
    <t>（⑩－⑦と(ｶ)の小さい方）</t>
    <rPh sb="9" eb="10">
      <t>チイ</t>
    </rPh>
    <rPh sb="12" eb="13">
      <t>ホウ</t>
    </rPh>
    <phoneticPr fontId="1"/>
  </si>
  <si>
    <t>小型二輪車駐車施設2台分として緩和を適用します</t>
  </si>
  <si>
    <t>別記様式第１号</t>
    <rPh sb="0" eb="2">
      <t>ベッキ</t>
    </rPh>
    <rPh sb="2" eb="4">
      <t>ヨウシキ</t>
    </rPh>
    <rPh sb="4" eb="5">
      <t>ダイ</t>
    </rPh>
    <rPh sb="6" eb="7">
      <t>ゴウ</t>
    </rPh>
    <phoneticPr fontId="1"/>
  </si>
  <si>
    <t>神戸市長　宛</t>
  </si>
  <si>
    <t>建築主</t>
  </si>
  <si>
    <t>神戸市</t>
  </si>
  <si>
    <t>区</t>
  </si>
  <si>
    <t>40㎡以上</t>
  </si>
  <si>
    <t>40㎡未満</t>
  </si>
  <si>
    <t>敷地内</t>
  </si>
  <si>
    <t>敷地外</t>
  </si>
  <si>
    <t>自動車</t>
  </si>
  <si>
    <t>二輪車</t>
  </si>
  <si>
    <t>大型</t>
  </si>
  <si>
    <t>小型</t>
  </si>
  <si>
    <t>日</t>
    <rPh sb="0" eb="1">
      <t>ニチ</t>
    </rPh>
    <phoneticPr fontId="1"/>
  </si>
  <si>
    <t>月</t>
    <rPh sb="0" eb="1">
      <t>ガツ</t>
    </rPh>
    <phoneticPr fontId="1"/>
  </si>
  <si>
    <t>年</t>
    <rPh sb="0" eb="1">
      <t>ネン</t>
    </rPh>
    <phoneticPr fontId="1"/>
  </si>
  <si>
    <t>高さ</t>
    <phoneticPr fontId="1"/>
  </si>
  <si>
    <t>全　体</t>
    <rPh sb="0" eb="1">
      <t>ゼン</t>
    </rPh>
    <rPh sb="2" eb="3">
      <t>カラダ</t>
    </rPh>
    <phoneticPr fontId="1"/>
  </si>
  <si>
    <t>工事の種別</t>
    <rPh sb="0" eb="2">
      <t>コウジ</t>
    </rPh>
    <rPh sb="3" eb="5">
      <t>シュベツ</t>
    </rPh>
    <phoneticPr fontId="1"/>
  </si>
  <si>
    <t>駐車施設の確保に関する事前協議書</t>
    <phoneticPr fontId="1"/>
  </si>
  <si>
    <t>駐車施設の確保に関する事前協議書（別紙）</t>
    <rPh sb="17" eb="18">
      <t>ベツ</t>
    </rPh>
    <rPh sb="18" eb="19">
      <t>カミ</t>
    </rPh>
    <phoneticPr fontId="1"/>
  </si>
  <si>
    <t xml:space="preserve"> 敷地外の設置</t>
  </si>
  <si>
    <t xml:space="preserve"> 敷地外の設置</t>
    <phoneticPr fontId="1"/>
  </si>
  <si>
    <t>提出年月日</t>
    <rPh sb="0" eb="2">
      <t>テイシュツ</t>
    </rPh>
    <rPh sb="2" eb="5">
      <t>ネンガッピ</t>
    </rPh>
    <phoneticPr fontId="1"/>
  </si>
  <si>
    <t>空欄とせず、実際に提出（電子申請）される日を入力してください。</t>
    <rPh sb="0" eb="2">
      <t>クウラン</t>
    </rPh>
    <rPh sb="6" eb="8">
      <t>ジッサイ</t>
    </rPh>
    <rPh sb="9" eb="11">
      <t>テイシュツ</t>
    </rPh>
    <rPh sb="12" eb="16">
      <t>デンシシンセイ</t>
    </rPh>
    <rPh sb="20" eb="21">
      <t>ヒ</t>
    </rPh>
    <rPh sb="22" eb="24">
      <t>ニュウリョク</t>
    </rPh>
    <phoneticPr fontId="1"/>
  </si>
  <si>
    <t>「区」以下の町・通、丁目、番地を入力してください。</t>
    <rPh sb="1" eb="2">
      <t>ク</t>
    </rPh>
    <rPh sb="3" eb="5">
      <t>イカ</t>
    </rPh>
    <rPh sb="6" eb="7">
      <t>チョウ</t>
    </rPh>
    <rPh sb="8" eb="9">
      <t>トオ</t>
    </rPh>
    <rPh sb="10" eb="12">
      <t>チョウメ</t>
    </rPh>
    <rPh sb="13" eb="15">
      <t>バンチ</t>
    </rPh>
    <phoneticPr fontId="4"/>
  </si>
  <si>
    <t>敷地の最大部分が属する地域を最上段に入力してください。</t>
    <rPh sb="14" eb="16">
      <t>サイジョウ</t>
    </rPh>
    <rPh sb="16" eb="17">
      <t>ダン</t>
    </rPh>
    <phoneticPr fontId="1"/>
  </si>
  <si>
    <t>増改築で住戸数が増えた場合は、下段に増戸数を入力してください。</t>
    <rPh sb="4" eb="6">
      <t>ジュウコ</t>
    </rPh>
    <rPh sb="6" eb="7">
      <t>スウ</t>
    </rPh>
    <rPh sb="8" eb="9">
      <t>フ</t>
    </rPh>
    <rPh sb="11" eb="13">
      <t>バアイ</t>
    </rPh>
    <rPh sb="15" eb="17">
      <t>カダン</t>
    </rPh>
    <rPh sb="18" eb="19">
      <t>ゾウ</t>
    </rPh>
    <rPh sb="19" eb="21">
      <t>コスウ</t>
    </rPh>
    <phoneticPr fontId="1"/>
  </si>
  <si>
    <t>届出部分と届出以外の部分（既存部分）を分けて入力してください。</t>
    <rPh sb="0" eb="2">
      <t>トドケデ</t>
    </rPh>
    <rPh sb="2" eb="4">
      <t>ブブン</t>
    </rPh>
    <rPh sb="5" eb="7">
      <t>トドケデ</t>
    </rPh>
    <rPh sb="7" eb="9">
      <t>イガイ</t>
    </rPh>
    <rPh sb="10" eb="12">
      <t>ブブン</t>
    </rPh>
    <rPh sb="13" eb="15">
      <t>キゾン</t>
    </rPh>
    <rPh sb="15" eb="17">
      <t>ブブン</t>
    </rPh>
    <rPh sb="19" eb="20">
      <t>ワ</t>
    </rPh>
    <phoneticPr fontId="1"/>
  </si>
  <si>
    <t>当てはまるものの□に✔を入力してください。</t>
    <rPh sb="0" eb="1">
      <t>ア</t>
    </rPh>
    <rPh sb="12" eb="14">
      <t>ニュウリョク</t>
    </rPh>
    <phoneticPr fontId="1"/>
  </si>
  <si>
    <t>⓪　協議内容（※規則第４条のどれに該当するか）</t>
    <rPh sb="2" eb="4">
      <t>キョウギ</t>
    </rPh>
    <rPh sb="4" eb="6">
      <t>ナイヨウ</t>
    </rPh>
    <rPh sb="8" eb="10">
      <t>キソク</t>
    </rPh>
    <rPh sb="10" eb="11">
      <t>ダイ</t>
    </rPh>
    <rPh sb="12" eb="13">
      <t>ジョウ</t>
    </rPh>
    <rPh sb="17" eb="19">
      <t>ガイトウ</t>
    </rPh>
    <phoneticPr fontId="1"/>
  </si>
  <si>
    <t>２　建築物の敷地</t>
    <phoneticPr fontId="1"/>
  </si>
  <si>
    <t>３　計画建築物</t>
    <phoneticPr fontId="1"/>
  </si>
  <si>
    <t>４　駐車施設の計画</t>
    <rPh sb="7" eb="9">
      <t>ケイカク</t>
    </rPh>
    <phoneticPr fontId="1"/>
  </si>
  <si>
    <t>名　称</t>
    <rPh sb="0" eb="1">
      <t>ナ</t>
    </rPh>
    <rPh sb="2" eb="3">
      <t>ショウ</t>
    </rPh>
    <phoneticPr fontId="1"/>
  </si>
  <si>
    <t>１　協議内容</t>
    <phoneticPr fontId="1"/>
  </si>
  <si>
    <t>敷地外の駐車施設</t>
    <phoneticPr fontId="1"/>
  </si>
  <si>
    <t>部分は「入力フォーム」から自動入力されます。</t>
    <rPh sb="0" eb="2">
      <t>ブブン</t>
    </rPh>
    <rPh sb="13" eb="15">
      <t>ジドウ</t>
    </rPh>
    <rPh sb="15" eb="17">
      <t>ニュウリョク</t>
    </rPh>
    <phoneticPr fontId="1"/>
  </si>
  <si>
    <t>部分に必要事項を入力してください。（すべての建築主について入力してください。）</t>
    <rPh sb="0" eb="2">
      <t>ブブン</t>
    </rPh>
    <rPh sb="3" eb="5">
      <t>ヒツヨウ</t>
    </rPh>
    <rPh sb="5" eb="7">
      <t>ジコウ</t>
    </rPh>
    <rPh sb="8" eb="10">
      <t>ニュウリョク</t>
    </rPh>
    <rPh sb="22" eb="24">
      <t>ケンチク</t>
    </rPh>
    <rPh sb="24" eb="25">
      <t>ヌシ</t>
    </rPh>
    <rPh sb="29" eb="31">
      <t>ニュウリョク</t>
    </rPh>
    <phoneticPr fontId="1"/>
  </si>
  <si>
    <t>部分は「入力フォーム」から自動入力されます。</t>
    <phoneticPr fontId="1"/>
  </si>
  <si>
    <t>駐車施設の確保に関する事前協議書一括作成エクセル</t>
    <rPh sb="0" eb="2">
      <t>チュウシャ</t>
    </rPh>
    <rPh sb="2" eb="4">
      <t>シセツ</t>
    </rPh>
    <rPh sb="5" eb="7">
      <t>カクホ</t>
    </rPh>
    <rPh sb="8" eb="9">
      <t>カン</t>
    </rPh>
    <rPh sb="11" eb="13">
      <t>ジゼン</t>
    </rPh>
    <rPh sb="13" eb="15">
      <t>キョウギ</t>
    </rPh>
    <rPh sb="15" eb="16">
      <t>ショ</t>
    </rPh>
    <rPh sb="16" eb="18">
      <t>イッカツ</t>
    </rPh>
    <rPh sb="18" eb="20">
      <t>サクセイ</t>
    </rPh>
    <phoneticPr fontId="1"/>
  </si>
  <si>
    <r>
      <t>下記の</t>
    </r>
    <r>
      <rPr>
        <b/>
        <sz val="11"/>
        <color theme="1"/>
        <rFont val="BIZ UDゴシック"/>
        <family val="3"/>
        <charset val="128"/>
      </rPr>
      <t>＜入力フォーム＞</t>
    </r>
    <r>
      <rPr>
        <sz val="11"/>
        <color theme="1"/>
        <rFont val="BIZ UDゴシック"/>
        <family val="3"/>
        <charset val="128"/>
      </rPr>
      <t>に必要事項を入力してください。</t>
    </r>
    <rPh sb="0" eb="2">
      <t>カキ</t>
    </rPh>
    <rPh sb="4" eb="6">
      <t>ニュウリョク</t>
    </rPh>
    <rPh sb="12" eb="14">
      <t>ヒツヨウ</t>
    </rPh>
    <rPh sb="14" eb="16">
      <t>ジコウ</t>
    </rPh>
    <rPh sb="17" eb="19">
      <t>ニュウリョク</t>
    </rPh>
    <phoneticPr fontId="4"/>
  </si>
  <si>
    <t>建築主が複数の場合は、「①事前協議書　別紙」も作成してください。</t>
    <rPh sb="0" eb="2">
      <t>ケンチク</t>
    </rPh>
    <rPh sb="2" eb="3">
      <t>ヌシ</t>
    </rPh>
    <rPh sb="4" eb="6">
      <t>フクスウ</t>
    </rPh>
    <rPh sb="7" eb="9">
      <t>バアイ</t>
    </rPh>
    <rPh sb="13" eb="15">
      <t>ジゼン</t>
    </rPh>
    <rPh sb="15" eb="17">
      <t>キョウギ</t>
    </rPh>
    <rPh sb="17" eb="18">
      <t>ショ</t>
    </rPh>
    <rPh sb="19" eb="21">
      <t>ベッシ</t>
    </rPh>
    <rPh sb="23" eb="25">
      <t>サクセイ</t>
    </rPh>
    <phoneticPr fontId="1"/>
  </si>
  <si>
    <t>入力した内容は自動的に「①事前協議書」「③駐車施設チェックシート」「に反映されます。</t>
    <phoneticPr fontId="1"/>
  </si>
  <si>
    <r>
      <rPr>
        <b/>
        <sz val="10"/>
        <color rgb="FFC00000"/>
        <rFont val="BIZ UDゴシック"/>
        <family val="3"/>
        <charset val="128"/>
      </rPr>
      <t>建築主が複数の場合のみ、作成</t>
    </r>
    <r>
      <rPr>
        <b/>
        <sz val="10"/>
        <rFont val="BIZ UDゴシック"/>
        <family val="3"/>
        <charset val="128"/>
      </rPr>
      <t>してください。</t>
    </r>
    <phoneticPr fontId="1"/>
  </si>
  <si>
    <r>
      <rPr>
        <b/>
        <sz val="10"/>
        <color rgb="FFC00000"/>
        <rFont val="BIZ UDゴシック"/>
        <family val="3"/>
        <charset val="128"/>
      </rPr>
      <t>赤字</t>
    </r>
    <r>
      <rPr>
        <b/>
        <sz val="10"/>
        <rFont val="BIZ UDゴシック"/>
        <family val="3"/>
        <charset val="128"/>
      </rPr>
      <t>で表示される内容をご確認ください。</t>
    </r>
    <rPh sb="0" eb="2">
      <t>アカジ</t>
    </rPh>
    <rPh sb="3" eb="5">
      <t>ヒョウジ</t>
    </rPh>
    <rPh sb="8" eb="10">
      <t>ナイヨウ</t>
    </rPh>
    <rPh sb="12" eb="14">
      <t>カクニン</t>
    </rPh>
    <phoneticPr fontId="1"/>
  </si>
  <si>
    <r>
      <rPr>
        <b/>
        <sz val="9"/>
        <color rgb="FFC00000"/>
        <rFont val="BIZ UDゴシック"/>
        <family val="3"/>
        <charset val="128"/>
      </rPr>
      <t>「×不適合」</t>
    </r>
    <r>
      <rPr>
        <sz val="9"/>
        <rFont val="BIZ UDゴシック"/>
        <family val="3"/>
        <charset val="128"/>
      </rPr>
      <t>となる場合は、振替できません</t>
    </r>
    <rPh sb="2" eb="5">
      <t>フテキゴウ</t>
    </rPh>
    <rPh sb="9" eb="11">
      <t>バアイ</t>
    </rPh>
    <rPh sb="13" eb="15">
      <t>フリカエ</t>
    </rPh>
    <phoneticPr fontId="1"/>
  </si>
  <si>
    <t xml:space="preserve"> 第５条第１項ただし書き（敷地の状況／二輪車のみ）</t>
    <rPh sb="1" eb="2">
      <t>ダイ</t>
    </rPh>
    <rPh sb="3" eb="4">
      <t>ジョウ</t>
    </rPh>
    <rPh sb="19" eb="22">
      <t>ニリンシャ</t>
    </rPh>
    <phoneticPr fontId="1"/>
  </si>
  <si>
    <t xml:space="preserve"> 第４条第８項第１号（当該建築物の構造又はその敷地の状況／自動車のみ）</t>
    <rPh sb="1" eb="2">
      <t>ダイ</t>
    </rPh>
    <rPh sb="3" eb="4">
      <t>ジョウ</t>
    </rPh>
    <phoneticPr fontId="1"/>
  </si>
  <si>
    <t xml:space="preserve"> 第４条第８項第２号（地域のまちづくり又は都市景観の形成に資する／自動車のみ）</t>
    <rPh sb="1" eb="2">
      <t>ダイ</t>
    </rPh>
    <rPh sb="3" eb="4">
      <t>ジョウ</t>
    </rPh>
    <phoneticPr fontId="1"/>
  </si>
  <si>
    <t xml:space="preserve"> 規則第４条第８項第１号</t>
    <phoneticPr fontId="1"/>
  </si>
  <si>
    <t xml:space="preserve"> 規則第４条第８項第２号</t>
    <phoneticPr fontId="1"/>
  </si>
  <si>
    <t xml:space="preserve"> 規則第５条第１項ただし書き</t>
    <phoneticPr fontId="1"/>
  </si>
  <si>
    <t>　神戸市民の住環境等をまもりそだてる条例施行規則第４条又は第５条の規定による駐車施設の確保に関する</t>
    <rPh sb="27" eb="28">
      <t>マタ</t>
    </rPh>
    <rPh sb="29" eb="30">
      <t>ダイ</t>
    </rPh>
    <rPh sb="31" eb="32">
      <t>ジョウ</t>
    </rPh>
    <phoneticPr fontId="1"/>
  </si>
  <si>
    <t>基準について、次のとおり協議します。</t>
    <phoneticPr fontId="1"/>
  </si>
  <si>
    <t>駐車施設の確保に関する事前協議書における建築主は、以下のとおりです。</t>
    <phoneticPr fontId="1"/>
  </si>
  <si>
    <t xml:space="preserve"> 第４条第９項第１号、第５条第５項（当該建築物の利用形態及び管理形態）</t>
    <rPh sb="1" eb="2">
      <t>ダイ</t>
    </rPh>
    <rPh sb="3" eb="4">
      <t>ジョウ</t>
    </rPh>
    <rPh sb="11" eb="12">
      <t>ダイ</t>
    </rPh>
    <rPh sb="13" eb="14">
      <t>ジョウ</t>
    </rPh>
    <rPh sb="14" eb="15">
      <t>ダイ</t>
    </rPh>
    <rPh sb="16" eb="17">
      <t>コウ</t>
    </rPh>
    <phoneticPr fontId="1"/>
  </si>
  <si>
    <t xml:space="preserve"> 第４条第９項第２号（都心機能誘導地区で都心機能の活性化に資する／自動車のみ）</t>
    <rPh sb="1" eb="2">
      <t>ダイ</t>
    </rPh>
    <rPh sb="3" eb="4">
      <t>ジョウ</t>
    </rPh>
    <phoneticPr fontId="1"/>
  </si>
  <si>
    <t xml:space="preserve"> 規則第４条第９項第１号（第５条第５項において準用する場合を含む。）</t>
    <rPh sb="13" eb="14">
      <t>ダイ</t>
    </rPh>
    <rPh sb="15" eb="16">
      <t>ジョウ</t>
    </rPh>
    <phoneticPr fontId="1"/>
  </si>
  <si>
    <t xml:space="preserve"> 規則第４条第９項第２号</t>
    <phoneticPr fontId="1"/>
  </si>
  <si>
    <t xml:space="preserve"> 基準の緩和</t>
    <rPh sb="4" eb="6">
      <t>カンワ</t>
    </rPh>
    <phoneticPr fontId="1"/>
  </si>
  <si>
    <r>
      <t>氏名</t>
    </r>
    <r>
      <rPr>
        <sz val="8"/>
        <color theme="1"/>
        <rFont val="BIZ UDゴシック"/>
        <family val="3"/>
        <charset val="128"/>
      </rPr>
      <t>(法人にあっては、名称及び代表者名)</t>
    </r>
    <rPh sb="3" eb="5">
      <t>ホウジン</t>
    </rPh>
    <rPh sb="11" eb="13">
      <t>メイショウ</t>
    </rPh>
    <rPh sb="13" eb="14">
      <t>オヨ</t>
    </rPh>
    <rPh sb="15" eb="18">
      <t>ダイヒョウシャ</t>
    </rPh>
    <rPh sb="18" eb="19">
      <t>メイ</t>
    </rPh>
    <phoneticPr fontId="1"/>
  </si>
  <si>
    <r>
      <t xml:space="preserve">氏名
</t>
    </r>
    <r>
      <rPr>
        <sz val="8"/>
        <rFont val="BIZ UDゴシック"/>
        <family val="3"/>
        <charset val="128"/>
      </rPr>
      <t>（法人にあっては、
　名称及び代表者名）</t>
    </r>
    <rPh sb="0" eb="2">
      <t>シメイ</t>
    </rPh>
    <phoneticPr fontId="1"/>
  </si>
  <si>
    <t xml:space="preserve"> </t>
    <phoneticPr fontId="1"/>
  </si>
  <si>
    <t>事務所名</t>
  </si>
  <si>
    <t>所在地</t>
  </si>
  <si>
    <t>電話番号</t>
  </si>
  <si>
    <t>氏名及び資格</t>
    <rPh sb="4" eb="6">
      <t>シカク</t>
    </rPh>
    <phoneticPr fontId="1"/>
  </si>
  <si>
    <t>第</t>
  </si>
  <si>
    <t>号</t>
  </si>
  <si>
    <t>登録</t>
    <phoneticPr fontId="1"/>
  </si>
  <si>
    <t>敷地面積</t>
    <rPh sb="0" eb="2">
      <t>シキチ</t>
    </rPh>
    <rPh sb="2" eb="4">
      <t>メンセキ</t>
    </rPh>
    <phoneticPr fontId="1"/>
  </si>
  <si>
    <t>延べ面積</t>
    <rPh sb="0" eb="1">
      <t>ノ</t>
    </rPh>
    <rPh sb="2" eb="4">
      <t>メンセキ</t>
    </rPh>
    <phoneticPr fontId="1"/>
  </si>
  <si>
    <t>容積対象</t>
    <rPh sb="0" eb="2">
      <t>ヨウセキ</t>
    </rPh>
    <rPh sb="2" eb="4">
      <t>タイショウ</t>
    </rPh>
    <phoneticPr fontId="1"/>
  </si>
  <si>
    <t>戸・</t>
    <phoneticPr fontId="1"/>
  </si>
  <si>
    <t>計</t>
    <rPh sb="0" eb="1">
      <t>ケイ</t>
    </rPh>
    <phoneticPr fontId="1"/>
  </si>
  <si>
    <t>戸</t>
    <phoneticPr fontId="1"/>
  </si>
  <si>
    <t>住宅用設置数</t>
    <phoneticPr fontId="1"/>
  </si>
  <si>
    <t>工事着手予定日</t>
    <rPh sb="0" eb="2">
      <t>コウジ</t>
    </rPh>
    <rPh sb="2" eb="4">
      <t>チャクシュ</t>
    </rPh>
    <rPh sb="4" eb="6">
      <t>ヨテイ</t>
    </rPh>
    <rPh sb="6" eb="7">
      <t>ヒ</t>
    </rPh>
    <phoneticPr fontId="1"/>
  </si>
  <si>
    <t>工事完了予定日</t>
    <rPh sb="0" eb="2">
      <t>コウジ</t>
    </rPh>
    <rPh sb="2" eb="4">
      <t>カンリョウ</t>
    </rPh>
    <rPh sb="4" eb="6">
      <t>ヨテイ</t>
    </rPh>
    <rPh sb="6" eb="7">
      <t>ヒ</t>
    </rPh>
    <phoneticPr fontId="1"/>
  </si>
  <si>
    <t>④　工事の予定</t>
    <rPh sb="2" eb="4">
      <t>コウジ</t>
    </rPh>
    <rPh sb="5" eb="7">
      <t>ヨテイ</t>
    </rPh>
    <phoneticPr fontId="1"/>
  </si>
  <si>
    <t>５　工事予定</t>
    <rPh sb="2" eb="4">
      <t>コウジ</t>
    </rPh>
    <rPh sb="4" eb="6">
      <t>ヨテイ</t>
    </rPh>
    <phoneticPr fontId="1"/>
  </si>
  <si>
    <t>６　代理者及び設計者</t>
    <rPh sb="2" eb="4">
      <t>ダイリ</t>
    </rPh>
    <rPh sb="4" eb="5">
      <t>シャ</t>
    </rPh>
    <rPh sb="5" eb="6">
      <t>オヨ</t>
    </rPh>
    <rPh sb="7" eb="10">
      <t>セッケイシャ</t>
    </rPh>
    <phoneticPr fontId="1"/>
  </si>
  <si>
    <t>着手予定日</t>
    <rPh sb="0" eb="2">
      <t>チャクシュ</t>
    </rPh>
    <rPh sb="2" eb="4">
      <t>ヨテイ</t>
    </rPh>
    <rPh sb="4" eb="5">
      <t>ヒ</t>
    </rPh>
    <phoneticPr fontId="1"/>
  </si>
  <si>
    <t>完了予定日</t>
    <rPh sb="0" eb="2">
      <t>カンリョウ</t>
    </rPh>
    <rPh sb="2" eb="4">
      <t>ヨテイ</t>
    </rPh>
    <rPh sb="4" eb="5">
      <t>ヒ</t>
    </rPh>
    <phoneticPr fontId="1"/>
  </si>
  <si>
    <t>指定容積率(%)</t>
    <rPh sb="0" eb="2">
      <t>シテイ</t>
    </rPh>
    <rPh sb="2" eb="4">
      <t>ヨウセキ</t>
    </rPh>
    <rPh sb="4" eb="5">
      <t>リツ</t>
    </rPh>
    <phoneticPr fontId="1"/>
  </si>
  <si>
    <t>指定建蔽率(%)</t>
    <rPh sb="0" eb="2">
      <t>シテイ</t>
    </rPh>
    <rPh sb="2" eb="4">
      <t>ケンペイ</t>
    </rPh>
    <rPh sb="4" eb="5">
      <t>リツ</t>
    </rPh>
    <phoneticPr fontId="1"/>
  </si>
  <si>
    <t>基準の数</t>
    <rPh sb="0" eb="2">
      <t>キジュン</t>
    </rPh>
    <rPh sb="3" eb="4">
      <t>カズ</t>
    </rPh>
    <phoneticPr fontId="1"/>
  </si>
  <si>
    <t>上記計画とする理由（敷地外の設置又は基準の緩和の適用を受ける具体の理由）</t>
    <rPh sb="0" eb="2">
      <t>ジョウキ</t>
    </rPh>
    <rPh sb="2" eb="4">
      <t>ケイカク</t>
    </rPh>
    <rPh sb="7" eb="9">
      <t>リユウ</t>
    </rPh>
    <rPh sb="10" eb="12">
      <t>シキチ</t>
    </rPh>
    <rPh sb="12" eb="13">
      <t>ガイ</t>
    </rPh>
    <rPh sb="14" eb="16">
      <t>セッチ</t>
    </rPh>
    <rPh sb="16" eb="17">
      <t>マタ</t>
    </rPh>
    <rPh sb="18" eb="20">
      <t>キジュン</t>
    </rPh>
    <rPh sb="21" eb="23">
      <t>カンワ</t>
    </rPh>
    <rPh sb="24" eb="26">
      <t>テキヨウ</t>
    </rPh>
    <rPh sb="27" eb="28">
      <t>ウ</t>
    </rPh>
    <rPh sb="30" eb="32">
      <t>グタイ</t>
    </rPh>
    <rPh sb="33" eb="35">
      <t>リユウ</t>
    </rPh>
    <phoneticPr fontId="1"/>
  </si>
  <si>
    <t>駐車施設の確保に関する基準・チェックシート</t>
    <phoneticPr fontId="1"/>
  </si>
  <si>
    <t>住戸の数（住戸専用面積が40㎡未満の住戸は住戸の数の60%）と同じ数</t>
    <rPh sb="21" eb="22">
      <t>ジュウ</t>
    </rPh>
    <rPh sb="24" eb="25">
      <t>カズ</t>
    </rPh>
    <rPh sb="31" eb="32">
      <t>オナ</t>
    </rPh>
    <rPh sb="33" eb="34">
      <t>カズ</t>
    </rPh>
    <phoneticPr fontId="1"/>
  </si>
  <si>
    <t>基準と基準の数</t>
    <rPh sb="0" eb="2">
      <t>キジュン</t>
    </rPh>
    <rPh sb="3" eb="5">
      <t>キジュン</t>
    </rPh>
    <rPh sb="6" eb="7">
      <t>カズ</t>
    </rPh>
    <phoneticPr fontId="1"/>
  </si>
  <si>
    <t>基準の数（小数点以下四捨五入）</t>
    <rPh sb="5" eb="8">
      <t>ショウスウテン</t>
    </rPh>
    <rPh sb="8" eb="10">
      <t>イカ</t>
    </rPh>
    <rPh sb="10" eb="14">
      <t>シシャゴニュウ</t>
    </rPh>
    <phoneticPr fontId="1"/>
  </si>
  <si>
    <t>総数のうち、15%</t>
    <rPh sb="0" eb="2">
      <t>ソウスウ</t>
    </rPh>
    <phoneticPr fontId="1"/>
  </si>
  <si>
    <t>基準の数（小数点以下四捨五入）</t>
    <rPh sb="0" eb="2">
      <t>キジュン</t>
    </rPh>
    <rPh sb="5" eb="8">
      <t>ショウスウテン</t>
    </rPh>
    <rPh sb="8" eb="10">
      <t>イカ</t>
    </rPh>
    <rPh sb="10" eb="14">
      <t>シシャゴニュウ</t>
    </rPh>
    <phoneticPr fontId="1"/>
  </si>
  <si>
    <t>基準の数</t>
    <phoneticPr fontId="1"/>
  </si>
  <si>
    <t>計画の数</t>
    <rPh sb="0" eb="2">
      <t>ケイカク</t>
    </rPh>
    <phoneticPr fontId="1"/>
  </si>
  <si>
    <t>小型二輪車の駐車施設を２段ラックで確保する場合は、１段目、２段目のいずれも「２段」の数に算入してください</t>
    <rPh sb="12" eb="13">
      <t>ダン</t>
    </rPh>
    <rPh sb="26" eb="28">
      <t>ダンメ</t>
    </rPh>
    <rPh sb="30" eb="32">
      <t>ダンメ</t>
    </rPh>
    <rPh sb="39" eb="40">
      <t>ダン</t>
    </rPh>
    <rPh sb="42" eb="43">
      <t>カズ</t>
    </rPh>
    <rPh sb="44" eb="46">
      <t>サンニュウ</t>
    </rPh>
    <phoneticPr fontId="1"/>
  </si>
  <si>
    <t>計画の数合計</t>
    <rPh sb="0" eb="2">
      <t>ケイカク</t>
    </rPh>
    <rPh sb="4" eb="6">
      <t>ゴウケイ</t>
    </rPh>
    <phoneticPr fontId="1"/>
  </si>
  <si>
    <t>敷地内に確保する二輪車駐車施設の数は、住戸の数の1/2（住戸専用面積が40㎡未満の住戸は住戸の数の3/10）を下回らないものとする</t>
    <rPh sb="55" eb="57">
      <t>シタマワ</t>
    </rPh>
    <phoneticPr fontId="1"/>
  </si>
  <si>
    <t>大型二輪車の数に振替する数</t>
    <rPh sb="0" eb="2">
      <t>オオガタ</t>
    </rPh>
    <rPh sb="2" eb="5">
      <t>ニリンシャ</t>
    </rPh>
    <rPh sb="6" eb="7">
      <t>カズ</t>
    </rPh>
    <rPh sb="8" eb="10">
      <t>フリカエ</t>
    </rPh>
    <phoneticPr fontId="1"/>
  </si>
  <si>
    <t>自動車の数に振替する数</t>
    <rPh sb="0" eb="3">
      <t>ジドウシャ</t>
    </rPh>
    <rPh sb="4" eb="5">
      <t>カズ</t>
    </rPh>
    <phoneticPr fontId="1"/>
  </si>
  <si>
    <t>小型二輪車の数に振替する数</t>
    <rPh sb="0" eb="2">
      <t>コガタ</t>
    </rPh>
    <rPh sb="2" eb="5">
      <t>ニリンシャ</t>
    </rPh>
    <rPh sb="6" eb="7">
      <t>カズ</t>
    </rPh>
    <phoneticPr fontId="1"/>
  </si>
  <si>
    <t>大型二輪車の数に振替する数</t>
    <rPh sb="0" eb="2">
      <t>オオガタ</t>
    </rPh>
    <rPh sb="2" eb="5">
      <t>ニリンシャ</t>
    </rPh>
    <rPh sb="6" eb="7">
      <t>カズ</t>
    </rPh>
    <phoneticPr fontId="1"/>
  </si>
  <si>
    <t>振替する数≦⑫となっているか？</t>
    <rPh sb="0" eb="2">
      <t>フリカエ</t>
    </rPh>
    <phoneticPr fontId="1"/>
  </si>
  <si>
    <t>振替する数≦⑬となっているか？</t>
    <rPh sb="0" eb="2">
      <t>フリカエ</t>
    </rPh>
    <phoneticPr fontId="1"/>
  </si>
  <si>
    <t>小型二輪車の基準の数を上限とし、基準の数が20未満の場合は、基準の数すべてを平面式で確保する場合に自動車の基準の数を１台減ずることができる。</t>
    <phoneticPr fontId="1"/>
  </si>
  <si>
    <t>敷地内に確保するサービス用駐車場</t>
    <rPh sb="0" eb="2">
      <t>シキチ</t>
    </rPh>
    <rPh sb="2" eb="3">
      <t>ナイ</t>
    </rPh>
    <rPh sb="12" eb="13">
      <t>ヨウ</t>
    </rPh>
    <rPh sb="13" eb="16">
      <t>チュウシャジョウ</t>
    </rPh>
    <phoneticPr fontId="1"/>
  </si>
  <si>
    <t>基準を超えて確保する大型二輪車駐車施設を小型二輪車駐車施設に振り替える場合は、</t>
    <rPh sb="10" eb="12">
      <t>オオガタ</t>
    </rPh>
    <rPh sb="12" eb="15">
      <t>ニリンシャ</t>
    </rPh>
    <rPh sb="15" eb="17">
      <t>チュウシャ</t>
    </rPh>
    <rPh sb="17" eb="19">
      <t>シセツ</t>
    </rPh>
    <rPh sb="20" eb="22">
      <t>コガタ</t>
    </rPh>
    <rPh sb="22" eb="25">
      <t>ニリンシャ</t>
    </rPh>
    <rPh sb="25" eb="27">
      <t>チュウシャ</t>
    </rPh>
    <rPh sb="27" eb="29">
      <t>シセツ</t>
    </rPh>
    <rPh sb="30" eb="31">
      <t>フ</t>
    </rPh>
    <rPh sb="32" eb="33">
      <t>カ</t>
    </rPh>
    <rPh sb="35" eb="37">
      <t>バアイ</t>
    </rPh>
    <phoneticPr fontId="1"/>
  </si>
  <si>
    <t>自動車の基準の数を</t>
    <rPh sb="0" eb="3">
      <t>ジドウシャ</t>
    </rPh>
    <phoneticPr fontId="1"/>
  </si>
  <si>
    <t>計画の数 ⑧</t>
    <rPh sb="0" eb="2">
      <t>ケイカク</t>
    </rPh>
    <phoneticPr fontId="1"/>
  </si>
  <si>
    <t>算入する数 (C)＋(E)</t>
    <rPh sb="0" eb="2">
      <t>サンニュウ</t>
    </rPh>
    <rPh sb="4" eb="5">
      <t>カズ</t>
    </rPh>
    <phoneticPr fontId="1"/>
  </si>
  <si>
    <t>計画の数 ⑨</t>
    <rPh sb="0" eb="2">
      <t>ケイカク</t>
    </rPh>
    <phoneticPr fontId="1"/>
  </si>
  <si>
    <t>算入する数 (A)＋(F)</t>
    <rPh sb="0" eb="2">
      <t>サンニュウ</t>
    </rPh>
    <rPh sb="4" eb="5">
      <t>カズ</t>
    </rPh>
    <phoneticPr fontId="1"/>
  </si>
  <si>
    <t>計画の数 ⑩</t>
    <rPh sb="0" eb="2">
      <t>ケイカク</t>
    </rPh>
    <phoneticPr fontId="1"/>
  </si>
  <si>
    <t>算入する数 (B)＋(D)</t>
    <rPh sb="0" eb="2">
      <t>サンニュウ</t>
    </rPh>
    <rPh sb="4" eb="5">
      <t>カズ</t>
    </rPh>
    <phoneticPr fontId="1"/>
  </si>
  <si>
    <t>振替する数 (ｺ)＋(ｻ)</t>
    <rPh sb="0" eb="2">
      <t>フリカエ</t>
    </rPh>
    <rPh sb="4" eb="5">
      <t>カズ</t>
    </rPh>
    <phoneticPr fontId="1"/>
  </si>
  <si>
    <t>振替する数 (ｼ)＋(ｽ)</t>
    <rPh sb="0" eb="2">
      <t>フリカエ</t>
    </rPh>
    <rPh sb="4" eb="5">
      <t>カズ</t>
    </rPh>
    <phoneticPr fontId="1"/>
  </si>
  <si>
    <t>振替する数 (ｾ)＋(ｿ)</t>
    <rPh sb="0" eb="2">
      <t>フリカエ</t>
    </rPh>
    <rPh sb="4" eb="5">
      <t>カズ</t>
    </rPh>
    <phoneticPr fontId="1"/>
  </si>
  <si>
    <t>「指定建築物建築届の手引き」p5～7、p17もご確認ください。</t>
    <rPh sb="24" eb="26">
      <t>カクニン</t>
    </rPh>
    <phoneticPr fontId="1"/>
  </si>
  <si>
    <t>「①事前協議書」「②駐車施設チェックシート」にも必要事項を入力してください。</t>
    <rPh sb="2" eb="4">
      <t>ジゼン</t>
    </rPh>
    <rPh sb="4" eb="6">
      <t>キョウギ</t>
    </rPh>
    <rPh sb="6" eb="7">
      <t>ショ</t>
    </rPh>
    <phoneticPr fontId="1"/>
  </si>
  <si>
    <t>神戸市スマート申請システム（e-KOBE）で提出してください。</t>
    <rPh sb="0" eb="3">
      <t>コウベシ</t>
    </rPh>
    <rPh sb="7" eb="9">
      <t>シンセイ</t>
    </rPh>
    <rPh sb="22" eb="24">
      <t>テイシュツ</t>
    </rPh>
    <phoneticPr fontId="1"/>
  </si>
  <si>
    <t>神戸市ホームページもご確認ください。</t>
    <rPh sb="0" eb="3">
      <t>コウベシ</t>
    </rPh>
    <rPh sb="11" eb="13">
      <t>カクニン</t>
    </rPh>
    <phoneticPr fontId="1"/>
  </si>
  <si>
    <t>共同住宅・長屋の駐車施設の確保に関する特例</t>
    <rPh sb="0" eb="2">
      <t>キョウドウ</t>
    </rPh>
    <phoneticPr fontId="1"/>
  </si>
  <si>
    <t>自動車（2.3ｍ以上×5.0ｍ以上）</t>
    <rPh sb="0" eb="3">
      <t>ジドウシャ</t>
    </rPh>
    <rPh sb="8" eb="10">
      <t>イジョウ</t>
    </rPh>
    <phoneticPr fontId="1"/>
  </si>
  <si>
    <t>大型（1.0ｍ以上×2.3ｍ以上）</t>
    <rPh sb="0" eb="2">
      <t>オオガタ</t>
    </rPh>
    <rPh sb="7" eb="9">
      <t>イジョウ</t>
    </rPh>
    <rPh sb="14" eb="16">
      <t>イジョウ</t>
    </rPh>
    <phoneticPr fontId="1"/>
  </si>
  <si>
    <t>小型（0.5ｍ以上×2.0ｍ以上）</t>
    <rPh sb="0" eb="2">
      <t>コガタ</t>
    </rPh>
    <rPh sb="7" eb="9">
      <t>イジョウ</t>
    </rPh>
    <rPh sb="14" eb="16">
      <t>イジョウ</t>
    </rPh>
    <phoneticPr fontId="1"/>
  </si>
  <si>
    <t>平面式(2.3ｍ以上×5.0ｍ以上)</t>
    <rPh sb="8" eb="10">
      <t>イジョウ</t>
    </rPh>
    <rPh sb="15" eb="17">
      <t>イジョウ</t>
    </rPh>
    <phoneticPr fontId="1"/>
  </si>
  <si>
    <t>平面式(1.0ｍ以上×2.3ｍ以上)</t>
    <rPh sb="8" eb="10">
      <t>イジョウ</t>
    </rPh>
    <rPh sb="15" eb="17">
      <t>イジョウ</t>
    </rPh>
    <phoneticPr fontId="1"/>
  </si>
  <si>
    <t>平面式(0.5ｍ以上×2.0ｍ以上)</t>
    <rPh sb="8" eb="10">
      <t>イジョウ</t>
    </rPh>
    <rPh sb="15" eb="17">
      <t>イジョウ</t>
    </rPh>
    <phoneticPr fontId="1"/>
  </si>
  <si>
    <t>Ａ</t>
    <phoneticPr fontId="1"/>
  </si>
  <si>
    <r>
      <rPr>
        <b/>
        <u/>
        <sz val="9"/>
        <color theme="1"/>
        <rFont val="BIZ UDゴシック"/>
        <family val="3"/>
        <charset val="128"/>
      </rPr>
      <t>基準を超える平面式の駐車施設</t>
    </r>
    <r>
      <rPr>
        <sz val="9"/>
        <color theme="1"/>
        <rFont val="BIZ UDゴシック"/>
        <family val="3"/>
        <charset val="128"/>
      </rPr>
      <t>は、（自動車：大型二輪車：小型二輪車＝1：5：10 ）で他の種類の駐車施設の数に算入することができる。</t>
    </r>
    <rPh sb="3" eb="4">
      <t>コ</t>
    </rPh>
    <rPh sb="6" eb="8">
      <t>ヘイメン</t>
    </rPh>
    <rPh sb="8" eb="9">
      <t>シキ</t>
    </rPh>
    <rPh sb="10" eb="12">
      <t>チュウシャ</t>
    </rPh>
    <rPh sb="12" eb="14">
      <t>シセツ</t>
    </rPh>
    <phoneticPr fontId="1"/>
  </si>
  <si>
    <t>Ｃ</t>
    <phoneticPr fontId="1"/>
  </si>
  <si>
    <r>
      <rPr>
        <b/>
        <u/>
        <sz val="9"/>
        <color theme="1"/>
        <rFont val="BIZ UDゴシック"/>
        <family val="3"/>
        <charset val="128"/>
      </rPr>
      <t>敷地内にサービス用駐車場を確保する場合</t>
    </r>
    <r>
      <rPr>
        <sz val="9"/>
        <color theme="1"/>
        <rFont val="BIZ UDゴシック"/>
        <family val="3"/>
        <charset val="128"/>
      </rPr>
      <t>、自動車の基準の数を２減ずることができる。</t>
    </r>
    <rPh sb="0" eb="2">
      <t>シキチ</t>
    </rPh>
    <rPh sb="2" eb="3">
      <t>ナイ</t>
    </rPh>
    <rPh sb="8" eb="9">
      <t>ヨウ</t>
    </rPh>
    <rPh sb="9" eb="12">
      <t>チュウシャジョウ</t>
    </rPh>
    <rPh sb="17" eb="19">
      <t>バアイ</t>
    </rPh>
    <phoneticPr fontId="1"/>
  </si>
  <si>
    <t>Ｂ</t>
    <phoneticPr fontId="1"/>
  </si>
  <si>
    <r>
      <rPr>
        <b/>
        <u/>
        <sz val="9"/>
        <color theme="1"/>
        <rFont val="BIZ UDゴシック"/>
        <family val="3"/>
        <charset val="128"/>
      </rPr>
      <t>小型二輪車の駐車施設を平面式で確保する場合</t>
    </r>
    <r>
      <rPr>
        <sz val="9"/>
        <color theme="1"/>
        <rFont val="BIZ UDゴシック"/>
        <family val="3"/>
        <charset val="128"/>
      </rPr>
      <t>、20台ごとに自動車の基準の数を１減ずることができる。</t>
    </r>
    <rPh sb="0" eb="2">
      <t>コガタ</t>
    </rPh>
    <rPh sb="2" eb="4">
      <t>ニリン</t>
    </rPh>
    <phoneticPr fontId="1"/>
  </si>
  <si>
    <t>振替できる二輪車駐車施設の数は、住戸の数（住戸専用面積が40㎡未満の住戸は住戸の数の4/10）を上限とする</t>
    <rPh sb="48" eb="50">
      <t>ジョウゲン</t>
    </rPh>
    <phoneticPr fontId="1"/>
  </si>
  <si>
    <t>(ｼ)＋(ｽ)＋(ｾ)＋(ｿ)≦（①＋②×4/10）となっているか？</t>
    <phoneticPr fontId="1"/>
  </si>
  <si>
    <t>基準を超える平面式の自動車駐車施設の数</t>
    <rPh sb="3" eb="4">
      <t>コ</t>
    </rPh>
    <rPh sb="10" eb="13">
      <t>ジドウシャ</t>
    </rPh>
    <rPh sb="13" eb="15">
      <t>チュウシャ</t>
    </rPh>
    <rPh sb="15" eb="17">
      <t>シセツ</t>
    </rPh>
    <phoneticPr fontId="1"/>
  </si>
  <si>
    <t>基準を超える平面式の大型二輪車駐車施設の数</t>
    <rPh sb="3" eb="4">
      <t>コ</t>
    </rPh>
    <rPh sb="10" eb="12">
      <t>オオガタ</t>
    </rPh>
    <rPh sb="12" eb="15">
      <t>ニリンシャ</t>
    </rPh>
    <rPh sb="15" eb="17">
      <t>チュウシャ</t>
    </rPh>
    <rPh sb="17" eb="19">
      <t>シセツ</t>
    </rPh>
    <phoneticPr fontId="1"/>
  </si>
  <si>
    <t>基準を超える平面式の小型二輪車駐車施設の数</t>
    <rPh sb="3" eb="4">
      <t>コ</t>
    </rPh>
    <rPh sb="10" eb="12">
      <t>コガタ</t>
    </rPh>
    <rPh sb="12" eb="15">
      <t>ニリンシャ</t>
    </rPh>
    <rPh sb="15" eb="17">
      <t>チュウシャ</t>
    </rPh>
    <rPh sb="17" eb="19">
      <t>シセツ</t>
    </rPh>
    <phoneticPr fontId="1"/>
  </si>
  <si>
    <t>緩和の対象になる平面式の小型二輪車駐車施設の数</t>
    <rPh sb="0" eb="2">
      <t>カンワ</t>
    </rPh>
    <rPh sb="3" eb="5">
      <t>タイショウ</t>
    </rPh>
    <rPh sb="8" eb="10">
      <t>ヘイメン</t>
    </rPh>
    <rPh sb="10" eb="11">
      <t>シキ</t>
    </rPh>
    <rPh sb="12" eb="14">
      <t>コガタ</t>
    </rPh>
    <rPh sb="14" eb="17">
      <t>ニリンシャ</t>
    </rPh>
    <rPh sb="17" eb="19">
      <t>チュウシャ</t>
    </rPh>
    <rPh sb="19" eb="21">
      <t>シセツ</t>
    </rPh>
    <rPh sb="22" eb="23">
      <t>カズ</t>
    </rPh>
    <phoneticPr fontId="1"/>
  </si>
  <si>
    <t>自走式(2.3ｍ以上×5.0ｍ以上)</t>
    <rPh sb="0" eb="2">
      <t>ジソウ</t>
    </rPh>
    <phoneticPr fontId="1"/>
  </si>
  <si>
    <t>「４　自動車の基準の緩和」後の基準の数</t>
    <rPh sb="3" eb="6">
      <t>ジドウシャ</t>
    </rPh>
    <rPh sb="7" eb="9">
      <t>キジュン</t>
    </rPh>
    <rPh sb="10" eb="12">
      <t>カンワ</t>
    </rPh>
    <rPh sb="13" eb="14">
      <t>ゴ</t>
    </rPh>
    <rPh sb="15" eb="17">
      <t>キジュン</t>
    </rPh>
    <rPh sb="18" eb="19">
      <t>カズ</t>
    </rPh>
    <phoneticPr fontId="1"/>
  </si>
  <si>
    <t>（④－(G)-(H)）</t>
    <phoneticPr fontId="1"/>
  </si>
  <si>
    <t>先に(ｺ)～(ﾀ)の</t>
    <phoneticPr fontId="1"/>
  </si>
  <si>
    <t>の欄の必要事項を入力してください</t>
    <rPh sb="1" eb="2">
      <t>ラン</t>
    </rPh>
    <rPh sb="3" eb="5">
      <t>ヒツヨウ</t>
    </rPh>
    <rPh sb="5" eb="7">
      <t>ジコウ</t>
    </rPh>
    <rPh sb="8" eb="10">
      <t>ニュウリョク</t>
    </rPh>
    <phoneticPr fontId="1"/>
  </si>
  <si>
    <t>（⑧－⑪と(ｱ)の小さい方）</t>
    <rPh sb="9" eb="10">
      <t>チイ</t>
    </rPh>
    <rPh sb="12" eb="13">
      <t>ホウ</t>
    </rPh>
    <phoneticPr fontId="1"/>
  </si>
  <si>
    <t>⑭</t>
    <phoneticPr fontId="1"/>
  </si>
  <si>
    <t>⑫のうち、他の駐車施設の数に振替する数</t>
    <rPh sb="14" eb="16">
      <t>フリカエ</t>
    </rPh>
    <phoneticPr fontId="1"/>
  </si>
  <si>
    <t>⑬のうち、他の駐車施設の数に振替する数</t>
    <rPh sb="5" eb="6">
      <t>タ</t>
    </rPh>
    <rPh sb="7" eb="9">
      <t>チュウシャ</t>
    </rPh>
    <rPh sb="9" eb="11">
      <t>シセツ</t>
    </rPh>
    <rPh sb="12" eb="13">
      <t>カズ</t>
    </rPh>
    <rPh sb="14" eb="16">
      <t>フリカエ</t>
    </rPh>
    <phoneticPr fontId="1"/>
  </si>
  <si>
    <t>⑭のうち、他の駐車施設の数に振替する数</t>
    <rPh sb="14" eb="16">
      <t>フリカエ</t>
    </rPh>
    <phoneticPr fontId="1"/>
  </si>
  <si>
    <t>振替する数≦⑭となっているか？</t>
    <rPh sb="0" eb="2">
      <t>フリカエ</t>
    </rPh>
    <phoneticPr fontId="1"/>
  </si>
  <si>
    <t>最終チェック</t>
    <rPh sb="0" eb="2">
      <t>サイシュウ</t>
    </rPh>
    <phoneticPr fontId="1"/>
  </si>
  <si>
    <t>(あ)≧⑪となっているか？</t>
    <phoneticPr fontId="1"/>
  </si>
  <si>
    <t>(い)≧⑥となっているか？</t>
    <phoneticPr fontId="1"/>
  </si>
  <si>
    <t>(う)≧⑦となっているか？</t>
    <phoneticPr fontId="1"/>
  </si>
  <si>
    <r>
      <t>「</t>
    </r>
    <r>
      <rPr>
        <b/>
        <sz val="9"/>
        <color rgb="FFC00000"/>
        <rFont val="BIZ UDゴシック"/>
        <family val="3"/>
        <charset val="128"/>
      </rPr>
      <t>×不適合</t>
    </r>
    <r>
      <rPr>
        <sz val="9"/>
        <rFont val="BIZ UDゴシック"/>
        <family val="3"/>
        <charset val="128"/>
      </rPr>
      <t>」となる場合は、「</t>
    </r>
    <r>
      <rPr>
        <b/>
        <sz val="9"/>
        <color rgb="FF0070C0"/>
        <rFont val="BIZ UDゴシック"/>
        <family val="3"/>
        <charset val="128"/>
      </rPr>
      <t>〇適合</t>
    </r>
    <r>
      <rPr>
        <sz val="9"/>
        <rFont val="BIZ UDゴシック"/>
        <family val="3"/>
        <charset val="128"/>
      </rPr>
      <t>」となるよう計画の数を見直すか、</t>
    </r>
    <rPh sb="2" eb="5">
      <t>フテキゴウ</t>
    </rPh>
    <rPh sb="9" eb="11">
      <t>バアイ</t>
    </rPh>
    <rPh sb="15" eb="17">
      <t>テキゴウ</t>
    </rPh>
    <rPh sb="23" eb="25">
      <t>ケイカク</t>
    </rPh>
    <rPh sb="28" eb="30">
      <t>ミナオ</t>
    </rPh>
    <phoneticPr fontId="1"/>
  </si>
  <si>
    <r>
      <t>「</t>
    </r>
    <r>
      <rPr>
        <b/>
        <sz val="9"/>
        <color rgb="FFC00000"/>
        <rFont val="BIZ UDゴシック"/>
        <family val="3"/>
        <charset val="128"/>
      </rPr>
      <t>×不適合</t>
    </r>
    <r>
      <rPr>
        <sz val="9"/>
        <rFont val="BIZ UDゴシック"/>
        <family val="3"/>
        <charset val="128"/>
      </rPr>
      <t>」となる場合は、「</t>
    </r>
    <r>
      <rPr>
        <b/>
        <sz val="9"/>
        <color rgb="FF0070C0"/>
        <rFont val="BIZ UDゴシック"/>
        <family val="3"/>
        <charset val="128"/>
      </rPr>
      <t>〇適合</t>
    </r>
    <r>
      <rPr>
        <sz val="9"/>
        <rFont val="BIZ UDゴシック"/>
        <family val="3"/>
        <charset val="128"/>
      </rPr>
      <t>」となるよう計画の数を見直してください</t>
    </r>
    <rPh sb="2" eb="5">
      <t>フテキゴウ</t>
    </rPh>
    <rPh sb="9" eb="11">
      <t>バアイ</t>
    </rPh>
    <rPh sb="15" eb="17">
      <t>テキゴウ</t>
    </rPh>
    <rPh sb="23" eb="25">
      <t>ケイカク</t>
    </rPh>
    <rPh sb="28" eb="30">
      <t>ミナオ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</si>
</sst>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Red]0"/>
    <numFmt numFmtId="177" formatCode="0.0;[Red]0.0"/>
    <numFmt numFmtId="178" formatCode="0.00;[Red]0.00"/>
    <numFmt numFmtId="179" formatCode="\ "/>
    <numFmt numFmtId="180" formatCode="#,##0.00_);[Red]\(#,##0.00\)"/>
    <numFmt numFmtId="181" formatCode="0_ "/>
    <numFmt numFmtId="182" formatCode="#,##0_ ;[Red]\-#,##0\ "/>
    <numFmt numFmtId="183" formatCode="0_ ;[Red]\-0\ "/>
    <numFmt numFmtId="184" formatCode="0.00_);[Red]\(0.00\)"/>
    <numFmt numFmtId="185" formatCode="0_);[Red]\(0\)"/>
    <numFmt numFmtId="186" formatCode="\(\ #,##0_ ;[Red]\-#,##0\ "/>
    <numFmt numFmtId="187" formatCode="0.00_ "/>
  </numFmts>
  <fonts count="65">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name val="ＭＳ Ｐゴシック"/>
      <family val="3"/>
      <charset val="128"/>
    </font>
    <font>
      <sz val="6"/>
      <name val="ＭＳ Ｐゴシック"/>
      <family val="3"/>
      <charset val="128"/>
    </font>
    <font>
      <sz val="11"/>
      <color theme="1"/>
      <name val="游ゴシック"/>
      <family val="3"/>
      <charset val="128"/>
      <scheme val="minor"/>
    </font>
    <font>
      <u/>
      <sz val="11"/>
      <color theme="10"/>
      <name val="游ゴシック"/>
      <family val="3"/>
      <charset val="128"/>
      <scheme val="minor"/>
    </font>
    <font>
      <sz val="9"/>
      <color rgb="FFC00000"/>
      <name val="BIZ UDゴシック"/>
      <family val="3"/>
      <charset val="128"/>
    </font>
    <font>
      <b/>
      <sz val="9"/>
      <color rgb="FFC00000"/>
      <name val="BIZ UDゴシック"/>
      <family val="3"/>
      <charset val="128"/>
    </font>
    <font>
      <b/>
      <sz val="14"/>
      <color theme="1"/>
      <name val="BIZ UDゴシック"/>
      <family val="3"/>
      <charset val="128"/>
    </font>
    <font>
      <sz val="9"/>
      <color theme="1"/>
      <name val="BIZ UDゴシック"/>
      <family val="3"/>
      <charset val="128"/>
    </font>
    <font>
      <b/>
      <sz val="9"/>
      <color theme="1"/>
      <name val="BIZ UDゴシック"/>
      <family val="3"/>
      <charset val="128"/>
    </font>
    <font>
      <sz val="9"/>
      <name val="BIZ UDゴシック"/>
      <family val="3"/>
      <charset val="128"/>
    </font>
    <font>
      <sz val="9"/>
      <color rgb="FF000000"/>
      <name val="BIZ UDゴシック"/>
      <family val="3"/>
      <charset val="128"/>
    </font>
    <font>
      <sz val="9"/>
      <color rgb="FFFF0000"/>
      <name val="BIZ UDゴシック"/>
      <family val="3"/>
      <charset val="128"/>
    </font>
    <font>
      <sz val="14"/>
      <color theme="1"/>
      <name val="BIZ UDゴシック"/>
      <family val="3"/>
      <charset val="128"/>
    </font>
    <font>
      <b/>
      <sz val="6"/>
      <color rgb="FFC00000"/>
      <name val="BIZ UDゴシック"/>
      <family val="3"/>
      <charset val="128"/>
    </font>
    <font>
      <sz val="4"/>
      <color theme="1"/>
      <name val="BIZ UDゴシック"/>
      <family val="3"/>
      <charset val="128"/>
    </font>
    <font>
      <b/>
      <sz val="4"/>
      <color theme="1"/>
      <name val="BIZ UDゴシック"/>
      <family val="3"/>
      <charset val="128"/>
    </font>
    <font>
      <sz val="4"/>
      <name val="BIZ UDゴシック"/>
      <family val="3"/>
      <charset val="128"/>
    </font>
    <font>
      <b/>
      <sz val="4"/>
      <color rgb="FFC00000"/>
      <name val="BIZ UDゴシック"/>
      <family val="3"/>
      <charset val="128"/>
    </font>
    <font>
      <sz val="4"/>
      <color rgb="FFC00000"/>
      <name val="BIZ UDゴシック"/>
      <family val="3"/>
      <charset val="128"/>
    </font>
    <font>
      <b/>
      <sz val="4"/>
      <name val="BIZ UDゴシック"/>
      <family val="3"/>
      <charset val="128"/>
    </font>
    <font>
      <b/>
      <sz val="11"/>
      <color theme="1"/>
      <name val="BIZ UDゴシック"/>
      <family val="3"/>
      <charset val="128"/>
    </font>
    <font>
      <sz val="11"/>
      <color theme="1"/>
      <name val="BIZ UDゴシック"/>
      <family val="3"/>
      <charset val="128"/>
    </font>
    <font>
      <sz val="11"/>
      <color rgb="FFFF0000"/>
      <name val="BIZ UDゴシック"/>
      <family val="3"/>
      <charset val="128"/>
    </font>
    <font>
      <b/>
      <sz val="14"/>
      <color rgb="FFC00000"/>
      <name val="BIZ UDゴシック"/>
      <family val="3"/>
      <charset val="128"/>
    </font>
    <font>
      <sz val="14"/>
      <color rgb="FFC00000"/>
      <name val="BIZ UDゴシック"/>
      <family val="3"/>
      <charset val="128"/>
    </font>
    <font>
      <b/>
      <sz val="18"/>
      <color theme="1"/>
      <name val="BIZ UDゴシック"/>
      <family val="3"/>
      <charset val="128"/>
    </font>
    <font>
      <b/>
      <sz val="16"/>
      <color theme="1"/>
      <name val="BIZ UDゴシック"/>
      <family val="3"/>
      <charset val="128"/>
    </font>
    <font>
      <sz val="14"/>
      <name val="BIZ UDゴシック"/>
      <family val="3"/>
      <charset val="128"/>
    </font>
    <font>
      <sz val="11"/>
      <name val="BIZ UDゴシック"/>
      <family val="3"/>
      <charset val="128"/>
    </font>
    <font>
      <b/>
      <sz val="12"/>
      <name val="BIZ UDゴシック"/>
      <family val="3"/>
      <charset val="128"/>
    </font>
    <font>
      <b/>
      <sz val="14"/>
      <name val="BIZ UDゴシック"/>
      <family val="3"/>
      <charset val="128"/>
    </font>
    <font>
      <b/>
      <sz val="11"/>
      <name val="BIZ UDゴシック"/>
      <family val="3"/>
      <charset val="128"/>
    </font>
    <font>
      <b/>
      <sz val="11"/>
      <color rgb="FFC00000"/>
      <name val="BIZ UDゴシック"/>
      <family val="3"/>
      <charset val="128"/>
    </font>
    <font>
      <b/>
      <sz val="10"/>
      <color rgb="FFC00000"/>
      <name val="BIZ UDゴシック"/>
      <family val="3"/>
      <charset val="128"/>
    </font>
    <font>
      <b/>
      <sz val="12"/>
      <color rgb="FFC00000"/>
      <name val="BIZ UDゴシック"/>
      <family val="3"/>
      <charset val="128"/>
    </font>
    <font>
      <sz val="10"/>
      <color rgb="FF0000FF"/>
      <name val="BIZ UDゴシック"/>
      <family val="3"/>
      <charset val="128"/>
    </font>
    <font>
      <sz val="10"/>
      <name val="BIZ UDゴシック"/>
      <family val="3"/>
      <charset val="128"/>
    </font>
    <font>
      <sz val="10"/>
      <color theme="1"/>
      <name val="BIZ UDゴシック"/>
      <family val="3"/>
      <charset val="128"/>
    </font>
    <font>
      <sz val="4"/>
      <color rgb="FFFF0000"/>
      <name val="BIZ UDゴシック"/>
      <family val="3"/>
      <charset val="128"/>
    </font>
    <font>
      <b/>
      <sz val="9"/>
      <name val="BIZ UDゴシック"/>
      <family val="3"/>
      <charset val="128"/>
    </font>
    <font>
      <b/>
      <sz val="9"/>
      <color rgb="FF0070C0"/>
      <name val="BIZ UDゴシック"/>
      <family val="3"/>
      <charset val="128"/>
    </font>
    <font>
      <b/>
      <sz val="4"/>
      <color rgb="FF0070C0"/>
      <name val="BIZ UDゴシック"/>
      <family val="3"/>
      <charset val="128"/>
    </font>
    <font>
      <sz val="4"/>
      <color rgb="FF000000"/>
      <name val="BIZ UDゴシック"/>
      <family val="3"/>
      <charset val="128"/>
    </font>
    <font>
      <b/>
      <sz val="4"/>
      <color rgb="FFFF0000"/>
      <name val="BIZ UDゴシック"/>
      <family val="3"/>
      <charset val="128"/>
    </font>
    <font>
      <sz val="11"/>
      <color theme="1"/>
      <name val="游ゴシック"/>
      <family val="2"/>
      <charset val="128"/>
      <scheme val="minor"/>
    </font>
    <font>
      <b/>
      <sz val="10"/>
      <name val="BIZ UDゴシック"/>
      <family val="3"/>
      <charset val="128"/>
    </font>
    <font>
      <sz val="8"/>
      <color theme="1"/>
      <name val="BIZ UDゴシック"/>
      <family val="3"/>
      <charset val="128"/>
    </font>
    <font>
      <sz val="12"/>
      <name val="BIZ UDゴシック"/>
      <family val="3"/>
      <charset val="128"/>
    </font>
    <font>
      <b/>
      <sz val="12"/>
      <color theme="1"/>
      <name val="BIZ UDゴシック"/>
      <family val="3"/>
      <charset val="128"/>
    </font>
    <font>
      <b/>
      <sz val="10"/>
      <color theme="1"/>
      <name val="BIZ UDゴシック"/>
      <family val="3"/>
      <charset val="128"/>
    </font>
    <font>
      <sz val="8"/>
      <name val="BIZ UDゴシック"/>
      <family val="3"/>
      <charset val="128"/>
    </font>
    <font>
      <sz val="6"/>
      <color theme="1"/>
      <name val="BIZ UDゴシック"/>
      <family val="3"/>
      <charset val="128"/>
    </font>
    <font>
      <sz val="6"/>
      <name val="BIZ UDゴシック"/>
      <family val="3"/>
      <charset val="128"/>
    </font>
    <font>
      <sz val="2"/>
      <color theme="1"/>
      <name val="BIZ UDゴシック"/>
      <family val="3"/>
      <charset val="128"/>
    </font>
    <font>
      <sz val="12"/>
      <color theme="1"/>
      <name val="BIZ UDゴシック"/>
      <family val="3"/>
      <charset val="128"/>
    </font>
    <font>
      <b/>
      <sz val="2"/>
      <color rgb="FFC00000"/>
      <name val="BIZ UDゴシック"/>
      <family val="3"/>
      <charset val="128"/>
    </font>
    <font>
      <sz val="2"/>
      <name val="BIZ UDゴシック"/>
      <family val="3"/>
      <charset val="128"/>
    </font>
    <font>
      <b/>
      <sz val="2"/>
      <color theme="1"/>
      <name val="BIZ UDゴシック"/>
      <family val="3"/>
      <charset val="128"/>
    </font>
    <font>
      <b/>
      <sz val="2"/>
      <color rgb="FF0070C0"/>
      <name val="BIZ UDゴシック"/>
      <family val="3"/>
      <charset val="128"/>
    </font>
    <font>
      <b/>
      <u/>
      <sz val="11"/>
      <color theme="10"/>
      <name val="BIZ UDゴシック"/>
      <family val="3"/>
      <charset val="128"/>
    </font>
    <font>
      <b/>
      <sz val="9"/>
      <color theme="0"/>
      <name val="BIZ UDゴシック"/>
      <family val="3"/>
      <charset val="128"/>
    </font>
    <font>
      <b/>
      <u/>
      <sz val="9"/>
      <color theme="1"/>
      <name val="BIZ UDゴシック"/>
      <family val="3"/>
      <charset val="128"/>
    </font>
  </fonts>
  <fills count="11">
    <fill>
      <patternFill patternType="none"/>
    </fill>
    <fill>
      <patternFill patternType="gray125"/>
    </fill>
    <fill>
      <patternFill patternType="solid">
        <fgColor rgb="FFFFFFCC"/>
        <bgColor indexed="64"/>
      </patternFill>
    </fill>
    <fill>
      <patternFill patternType="solid">
        <fgColor theme="0" tint="-0.249977111117893"/>
        <bgColor indexed="64"/>
      </patternFill>
    </fill>
    <fill>
      <patternFill patternType="solid">
        <fgColor rgb="FFFFCCCC"/>
        <bgColor indexed="64"/>
      </patternFill>
    </fill>
    <fill>
      <patternFill patternType="solid">
        <fgColor rgb="FFCCFFFF"/>
        <bgColor indexed="64"/>
      </patternFill>
    </fill>
    <fill>
      <patternFill patternType="solid">
        <fgColor rgb="FFCCFFCC"/>
        <bgColor indexed="64"/>
      </patternFill>
    </fill>
    <fill>
      <patternFill patternType="solid">
        <fgColor theme="0" tint="-4.9989318521683403E-2"/>
        <bgColor indexed="64"/>
      </patternFill>
    </fill>
    <fill>
      <patternFill patternType="solid">
        <fgColor rgb="FFCCECFF"/>
        <bgColor indexed="64"/>
      </patternFill>
    </fill>
    <fill>
      <patternFill patternType="solid">
        <fgColor rgb="FFEAEAEA"/>
        <bgColor indexed="64"/>
      </patternFill>
    </fill>
    <fill>
      <patternFill patternType="solid">
        <fgColor theme="1"/>
        <bgColor indexed="64"/>
      </patternFill>
    </fill>
  </fills>
  <borders count="110">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auto="1"/>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hair">
        <color indexed="64"/>
      </bottom>
      <diagonal/>
    </border>
    <border>
      <left/>
      <right/>
      <top style="thin">
        <color indexed="64"/>
      </top>
      <bottom style="hair">
        <color indexed="64"/>
      </bottom>
      <diagonal/>
    </border>
    <border>
      <left/>
      <right style="thin">
        <color indexed="64"/>
      </right>
      <top style="thin">
        <color auto="1"/>
      </top>
      <bottom style="hair">
        <color indexed="64"/>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auto="1"/>
      </right>
      <top style="hair">
        <color indexed="64"/>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medium">
        <color indexed="64"/>
      </left>
      <right/>
      <top style="thin">
        <color indexed="64"/>
      </top>
      <bottom/>
      <diagonal/>
    </border>
    <border diagonalDown="1">
      <left/>
      <right style="thin">
        <color indexed="64"/>
      </right>
      <top style="thin">
        <color indexed="64"/>
      </top>
      <bottom style="thin">
        <color indexed="64"/>
      </bottom>
      <diagonal style="thin">
        <color indexed="64"/>
      </diagonal>
    </border>
    <border>
      <left style="medium">
        <color indexed="64"/>
      </left>
      <right style="medium">
        <color indexed="64"/>
      </right>
      <top/>
      <bottom/>
      <diagonal/>
    </border>
    <border>
      <left/>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hair">
        <color indexed="64"/>
      </left>
      <right/>
      <top style="hair">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right/>
      <top style="mediumDashed">
        <color auto="1"/>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thin">
        <color rgb="FFC00000"/>
      </left>
      <right/>
      <top style="thin">
        <color rgb="FFC00000"/>
      </top>
      <bottom style="thin">
        <color rgb="FFC00000"/>
      </bottom>
      <diagonal/>
    </border>
    <border>
      <left/>
      <right style="thin">
        <color rgb="FFC00000"/>
      </right>
      <top style="thin">
        <color rgb="FFC00000"/>
      </top>
      <bottom style="thin">
        <color rgb="FFC00000"/>
      </bottom>
      <diagonal/>
    </border>
    <border>
      <left style="medium">
        <color indexed="64"/>
      </left>
      <right/>
      <top style="mediumDashed">
        <color indexed="64"/>
      </top>
      <bottom/>
      <diagonal/>
    </border>
    <border>
      <left/>
      <right style="medium">
        <color indexed="64"/>
      </right>
      <top style="mediumDashed">
        <color indexed="64"/>
      </top>
      <bottom/>
      <diagonal/>
    </border>
    <border>
      <left style="thin">
        <color rgb="FFC00000"/>
      </left>
      <right/>
      <top style="thin">
        <color rgb="FFC00000"/>
      </top>
      <bottom/>
      <diagonal/>
    </border>
    <border>
      <left/>
      <right style="thin">
        <color rgb="FFC00000"/>
      </right>
      <top style="thin">
        <color rgb="FFC00000"/>
      </top>
      <bottom/>
      <diagonal/>
    </border>
    <border>
      <left style="thin">
        <color rgb="FFC00000"/>
      </left>
      <right/>
      <top/>
      <bottom style="thin">
        <color rgb="FFC00000"/>
      </bottom>
      <diagonal/>
    </border>
    <border>
      <left/>
      <right style="thin">
        <color rgb="FFC00000"/>
      </right>
      <top/>
      <bottom style="thin">
        <color rgb="FFC00000"/>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rgb="FFFFC000"/>
      </left>
      <right/>
      <top style="thin">
        <color rgb="FFFFC000"/>
      </top>
      <bottom style="thin">
        <color rgb="FFFFC000"/>
      </bottom>
      <diagonal/>
    </border>
    <border>
      <left/>
      <right style="thin">
        <color rgb="FFFFC000"/>
      </right>
      <top style="thin">
        <color rgb="FFFFC000"/>
      </top>
      <bottom style="thin">
        <color rgb="FFFFC000"/>
      </bottom>
      <diagonal/>
    </border>
    <border>
      <left style="thick">
        <color theme="7"/>
      </left>
      <right/>
      <top style="thick">
        <color theme="7"/>
      </top>
      <bottom/>
      <diagonal/>
    </border>
    <border>
      <left/>
      <right/>
      <top style="thick">
        <color theme="7"/>
      </top>
      <bottom/>
      <diagonal/>
    </border>
    <border>
      <left/>
      <right style="thick">
        <color theme="7"/>
      </right>
      <top style="thick">
        <color theme="7"/>
      </top>
      <bottom/>
      <diagonal/>
    </border>
    <border>
      <left style="thick">
        <color theme="7"/>
      </left>
      <right/>
      <top/>
      <bottom/>
      <diagonal/>
    </border>
    <border>
      <left/>
      <right style="thick">
        <color theme="7"/>
      </right>
      <top/>
      <bottom/>
      <diagonal/>
    </border>
    <border>
      <left style="thick">
        <color theme="7"/>
      </left>
      <right/>
      <top/>
      <bottom style="thick">
        <color theme="7"/>
      </bottom>
      <diagonal/>
    </border>
    <border>
      <left/>
      <right/>
      <top/>
      <bottom style="thick">
        <color theme="7"/>
      </bottom>
      <diagonal/>
    </border>
    <border>
      <left/>
      <right style="thick">
        <color theme="7"/>
      </right>
      <top/>
      <bottom style="thick">
        <color theme="7"/>
      </bottom>
      <diagonal/>
    </border>
    <border>
      <left/>
      <right/>
      <top style="thin">
        <color rgb="FFFFC000"/>
      </top>
      <bottom style="thin">
        <color rgb="FFFFC000"/>
      </bottom>
      <diagonal/>
    </border>
    <border>
      <left style="medium">
        <color rgb="FFFFC000"/>
      </left>
      <right/>
      <top style="medium">
        <color rgb="FFFFC000"/>
      </top>
      <bottom style="medium">
        <color rgb="FFFFC000"/>
      </bottom>
      <diagonal/>
    </border>
    <border>
      <left/>
      <right style="medium">
        <color rgb="FFFFC000"/>
      </right>
      <top style="medium">
        <color rgb="FFFFC000"/>
      </top>
      <bottom style="medium">
        <color rgb="FFFFC000"/>
      </bottom>
      <diagonal/>
    </border>
    <border>
      <left style="medium">
        <color rgb="FFFFC000"/>
      </left>
      <right style="medium">
        <color rgb="FFFFC000"/>
      </right>
      <top style="medium">
        <color rgb="FFFFC000"/>
      </top>
      <bottom style="medium">
        <color rgb="FFFFC000"/>
      </bottom>
      <diagonal/>
    </border>
    <border>
      <left/>
      <right style="thick">
        <color auto="1"/>
      </right>
      <top/>
      <bottom/>
      <diagonal/>
    </border>
    <border>
      <left style="thin">
        <color indexed="64"/>
      </left>
      <right/>
      <top style="medium">
        <color indexed="64"/>
      </top>
      <bottom/>
      <diagonal/>
    </border>
  </borders>
  <cellStyleXfs count="6">
    <xf numFmtId="0" fontId="0" fillId="0" borderId="0">
      <alignment vertical="center"/>
    </xf>
    <xf numFmtId="0" fontId="2" fillId="0" borderId="0" applyNumberFormat="0" applyFill="0" applyBorder="0" applyAlignment="0" applyProtection="0">
      <alignment vertical="center"/>
    </xf>
    <xf numFmtId="0" fontId="3" fillId="0" borderId="0">
      <alignment vertical="center"/>
    </xf>
    <xf numFmtId="0" fontId="5" fillId="0" borderId="0">
      <alignment vertical="center"/>
    </xf>
    <xf numFmtId="0" fontId="6" fillId="0" borderId="0" applyNumberFormat="0" applyFill="0" applyBorder="0" applyAlignment="0" applyProtection="0">
      <alignment vertical="center"/>
    </xf>
    <xf numFmtId="38" fontId="47" fillId="0" borderId="0" applyFont="0" applyFill="0" applyBorder="0" applyAlignment="0" applyProtection="0">
      <alignment vertical="center"/>
    </xf>
  </cellStyleXfs>
  <cellXfs count="977">
    <xf numFmtId="0" fontId="0" fillId="0" borderId="0" xfId="0">
      <alignment vertical="center"/>
    </xf>
    <xf numFmtId="0" fontId="37" fillId="0" borderId="0" xfId="2" applyFont="1" applyAlignment="1" applyProtection="1">
      <alignment vertical="center"/>
    </xf>
    <xf numFmtId="0" fontId="36" fillId="0" borderId="0" xfId="2" applyFont="1" applyAlignment="1" applyProtection="1">
      <alignment vertical="center"/>
    </xf>
    <xf numFmtId="0" fontId="36" fillId="0" borderId="0" xfId="0" applyFont="1" applyAlignment="1" applyProtection="1">
      <alignment vertical="center"/>
    </xf>
    <xf numFmtId="0" fontId="36" fillId="0" borderId="0" xfId="0" applyFont="1" applyFill="1" applyBorder="1" applyAlignment="1" applyProtection="1">
      <alignment vertical="center"/>
    </xf>
    <xf numFmtId="0" fontId="39" fillId="0" borderId="0" xfId="0" applyFont="1" applyBorder="1" applyAlignment="1" applyProtection="1">
      <alignment horizontal="right" vertical="center"/>
    </xf>
    <xf numFmtId="0" fontId="39" fillId="0" borderId="0" xfId="0" applyFont="1" applyFill="1" applyBorder="1" applyAlignment="1" applyProtection="1">
      <alignment vertical="center"/>
    </xf>
    <xf numFmtId="0" fontId="40" fillId="0" borderId="0" xfId="0" applyFont="1" applyAlignment="1">
      <alignment vertical="center"/>
    </xf>
    <xf numFmtId="0" fontId="8" fillId="0" borderId="0" xfId="0" applyFont="1" applyAlignment="1" applyProtection="1">
      <alignment horizontal="right" vertical="center"/>
    </xf>
    <xf numFmtId="0" fontId="40" fillId="0" borderId="0" xfId="0" applyFont="1" applyFill="1" applyAlignment="1">
      <alignment vertical="center"/>
    </xf>
    <xf numFmtId="0" fontId="36" fillId="0" borderId="0" xfId="0" applyFont="1" applyAlignment="1" applyProtection="1">
      <alignment horizontal="right" vertical="center"/>
    </xf>
    <xf numFmtId="0" fontId="40" fillId="0" borderId="0" xfId="0" applyFont="1" applyAlignment="1" applyProtection="1">
      <alignment vertical="center"/>
    </xf>
    <xf numFmtId="0" fontId="39" fillId="0" borderId="0" xfId="0" applyFont="1" applyAlignment="1" applyProtection="1">
      <alignment vertical="center"/>
    </xf>
    <xf numFmtId="0" fontId="40" fillId="0" borderId="0" xfId="0" applyFont="1" applyFill="1" applyAlignment="1" applyProtection="1">
      <alignment vertical="center"/>
    </xf>
    <xf numFmtId="0" fontId="17" fillId="0" borderId="0" xfId="0" applyFont="1" applyAlignment="1" applyProtection="1">
      <alignment vertical="center"/>
    </xf>
    <xf numFmtId="0" fontId="17" fillId="0" borderId="0" xfId="0" applyFont="1" applyFill="1" applyAlignment="1" applyProtection="1">
      <alignment vertical="center"/>
    </xf>
    <xf numFmtId="0" fontId="39" fillId="0" borderId="3" xfId="0" applyFont="1" applyFill="1" applyBorder="1" applyAlignment="1" applyProtection="1">
      <alignment vertical="center"/>
    </xf>
    <xf numFmtId="0" fontId="39" fillId="0" borderId="6" xfId="0" applyFont="1" applyFill="1" applyBorder="1" applyAlignment="1" applyProtection="1">
      <alignment vertical="center"/>
    </xf>
    <xf numFmtId="0" fontId="20" fillId="0" borderId="0" xfId="0" applyFont="1" applyAlignment="1" applyProtection="1">
      <alignment vertical="center"/>
    </xf>
    <xf numFmtId="0" fontId="36" fillId="0" borderId="0" xfId="0" applyFont="1" applyFill="1" applyAlignment="1" applyProtection="1">
      <alignment vertical="center"/>
    </xf>
    <xf numFmtId="0" fontId="36" fillId="0" borderId="0" xfId="0" applyFont="1" applyFill="1" applyBorder="1" applyAlignment="1" applyProtection="1">
      <alignment horizontal="right" vertical="center"/>
    </xf>
    <xf numFmtId="0" fontId="36" fillId="0" borderId="0" xfId="0" applyFont="1" applyFill="1" applyAlignment="1" applyProtection="1">
      <alignment horizontal="right" vertical="center"/>
    </xf>
    <xf numFmtId="0" fontId="36" fillId="0" borderId="0" xfId="0" applyFont="1" applyBorder="1" applyAlignment="1" applyProtection="1">
      <alignment horizontal="right" vertical="center"/>
    </xf>
    <xf numFmtId="0" fontId="22" fillId="0" borderId="0" xfId="0" applyFont="1" applyAlignment="1">
      <alignment vertical="center"/>
    </xf>
    <xf numFmtId="0" fontId="22" fillId="8" borderId="0" xfId="0" applyFont="1" applyFill="1" applyAlignment="1">
      <alignment vertical="center"/>
    </xf>
    <xf numFmtId="0" fontId="22" fillId="8" borderId="0" xfId="0" applyFont="1" applyFill="1" applyAlignment="1" applyProtection="1">
      <alignment horizontal="center" vertical="center"/>
    </xf>
    <xf numFmtId="0" fontId="22" fillId="8" borderId="0" xfId="0" applyFont="1" applyFill="1" applyAlignment="1" applyProtection="1">
      <alignment vertical="center"/>
    </xf>
    <xf numFmtId="0" fontId="12" fillId="0" borderId="25"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26" xfId="0" applyFont="1" applyFill="1" applyBorder="1" applyAlignment="1" applyProtection="1">
      <alignment horizontal="center" vertical="center"/>
    </xf>
    <xf numFmtId="0" fontId="12" fillId="0" borderId="0" xfId="0" applyFont="1" applyFill="1" applyBorder="1" applyAlignment="1" applyProtection="1">
      <alignment vertical="center"/>
    </xf>
    <xf numFmtId="0" fontId="12" fillId="0" borderId="55" xfId="0" applyFont="1" applyFill="1" applyBorder="1" applyAlignment="1" applyProtection="1">
      <alignment horizontal="center" vertical="center"/>
    </xf>
    <xf numFmtId="0" fontId="12" fillId="0" borderId="12" xfId="0" applyFont="1" applyFill="1" applyBorder="1" applyAlignment="1" applyProtection="1">
      <alignment vertical="center"/>
    </xf>
    <xf numFmtId="0" fontId="12" fillId="0" borderId="12" xfId="0" applyFont="1" applyFill="1" applyBorder="1" applyAlignment="1" applyProtection="1">
      <alignment horizontal="center" vertical="center"/>
    </xf>
    <xf numFmtId="0" fontId="12" fillId="0" borderId="28" xfId="0" applyFont="1" applyFill="1" applyBorder="1" applyAlignment="1" applyProtection="1">
      <alignment horizontal="center" vertical="center"/>
    </xf>
    <xf numFmtId="0" fontId="22" fillId="0" borderId="0" xfId="0" applyFont="1" applyAlignment="1" applyProtection="1">
      <alignment vertical="center"/>
    </xf>
    <xf numFmtId="0" fontId="12" fillId="0" borderId="0" xfId="0" applyFont="1" applyAlignment="1" applyProtection="1">
      <alignment vertical="center"/>
    </xf>
    <xf numFmtId="0" fontId="12" fillId="0" borderId="0" xfId="0" applyFont="1" applyBorder="1" applyAlignment="1" applyProtection="1">
      <alignment vertical="center"/>
    </xf>
    <xf numFmtId="0" fontId="18" fillId="0" borderId="0" xfId="0" applyFont="1" applyAlignment="1" applyProtection="1">
      <alignment vertical="center"/>
    </xf>
    <xf numFmtId="0" fontId="17" fillId="0" borderId="0" xfId="0" applyFont="1" applyBorder="1" applyAlignment="1" applyProtection="1">
      <alignment vertical="center"/>
    </xf>
    <xf numFmtId="0" fontId="9" fillId="0" borderId="0" xfId="0" applyFont="1" applyBorder="1" applyAlignment="1" applyProtection="1">
      <alignment vertical="center"/>
    </xf>
    <xf numFmtId="0" fontId="8" fillId="0" borderId="0" xfId="0" applyFont="1" applyAlignment="1" applyProtection="1">
      <alignment vertical="center"/>
    </xf>
    <xf numFmtId="0" fontId="27" fillId="0" borderId="0" xfId="0" applyFont="1" applyBorder="1" applyAlignment="1" applyProtection="1">
      <alignment vertical="center"/>
    </xf>
    <xf numFmtId="0" fontId="15" fillId="0" borderId="0" xfId="0" applyFont="1" applyBorder="1" applyAlignment="1" applyProtection="1">
      <alignment vertical="center"/>
    </xf>
    <xf numFmtId="0" fontId="18" fillId="0" borderId="0" xfId="0" applyFont="1" applyBorder="1" applyAlignment="1" applyProtection="1">
      <alignment vertical="center"/>
    </xf>
    <xf numFmtId="0" fontId="20" fillId="0" borderId="0" xfId="0" applyFont="1" applyAlignment="1" applyProtection="1">
      <alignment horizontal="right" vertical="center"/>
    </xf>
    <xf numFmtId="0" fontId="21" fillId="0" borderId="0" xfId="0" applyFont="1" applyBorder="1" applyAlignment="1" applyProtection="1">
      <alignment vertical="center"/>
    </xf>
    <xf numFmtId="0" fontId="10" fillId="0" borderId="23" xfId="0" applyFont="1" applyBorder="1" applyAlignment="1" applyProtection="1">
      <alignment vertical="center"/>
    </xf>
    <xf numFmtId="0" fontId="17" fillId="0" borderId="23" xfId="0" applyFont="1" applyBorder="1" applyAlignment="1" applyProtection="1">
      <alignment vertical="center"/>
    </xf>
    <xf numFmtId="0" fontId="17" fillId="0" borderId="24" xfId="0" applyFont="1" applyBorder="1" applyAlignment="1" applyProtection="1">
      <alignment vertical="center"/>
    </xf>
    <xf numFmtId="0" fontId="17" fillId="0" borderId="0" xfId="0" applyFont="1" applyBorder="1" applyAlignment="1" applyProtection="1">
      <alignment horizontal="right" vertical="center"/>
    </xf>
    <xf numFmtId="0" fontId="10" fillId="0" borderId="0" xfId="0" applyFont="1" applyBorder="1" applyAlignment="1" applyProtection="1">
      <alignment horizontal="left" vertical="center"/>
    </xf>
    <xf numFmtId="0" fontId="10" fillId="0" borderId="0" xfId="0" applyFont="1" applyBorder="1" applyAlignment="1" applyProtection="1">
      <alignment horizontal="justify" vertical="center"/>
    </xf>
    <xf numFmtId="176" fontId="10" fillId="0" borderId="0" xfId="0" applyNumberFormat="1" applyFont="1" applyFill="1" applyBorder="1" applyAlignment="1" applyProtection="1">
      <alignment horizontal="center" vertical="center"/>
    </xf>
    <xf numFmtId="0" fontId="10" fillId="0" borderId="26" xfId="0" applyFont="1" applyBorder="1" applyAlignment="1" applyProtection="1">
      <alignment vertical="center"/>
    </xf>
    <xf numFmtId="0" fontId="17" fillId="0" borderId="30" xfId="0" applyFont="1" applyBorder="1" applyAlignment="1" applyProtection="1">
      <alignment vertical="center"/>
    </xf>
    <xf numFmtId="0" fontId="17" fillId="0" borderId="30" xfId="0" applyFont="1" applyBorder="1" applyAlignment="1" applyProtection="1">
      <alignment horizontal="left" vertical="center"/>
    </xf>
    <xf numFmtId="0" fontId="17" fillId="0" borderId="31" xfId="0" applyFont="1" applyBorder="1" applyAlignment="1" applyProtection="1">
      <alignment vertical="center"/>
    </xf>
    <xf numFmtId="0" fontId="18" fillId="0" borderId="23" xfId="0" applyFont="1" applyBorder="1" applyAlignment="1" applyProtection="1">
      <alignment vertical="center"/>
    </xf>
    <xf numFmtId="0" fontId="17" fillId="0" borderId="67" xfId="0" applyFont="1" applyBorder="1" applyAlignment="1" applyProtection="1">
      <alignment vertical="center"/>
    </xf>
    <xf numFmtId="0" fontId="11" fillId="0" borderId="0" xfId="0" applyFont="1" applyBorder="1" applyAlignment="1" applyProtection="1">
      <alignment vertical="center"/>
    </xf>
    <xf numFmtId="0" fontId="11" fillId="0" borderId="0" xfId="0" applyFont="1" applyBorder="1" applyAlignment="1" applyProtection="1">
      <alignment horizontal="center" vertical="center"/>
    </xf>
    <xf numFmtId="0" fontId="18" fillId="0" borderId="0" xfId="0" applyFont="1" applyBorder="1" applyAlignment="1" applyProtection="1">
      <alignment horizontal="center" vertical="center"/>
    </xf>
    <xf numFmtId="0" fontId="17" fillId="0" borderId="22" xfId="0" applyFont="1" applyBorder="1" applyAlignment="1" applyProtection="1">
      <alignment vertical="center"/>
    </xf>
    <xf numFmtId="0" fontId="17" fillId="0" borderId="23" xfId="0" applyFont="1" applyFill="1" applyBorder="1" applyAlignment="1" applyProtection="1">
      <alignment vertical="center"/>
    </xf>
    <xf numFmtId="0" fontId="17" fillId="0" borderId="24" xfId="0" applyFont="1" applyFill="1" applyBorder="1" applyAlignment="1" applyProtection="1">
      <alignment vertical="center"/>
    </xf>
    <xf numFmtId="0" fontId="17" fillId="0" borderId="0" xfId="0" applyFont="1" applyFill="1" applyBorder="1" applyAlignment="1" applyProtection="1">
      <alignment vertical="center"/>
    </xf>
    <xf numFmtId="0" fontId="11" fillId="0" borderId="0" xfId="0" applyFont="1" applyBorder="1" applyAlignment="1" applyProtection="1">
      <alignment horizontal="center" vertical="center" textRotation="255"/>
    </xf>
    <xf numFmtId="0" fontId="10" fillId="0" borderId="0" xfId="0" applyFont="1" applyBorder="1" applyAlignment="1" applyProtection="1">
      <alignment horizontal="center" vertical="center"/>
    </xf>
    <xf numFmtId="0" fontId="10" fillId="0" borderId="25" xfId="0" applyFont="1" applyBorder="1" applyAlignment="1" applyProtection="1">
      <alignment vertical="center"/>
    </xf>
    <xf numFmtId="0" fontId="7" fillId="0" borderId="0" xfId="0" applyFont="1" applyFill="1" applyBorder="1" applyAlignment="1" applyProtection="1">
      <alignment vertical="center"/>
    </xf>
    <xf numFmtId="0" fontId="17" fillId="0" borderId="69" xfId="0" applyFont="1" applyFill="1" applyBorder="1" applyAlignment="1" applyProtection="1">
      <alignment vertical="center"/>
    </xf>
    <xf numFmtId="0" fontId="10" fillId="0" borderId="70" xfId="0" applyFont="1" applyFill="1" applyBorder="1" applyAlignment="1" applyProtection="1">
      <alignment vertical="center"/>
    </xf>
    <xf numFmtId="0" fontId="10" fillId="0" borderId="71" xfId="0" applyFont="1" applyFill="1" applyBorder="1" applyAlignment="1" applyProtection="1">
      <alignment vertical="center"/>
    </xf>
    <xf numFmtId="0" fontId="42" fillId="0" borderId="0" xfId="0" applyFont="1" applyBorder="1" applyAlignment="1" applyProtection="1">
      <alignment horizontal="center" vertical="center"/>
    </xf>
    <xf numFmtId="0" fontId="10" fillId="0" borderId="25" xfId="0" applyFont="1" applyFill="1" applyBorder="1" applyAlignment="1" applyProtection="1">
      <alignment vertical="center"/>
    </xf>
    <xf numFmtId="0" fontId="10" fillId="0" borderId="0" xfId="0" applyFont="1" applyFill="1" applyBorder="1" applyAlignment="1" applyProtection="1">
      <alignment vertical="center"/>
    </xf>
    <xf numFmtId="0" fontId="17" fillId="0" borderId="72" xfId="0" applyFont="1" applyBorder="1" applyAlignment="1" applyProtection="1">
      <alignment vertical="center"/>
    </xf>
    <xf numFmtId="0" fontId="10" fillId="0" borderId="73" xfId="0" applyFont="1" applyBorder="1" applyAlignment="1" applyProtection="1">
      <alignment vertical="center"/>
    </xf>
    <xf numFmtId="0" fontId="10" fillId="0" borderId="0" xfId="0" applyFont="1" applyBorder="1" applyAlignment="1" applyProtection="1">
      <alignment horizontal="right" vertical="center"/>
    </xf>
    <xf numFmtId="0" fontId="10" fillId="0" borderId="0" xfId="0" quotePrefix="1" applyFont="1" applyBorder="1" applyAlignment="1" applyProtection="1">
      <alignment vertical="center"/>
    </xf>
    <xf numFmtId="0" fontId="10" fillId="0" borderId="0" xfId="0" quotePrefix="1" applyFont="1" applyBorder="1" applyAlignment="1" applyProtection="1">
      <alignment horizontal="right" vertical="center"/>
    </xf>
    <xf numFmtId="176" fontId="10" fillId="0" borderId="0" xfId="0" applyNumberFormat="1" applyFont="1" applyBorder="1" applyAlignment="1" applyProtection="1">
      <alignment vertical="center"/>
    </xf>
    <xf numFmtId="0" fontId="18" fillId="0" borderId="0" xfId="0" applyFont="1" applyBorder="1" applyAlignment="1" applyProtection="1">
      <alignment horizontal="center" vertical="center" textRotation="255"/>
    </xf>
    <xf numFmtId="9" fontId="19" fillId="0" borderId="0" xfId="0" applyNumberFormat="1" applyFont="1" applyBorder="1" applyAlignment="1" applyProtection="1">
      <alignment horizontal="center" vertical="center"/>
    </xf>
    <xf numFmtId="0" fontId="17" fillId="0" borderId="29" xfId="0" applyFont="1" applyBorder="1" applyAlignment="1" applyProtection="1">
      <alignment vertical="center"/>
    </xf>
    <xf numFmtId="0" fontId="17" fillId="0" borderId="18" xfId="0" applyFont="1" applyBorder="1" applyAlignment="1" applyProtection="1">
      <alignment vertical="center"/>
    </xf>
    <xf numFmtId="0" fontId="17" fillId="0" borderId="73" xfId="0" applyFont="1" applyFill="1" applyBorder="1" applyAlignment="1" applyProtection="1">
      <alignment vertical="center"/>
    </xf>
    <xf numFmtId="0" fontId="21" fillId="0" borderId="0" xfId="0" applyFont="1" applyFill="1" applyBorder="1" applyAlignment="1" applyProtection="1">
      <alignment vertical="center"/>
    </xf>
    <xf numFmtId="9" fontId="45" fillId="0" borderId="0" xfId="0" applyNumberFormat="1" applyFont="1" applyBorder="1" applyAlignment="1" applyProtection="1">
      <alignment horizontal="center" vertical="center"/>
    </xf>
    <xf numFmtId="0" fontId="17" fillId="0" borderId="73" xfId="0" applyFont="1" applyBorder="1" applyAlignment="1" applyProtection="1">
      <alignment vertical="center"/>
    </xf>
    <xf numFmtId="0" fontId="17" fillId="0" borderId="10" xfId="0" applyFont="1" applyBorder="1" applyAlignment="1" applyProtection="1">
      <alignment vertical="center"/>
    </xf>
    <xf numFmtId="0" fontId="17" fillId="0" borderId="25" xfId="0" applyFont="1" applyBorder="1" applyAlignment="1" applyProtection="1">
      <alignment vertical="center"/>
    </xf>
    <xf numFmtId="0" fontId="17" fillId="0" borderId="26" xfId="0" applyFont="1" applyBorder="1" applyAlignment="1" applyProtection="1">
      <alignment vertical="center"/>
    </xf>
    <xf numFmtId="0" fontId="10" fillId="0" borderId="25" xfId="0" applyFont="1" applyBorder="1" applyAlignment="1" applyProtection="1">
      <alignment horizontal="center" vertical="center"/>
    </xf>
    <xf numFmtId="0" fontId="10" fillId="0" borderId="26" xfId="0" applyFont="1" applyBorder="1" applyAlignment="1" applyProtection="1">
      <alignment horizontal="center" vertical="center"/>
    </xf>
    <xf numFmtId="0" fontId="10" fillId="0" borderId="0" xfId="0" applyFont="1" applyFill="1" applyAlignment="1" applyProtection="1">
      <alignment vertical="center"/>
    </xf>
    <xf numFmtId="0" fontId="46" fillId="0" borderId="72" xfId="0" applyFont="1" applyBorder="1" applyAlignment="1" applyProtection="1">
      <alignment vertical="center"/>
    </xf>
    <xf numFmtId="0" fontId="17" fillId="0" borderId="74" xfId="0" applyFont="1" applyBorder="1" applyAlignment="1" applyProtection="1">
      <alignment vertical="center"/>
    </xf>
    <xf numFmtId="0" fontId="10" fillId="0" borderId="75" xfId="0" applyFont="1" applyBorder="1" applyAlignment="1" applyProtection="1">
      <alignment vertical="center"/>
    </xf>
    <xf numFmtId="0" fontId="10" fillId="0" borderId="76" xfId="0" applyFont="1" applyBorder="1" applyAlignment="1" applyProtection="1">
      <alignment vertical="center"/>
    </xf>
    <xf numFmtId="0" fontId="10" fillId="0" borderId="25" xfId="0" applyFont="1" applyBorder="1" applyAlignment="1" applyProtection="1">
      <alignment horizontal="right" vertical="center"/>
    </xf>
    <xf numFmtId="9" fontId="10" fillId="0" borderId="26" xfId="0" applyNumberFormat="1" applyFont="1" applyBorder="1" applyAlignment="1" applyProtection="1">
      <alignment horizontal="center" vertical="center"/>
    </xf>
    <xf numFmtId="176" fontId="10" fillId="0" borderId="0" xfId="0" applyNumberFormat="1" applyFont="1" applyBorder="1" applyAlignment="1" applyProtection="1">
      <alignment horizontal="center" vertical="center"/>
    </xf>
    <xf numFmtId="0" fontId="19" fillId="0" borderId="0" xfId="0" applyFont="1" applyAlignment="1" applyProtection="1">
      <alignment vertical="center"/>
    </xf>
    <xf numFmtId="9" fontId="10" fillId="0" borderId="0" xfId="0" applyNumberFormat="1" applyFont="1" applyBorder="1" applyAlignment="1" applyProtection="1">
      <alignment vertical="center"/>
    </xf>
    <xf numFmtId="9" fontId="17" fillId="0" borderId="0" xfId="0" applyNumberFormat="1" applyFont="1" applyBorder="1" applyAlignment="1" applyProtection="1">
      <alignment horizontal="center" vertical="center"/>
    </xf>
    <xf numFmtId="176" fontId="17" fillId="0" borderId="0" xfId="0" applyNumberFormat="1" applyFont="1" applyBorder="1" applyAlignment="1" applyProtection="1">
      <alignment horizontal="center" vertical="center"/>
    </xf>
    <xf numFmtId="0" fontId="10" fillId="0" borderId="25" xfId="0" applyFont="1" applyBorder="1" applyAlignment="1" applyProtection="1">
      <alignment horizontal="left" vertical="center"/>
    </xf>
    <xf numFmtId="177" fontId="10" fillId="0" borderId="0" xfId="0" applyNumberFormat="1" applyFont="1" applyBorder="1" applyAlignment="1" applyProtection="1">
      <alignment horizontal="right" vertical="center"/>
    </xf>
    <xf numFmtId="0" fontId="17" fillId="0" borderId="30" xfId="0" applyFont="1" applyBorder="1" applyAlignment="1" applyProtection="1">
      <alignment horizontal="center" vertical="center"/>
    </xf>
    <xf numFmtId="0" fontId="17" fillId="0" borderId="31" xfId="0" applyFont="1" applyBorder="1" applyAlignment="1" applyProtection="1">
      <alignment horizontal="center" vertical="center"/>
    </xf>
    <xf numFmtId="0" fontId="17" fillId="0" borderId="0" xfId="0" applyFont="1" applyBorder="1" applyAlignment="1" applyProtection="1">
      <alignment horizontal="center" vertical="center"/>
    </xf>
    <xf numFmtId="0" fontId="17" fillId="0" borderId="29" xfId="0" applyFont="1" applyBorder="1" applyAlignment="1" applyProtection="1">
      <alignment horizontal="left" vertical="center"/>
    </xf>
    <xf numFmtId="176" fontId="17" fillId="0" borderId="30" xfId="0" applyNumberFormat="1" applyFont="1" applyBorder="1" applyAlignment="1" applyProtection="1">
      <alignment horizontal="center" vertical="center"/>
    </xf>
    <xf numFmtId="177" fontId="17" fillId="0" borderId="30" xfId="0" applyNumberFormat="1" applyFont="1" applyBorder="1" applyAlignment="1" applyProtection="1">
      <alignment horizontal="center" vertical="center"/>
    </xf>
    <xf numFmtId="0" fontId="19" fillId="0" borderId="22" xfId="0" applyFont="1" applyBorder="1" applyAlignment="1" applyProtection="1">
      <alignment vertical="center"/>
    </xf>
    <xf numFmtId="0" fontId="19" fillId="0" borderId="23" xfId="0" applyFont="1" applyBorder="1" applyAlignment="1" applyProtection="1">
      <alignment vertical="center"/>
    </xf>
    <xf numFmtId="0" fontId="19" fillId="0" borderId="23" xfId="0" applyFont="1" applyBorder="1" applyAlignment="1" applyProtection="1">
      <alignment horizontal="center" vertical="center"/>
    </xf>
    <xf numFmtId="0" fontId="19" fillId="0" borderId="23" xfId="0" applyFont="1" applyFill="1" applyBorder="1" applyAlignment="1" applyProtection="1">
      <alignment vertical="center"/>
    </xf>
    <xf numFmtId="176" fontId="19" fillId="0" borderId="22" xfId="0" applyNumberFormat="1" applyFont="1" applyBorder="1" applyAlignment="1" applyProtection="1">
      <alignment vertical="center"/>
    </xf>
    <xf numFmtId="176" fontId="19" fillId="0" borderId="23" xfId="0" applyNumberFormat="1" applyFont="1" applyBorder="1" applyAlignment="1" applyProtection="1">
      <alignment vertical="center"/>
    </xf>
    <xf numFmtId="176" fontId="19" fillId="0" borderId="23" xfId="0" applyNumberFormat="1" applyFont="1" applyFill="1" applyBorder="1" applyAlignment="1" applyProtection="1">
      <alignment horizontal="center" vertical="center"/>
    </xf>
    <xf numFmtId="0" fontId="19" fillId="0" borderId="23" xfId="0" applyNumberFormat="1" applyFont="1" applyFill="1" applyBorder="1" applyAlignment="1" applyProtection="1">
      <alignment horizontal="center" vertical="center"/>
    </xf>
    <xf numFmtId="0" fontId="12" fillId="0" borderId="25" xfId="0" applyFont="1" applyBorder="1" applyAlignment="1" applyProtection="1">
      <alignment vertical="center"/>
    </xf>
    <xf numFmtId="177" fontId="12" fillId="0" borderId="0" xfId="0" applyNumberFormat="1" applyFont="1" applyBorder="1" applyAlignment="1" applyProtection="1">
      <alignment vertical="center"/>
    </xf>
    <xf numFmtId="0" fontId="7" fillId="0" borderId="0" xfId="0" applyFont="1" applyAlignment="1" applyProtection="1">
      <alignment vertical="center"/>
    </xf>
    <xf numFmtId="0" fontId="19" fillId="0" borderId="25" xfId="0" applyFont="1" applyBorder="1" applyAlignment="1" applyProtection="1">
      <alignment vertical="center"/>
    </xf>
    <xf numFmtId="0" fontId="19" fillId="0" borderId="0" xfId="0" applyFont="1" applyBorder="1" applyAlignment="1" applyProtection="1">
      <alignment vertical="center"/>
    </xf>
    <xf numFmtId="0" fontId="19" fillId="0" borderId="0" xfId="0" applyFont="1" applyBorder="1" applyAlignment="1" applyProtection="1">
      <alignment horizontal="center" vertical="center"/>
    </xf>
    <xf numFmtId="0" fontId="19" fillId="0" borderId="0" xfId="0" applyFont="1" applyFill="1" applyBorder="1" applyAlignment="1" applyProtection="1">
      <alignment vertical="center"/>
    </xf>
    <xf numFmtId="177" fontId="19" fillId="0" borderId="25" xfId="0" applyNumberFormat="1" applyFont="1" applyBorder="1" applyAlignment="1" applyProtection="1">
      <alignment vertical="center"/>
    </xf>
    <xf numFmtId="176" fontId="19" fillId="0" borderId="0" xfId="0" applyNumberFormat="1" applyFont="1" applyFill="1" applyBorder="1" applyAlignment="1" applyProtection="1">
      <alignment horizontal="center" vertical="center"/>
    </xf>
    <xf numFmtId="177" fontId="19" fillId="0" borderId="0" xfId="0" applyNumberFormat="1" applyFont="1" applyFill="1" applyBorder="1" applyAlignment="1" applyProtection="1">
      <alignment horizontal="center" vertical="center"/>
    </xf>
    <xf numFmtId="0" fontId="19" fillId="0" borderId="0" xfId="0" applyFont="1" applyFill="1" applyBorder="1" applyAlignment="1" applyProtection="1">
      <alignment horizontal="left" vertical="center"/>
    </xf>
    <xf numFmtId="177" fontId="19" fillId="0" borderId="0" xfId="0" applyNumberFormat="1" applyFont="1" applyBorder="1" applyAlignment="1" applyProtection="1">
      <alignment vertical="center"/>
    </xf>
    <xf numFmtId="0" fontId="19" fillId="0" borderId="0" xfId="0" applyFont="1" applyBorder="1" applyAlignment="1" applyProtection="1">
      <alignment horizontal="right" vertical="center"/>
    </xf>
    <xf numFmtId="0" fontId="21" fillId="0" borderId="0" xfId="0" applyFont="1" applyAlignment="1" applyProtection="1">
      <alignment vertical="center"/>
    </xf>
    <xf numFmtId="177" fontId="12" fillId="0" borderId="25" xfId="0" applyNumberFormat="1" applyFont="1" applyBorder="1" applyAlignment="1" applyProtection="1">
      <alignment vertical="center"/>
    </xf>
    <xf numFmtId="0" fontId="12" fillId="0" borderId="0" xfId="0" applyFont="1" applyBorder="1" applyAlignment="1" applyProtection="1">
      <alignment horizontal="left" vertical="center"/>
    </xf>
    <xf numFmtId="182" fontId="17" fillId="0" borderId="0" xfId="0" applyNumberFormat="1" applyFont="1" applyBorder="1" applyAlignment="1" applyProtection="1">
      <alignment horizontal="right" vertical="center"/>
    </xf>
    <xf numFmtId="176" fontId="19" fillId="0" borderId="0" xfId="0" applyNumberFormat="1" applyFont="1" applyFill="1" applyBorder="1" applyAlignment="1" applyProtection="1">
      <alignment vertical="center"/>
    </xf>
    <xf numFmtId="0" fontId="12" fillId="0" borderId="0" xfId="0" applyFont="1" applyBorder="1" applyAlignment="1" applyProtection="1">
      <alignment horizontal="center" vertical="center"/>
    </xf>
    <xf numFmtId="0" fontId="19" fillId="0" borderId="25" xfId="0" applyFont="1" applyFill="1" applyBorder="1" applyAlignment="1" applyProtection="1">
      <alignment vertical="center"/>
    </xf>
    <xf numFmtId="0" fontId="17" fillId="0" borderId="0" xfId="0" applyFont="1" applyFill="1" applyBorder="1" applyAlignment="1" applyProtection="1">
      <alignment horizontal="right" vertical="center"/>
    </xf>
    <xf numFmtId="0" fontId="17" fillId="0" borderId="0" xfId="0" quotePrefix="1" applyFont="1" applyFill="1" applyBorder="1" applyAlignment="1" applyProtection="1">
      <alignment horizontal="right" vertical="center"/>
    </xf>
    <xf numFmtId="182" fontId="19" fillId="0" borderId="0" xfId="0" applyNumberFormat="1" applyFont="1" applyFill="1" applyBorder="1" applyAlignment="1" applyProtection="1">
      <alignment vertical="center"/>
    </xf>
    <xf numFmtId="0" fontId="19" fillId="0" borderId="0" xfId="0" applyFont="1" applyFill="1" applyBorder="1" applyAlignment="1" applyProtection="1">
      <alignment horizontal="right" vertical="center"/>
    </xf>
    <xf numFmtId="182" fontId="17" fillId="0" borderId="0" xfId="0" applyNumberFormat="1" applyFont="1" applyFill="1" applyBorder="1" applyAlignment="1" applyProtection="1">
      <alignment vertical="center"/>
    </xf>
    <xf numFmtId="0" fontId="17" fillId="0" borderId="26" xfId="0" applyFont="1" applyFill="1" applyBorder="1" applyAlignment="1" applyProtection="1">
      <alignment vertical="center"/>
    </xf>
    <xf numFmtId="0" fontId="17" fillId="0" borderId="25" xfId="0" applyFont="1" applyFill="1" applyBorder="1" applyAlignment="1" applyProtection="1">
      <alignment vertical="center"/>
    </xf>
    <xf numFmtId="0" fontId="19" fillId="0" borderId="0" xfId="0" applyFont="1" applyFill="1" applyBorder="1" applyAlignment="1" applyProtection="1">
      <alignment horizontal="left" vertical="center" indent="1"/>
    </xf>
    <xf numFmtId="0" fontId="19" fillId="0" borderId="0" xfId="0" applyFont="1" applyFill="1" applyBorder="1" applyAlignment="1" applyProtection="1">
      <alignment horizontal="center" vertical="center"/>
    </xf>
    <xf numFmtId="0" fontId="12" fillId="0" borderId="25" xfId="0" applyFont="1" applyFill="1" applyBorder="1" applyAlignment="1" applyProtection="1">
      <alignment vertical="center"/>
    </xf>
    <xf numFmtId="0" fontId="10" fillId="0" borderId="0" xfId="0" applyFont="1" applyFill="1" applyBorder="1" applyAlignment="1" applyProtection="1">
      <alignment horizontal="right" vertical="center"/>
    </xf>
    <xf numFmtId="182" fontId="12" fillId="0" borderId="0" xfId="0" applyNumberFormat="1" applyFont="1" applyFill="1" applyBorder="1" applyAlignment="1" applyProtection="1">
      <alignment vertical="center"/>
    </xf>
    <xf numFmtId="0" fontId="12" fillId="0" borderId="0" xfId="0" applyFont="1" applyBorder="1" applyAlignment="1" applyProtection="1">
      <alignment horizontal="right" vertical="center"/>
    </xf>
    <xf numFmtId="176" fontId="12" fillId="0" borderId="0" xfId="0" applyNumberFormat="1" applyFont="1" applyFill="1" applyBorder="1" applyAlignment="1" applyProtection="1">
      <alignment vertical="center"/>
    </xf>
    <xf numFmtId="0" fontId="10" fillId="0" borderId="26" xfId="0" applyFont="1" applyFill="1" applyBorder="1" applyAlignment="1" applyProtection="1">
      <alignment vertical="center"/>
    </xf>
    <xf numFmtId="0" fontId="12" fillId="0" borderId="0" xfId="0" applyFont="1" applyFill="1" applyBorder="1" applyAlignment="1" applyProtection="1">
      <alignment horizontal="left" vertical="center" indent="1"/>
    </xf>
    <xf numFmtId="182" fontId="17" fillId="0" borderId="0" xfId="0" applyNumberFormat="1" applyFont="1" applyFill="1" applyBorder="1" applyAlignment="1" applyProtection="1">
      <alignment horizontal="right" vertical="center"/>
    </xf>
    <xf numFmtId="0" fontId="41" fillId="0" borderId="0" xfId="0" applyFont="1" applyFill="1" applyAlignment="1" applyProtection="1">
      <alignment vertical="center"/>
    </xf>
    <xf numFmtId="0" fontId="19" fillId="0" borderId="66" xfId="0" applyFont="1" applyFill="1" applyBorder="1" applyAlignment="1" applyProtection="1">
      <alignment horizontal="center" vertical="center"/>
    </xf>
    <xf numFmtId="0" fontId="19" fillId="0" borderId="67" xfId="0" applyFont="1" applyFill="1" applyBorder="1" applyAlignment="1" applyProtection="1">
      <alignment horizontal="center" vertical="center"/>
    </xf>
    <xf numFmtId="0" fontId="17" fillId="0" borderId="67" xfId="0" applyFont="1" applyBorder="1" applyAlignment="1" applyProtection="1">
      <alignment horizontal="center" vertical="center"/>
    </xf>
    <xf numFmtId="0" fontId="17" fillId="0" borderId="67" xfId="0" applyFont="1" applyFill="1" applyBorder="1" applyAlignment="1" applyProtection="1">
      <alignment vertical="center"/>
    </xf>
    <xf numFmtId="0" fontId="17" fillId="0" borderId="68" xfId="0" applyFont="1" applyFill="1" applyBorder="1" applyAlignment="1" applyProtection="1">
      <alignment vertical="center"/>
    </xf>
    <xf numFmtId="0" fontId="19" fillId="0" borderId="66" xfId="0" applyFont="1" applyFill="1" applyBorder="1" applyAlignment="1" applyProtection="1">
      <alignment vertical="center"/>
    </xf>
    <xf numFmtId="0" fontId="19" fillId="0" borderId="67" xfId="0" applyFont="1" applyFill="1" applyBorder="1" applyAlignment="1" applyProtection="1">
      <alignment vertical="center"/>
    </xf>
    <xf numFmtId="176" fontId="17" fillId="0" borderId="67" xfId="0" applyNumberFormat="1" applyFont="1" applyBorder="1" applyAlignment="1" applyProtection="1">
      <alignment vertical="center"/>
    </xf>
    <xf numFmtId="0" fontId="17" fillId="0" borderId="68" xfId="0" applyFont="1" applyBorder="1" applyAlignment="1" applyProtection="1">
      <alignment vertical="center"/>
    </xf>
    <xf numFmtId="0" fontId="19" fillId="0" borderId="66" xfId="0" applyNumberFormat="1" applyFont="1" applyFill="1" applyBorder="1" applyAlignment="1" applyProtection="1">
      <alignment horizontal="center" vertical="center"/>
    </xf>
    <xf numFmtId="0" fontId="19" fillId="0" borderId="67" xfId="0" applyNumberFormat="1" applyFont="1" applyFill="1" applyBorder="1" applyAlignment="1" applyProtection="1">
      <alignment horizontal="center" vertical="center"/>
    </xf>
    <xf numFmtId="176" fontId="17" fillId="0" borderId="67" xfId="0" applyNumberFormat="1" applyFont="1" applyBorder="1" applyAlignment="1" applyProtection="1">
      <alignment horizontal="center" vertical="center"/>
    </xf>
    <xf numFmtId="0" fontId="12" fillId="0" borderId="25" xfId="0" applyNumberFormat="1" applyFont="1" applyFill="1" applyBorder="1" applyAlignment="1" applyProtection="1">
      <alignment horizontal="center" vertical="center"/>
    </xf>
    <xf numFmtId="0" fontId="10" fillId="0" borderId="0" xfId="0" applyFont="1" applyAlignment="1" applyProtection="1">
      <alignment horizontal="right" vertical="center"/>
    </xf>
    <xf numFmtId="182" fontId="10" fillId="0" borderId="0" xfId="0" applyNumberFormat="1" applyFont="1" applyBorder="1" applyAlignment="1" applyProtection="1">
      <alignment horizontal="right" vertical="center"/>
    </xf>
    <xf numFmtId="0" fontId="8" fillId="0" borderId="0" xfId="0" applyFont="1" applyFill="1" applyBorder="1" applyAlignment="1" applyProtection="1">
      <alignment horizontal="center" vertical="center"/>
    </xf>
    <xf numFmtId="0" fontId="18" fillId="0" borderId="37" xfId="0" applyFont="1" applyBorder="1" applyAlignment="1" applyProtection="1">
      <alignment horizontal="center" vertical="center" textRotation="255"/>
    </xf>
    <xf numFmtId="0" fontId="17" fillId="0" borderId="29" xfId="0" applyFont="1" applyFill="1" applyBorder="1" applyAlignment="1" applyProtection="1">
      <alignment vertical="center"/>
    </xf>
    <xf numFmtId="0" fontId="17" fillId="0" borderId="30" xfId="0" applyFont="1" applyFill="1" applyBorder="1" applyAlignment="1" applyProtection="1">
      <alignment vertical="center"/>
    </xf>
    <xf numFmtId="0" fontId="41" fillId="0" borderId="0" xfId="0" applyFont="1" applyFill="1" applyBorder="1" applyAlignment="1" applyProtection="1">
      <alignment vertical="center"/>
    </xf>
    <xf numFmtId="0" fontId="14" fillId="0" borderId="0" xfId="0" applyFont="1" applyFill="1" applyBorder="1" applyAlignment="1" applyProtection="1">
      <alignment vertical="center"/>
    </xf>
    <xf numFmtId="0" fontId="17" fillId="7" borderId="57" xfId="0" applyFont="1" applyFill="1" applyBorder="1" applyAlignment="1" applyProtection="1">
      <alignment vertical="center"/>
    </xf>
    <xf numFmtId="0" fontId="17" fillId="7" borderId="58" xfId="0" applyFont="1" applyFill="1" applyBorder="1" applyAlignment="1" applyProtection="1">
      <alignment vertical="center"/>
    </xf>
    <xf numFmtId="0" fontId="17" fillId="7" borderId="59" xfId="0" applyFont="1" applyFill="1" applyBorder="1" applyAlignment="1" applyProtection="1">
      <alignment vertical="center"/>
    </xf>
    <xf numFmtId="0" fontId="10" fillId="7" borderId="60" xfId="0" applyFont="1" applyFill="1" applyBorder="1" applyAlignment="1" applyProtection="1">
      <alignment vertical="center"/>
    </xf>
    <xf numFmtId="0" fontId="10" fillId="7" borderId="0" xfId="0" applyFont="1" applyFill="1" applyBorder="1" applyAlignment="1" applyProtection="1">
      <alignment vertical="center"/>
    </xf>
    <xf numFmtId="0" fontId="10" fillId="7" borderId="0" xfId="0" applyFont="1" applyFill="1" applyBorder="1" applyAlignment="1" applyProtection="1">
      <alignment horizontal="center" vertical="center"/>
    </xf>
    <xf numFmtId="0" fontId="10" fillId="7" borderId="61" xfId="0" applyFont="1" applyFill="1" applyBorder="1" applyAlignment="1" applyProtection="1">
      <alignment vertical="center"/>
    </xf>
    <xf numFmtId="0" fontId="17" fillId="7" borderId="62" xfId="0" applyFont="1" applyFill="1" applyBorder="1" applyAlignment="1" applyProtection="1">
      <alignment vertical="center"/>
    </xf>
    <xf numFmtId="0" fontId="17" fillId="7" borderId="63" xfId="0" applyFont="1" applyFill="1" applyBorder="1" applyAlignment="1" applyProtection="1">
      <alignment vertical="center"/>
    </xf>
    <xf numFmtId="0" fontId="17" fillId="7" borderId="64" xfId="0" applyFont="1" applyFill="1" applyBorder="1" applyAlignment="1" applyProtection="1">
      <alignment vertical="center"/>
    </xf>
    <xf numFmtId="0" fontId="24" fillId="0" borderId="0" xfId="0" applyFont="1" applyAlignment="1" applyProtection="1">
      <alignment vertical="center"/>
    </xf>
    <xf numFmtId="0" fontId="24" fillId="0" borderId="0" xfId="0" applyFont="1" applyBorder="1" applyAlignment="1" applyProtection="1">
      <alignment vertical="center"/>
    </xf>
    <xf numFmtId="0" fontId="31" fillId="0" borderId="0" xfId="0" applyFont="1" applyAlignment="1" applyProtection="1">
      <alignment vertical="center"/>
    </xf>
    <xf numFmtId="0" fontId="17" fillId="0" borderId="22" xfId="0" applyFont="1" applyFill="1" applyBorder="1" applyAlignment="1" applyProtection="1">
      <alignment horizontal="center" vertical="center" textRotation="255"/>
    </xf>
    <xf numFmtId="0" fontId="17" fillId="0" borderId="23" xfId="0" applyFont="1" applyFill="1" applyBorder="1" applyAlignment="1" applyProtection="1">
      <alignment horizontal="center" vertical="center" textRotation="255"/>
    </xf>
    <xf numFmtId="0" fontId="17" fillId="0" borderId="24" xfId="0" applyFont="1" applyFill="1" applyBorder="1" applyAlignment="1" applyProtection="1">
      <alignment horizontal="center" vertical="center" textRotation="255"/>
    </xf>
    <xf numFmtId="0" fontId="10" fillId="0" borderId="25" xfId="0" applyFont="1" applyFill="1" applyBorder="1" applyAlignment="1" applyProtection="1">
      <alignment horizontal="left" vertical="center" indent="1"/>
    </xf>
    <xf numFmtId="0" fontId="10" fillId="0" borderId="26" xfId="0" applyFont="1" applyFill="1" applyBorder="1" applyAlignment="1" applyProtection="1">
      <alignment horizontal="left" vertical="center" indent="1"/>
    </xf>
    <xf numFmtId="0" fontId="17"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0" fillId="0" borderId="0" xfId="0" quotePrefix="1" applyFont="1" applyBorder="1" applyAlignment="1" applyProtection="1">
      <alignment horizontal="center" vertical="center"/>
    </xf>
    <xf numFmtId="0" fontId="19" fillId="0" borderId="22" xfId="0" applyFont="1" applyFill="1" applyBorder="1" applyAlignment="1" applyProtection="1">
      <alignment horizontal="center" vertical="center"/>
    </xf>
    <xf numFmtId="0" fontId="19" fillId="0" borderId="23" xfId="0" applyFont="1" applyFill="1" applyBorder="1" applyAlignment="1" applyProtection="1">
      <alignment horizontal="center" vertical="center"/>
    </xf>
    <xf numFmtId="0" fontId="19" fillId="0" borderId="24" xfId="0" applyFont="1" applyFill="1" applyBorder="1" applyAlignment="1" applyProtection="1">
      <alignment horizontal="center" vertical="center"/>
    </xf>
    <xf numFmtId="0" fontId="17" fillId="0" borderId="23" xfId="0" applyFont="1" applyBorder="1" applyAlignment="1" applyProtection="1">
      <alignment horizontal="center" vertical="center"/>
    </xf>
    <xf numFmtId="176" fontId="12" fillId="0" borderId="25" xfId="0" applyNumberFormat="1" applyFont="1" applyFill="1" applyBorder="1" applyAlignment="1" applyProtection="1">
      <alignment vertical="center"/>
    </xf>
    <xf numFmtId="176" fontId="8" fillId="0" borderId="0" xfId="0" applyNumberFormat="1" applyFont="1" applyFill="1" applyBorder="1" applyAlignment="1" applyProtection="1">
      <alignment vertical="center"/>
    </xf>
    <xf numFmtId="182" fontId="10" fillId="0" borderId="26" xfId="0" applyNumberFormat="1" applyFont="1" applyBorder="1" applyAlignment="1" applyProtection="1">
      <alignment horizontal="right" vertical="center"/>
    </xf>
    <xf numFmtId="176" fontId="19" fillId="0" borderId="25" xfId="0" applyNumberFormat="1" applyFont="1" applyFill="1" applyBorder="1" applyAlignment="1" applyProtection="1">
      <alignment vertical="center"/>
    </xf>
    <xf numFmtId="182" fontId="17" fillId="0" borderId="26" xfId="0" applyNumberFormat="1" applyFont="1" applyBorder="1" applyAlignment="1" applyProtection="1">
      <alignment horizontal="right" vertical="center"/>
    </xf>
    <xf numFmtId="176" fontId="20" fillId="0" borderId="0" xfId="0" applyNumberFormat="1" applyFont="1" applyFill="1" applyBorder="1" applyAlignment="1" applyProtection="1">
      <alignment vertical="center"/>
    </xf>
    <xf numFmtId="176" fontId="19" fillId="0" borderId="79" xfId="0" applyNumberFormat="1" applyFont="1" applyFill="1" applyBorder="1" applyAlignment="1" applyProtection="1">
      <alignment vertical="center"/>
    </xf>
    <xf numFmtId="176" fontId="19" fillId="0" borderId="58" xfId="0" applyNumberFormat="1" applyFont="1" applyFill="1" applyBorder="1" applyAlignment="1" applyProtection="1">
      <alignment vertical="center"/>
    </xf>
    <xf numFmtId="0" fontId="17" fillId="0" borderId="58" xfId="0" applyFont="1" applyBorder="1" applyAlignment="1" applyProtection="1">
      <alignment vertical="center"/>
    </xf>
    <xf numFmtId="182" fontId="17" fillId="0" borderId="80" xfId="0" applyNumberFormat="1" applyFont="1" applyBorder="1" applyAlignment="1" applyProtection="1">
      <alignment horizontal="right" vertical="center"/>
    </xf>
    <xf numFmtId="0" fontId="19" fillId="0" borderId="79" xfId="0" applyFont="1" applyFill="1" applyBorder="1" applyAlignment="1" applyProtection="1">
      <alignment vertical="center"/>
    </xf>
    <xf numFmtId="0" fontId="17" fillId="0" borderId="58" xfId="0" applyFont="1" applyBorder="1" applyAlignment="1" applyProtection="1">
      <alignment horizontal="center" vertical="center"/>
    </xf>
    <xf numFmtId="183" fontId="17" fillId="0" borderId="58" xfId="0" applyNumberFormat="1" applyFont="1" applyBorder="1" applyAlignment="1" applyProtection="1">
      <alignment horizontal="center" vertical="center"/>
    </xf>
    <xf numFmtId="181" fontId="17" fillId="0" borderId="58" xfId="0" applyNumberFormat="1" applyFont="1" applyBorder="1" applyAlignment="1" applyProtection="1">
      <alignment vertical="center"/>
    </xf>
    <xf numFmtId="0" fontId="19" fillId="0" borderId="58" xfId="0" applyFont="1" applyFill="1" applyBorder="1" applyAlignment="1" applyProtection="1">
      <alignment vertical="center"/>
    </xf>
    <xf numFmtId="0" fontId="17" fillId="0" borderId="80" xfId="0" applyFont="1" applyBorder="1" applyAlignment="1" applyProtection="1">
      <alignment vertical="center"/>
    </xf>
    <xf numFmtId="0" fontId="17" fillId="0" borderId="79" xfId="0" applyFont="1" applyBorder="1" applyAlignment="1" applyProtection="1">
      <alignment vertical="center"/>
    </xf>
    <xf numFmtId="0" fontId="12" fillId="0" borderId="0" xfId="0" applyFont="1" applyFill="1" applyBorder="1" applyAlignment="1" applyProtection="1">
      <alignment horizontal="right" vertical="center"/>
    </xf>
    <xf numFmtId="0" fontId="12" fillId="0" borderId="26" xfId="0" applyFont="1" applyFill="1" applyBorder="1" applyAlignment="1" applyProtection="1">
      <alignment vertical="center"/>
    </xf>
    <xf numFmtId="0" fontId="12" fillId="0" borderId="25" xfId="0" applyFont="1" applyFill="1" applyBorder="1" applyAlignment="1" applyProtection="1">
      <alignment horizontal="right" vertical="center"/>
    </xf>
    <xf numFmtId="0" fontId="19" fillId="0" borderId="26" xfId="0" applyFont="1" applyFill="1" applyBorder="1" applyAlignment="1" applyProtection="1">
      <alignment vertical="center"/>
    </xf>
    <xf numFmtId="183" fontId="10" fillId="0" borderId="0" xfId="0" applyNumberFormat="1" applyFont="1" applyFill="1" applyBorder="1" applyAlignment="1" applyProtection="1">
      <alignment vertical="center"/>
    </xf>
    <xf numFmtId="177" fontId="10" fillId="0" borderId="25" xfId="0" applyNumberFormat="1" applyFont="1" applyFill="1" applyBorder="1" applyAlignment="1" applyProtection="1">
      <alignment horizontal="center" vertical="center"/>
    </xf>
    <xf numFmtId="183" fontId="17" fillId="0" borderId="0" xfId="0" applyNumberFormat="1" applyFont="1" applyFill="1" applyBorder="1" applyAlignment="1" applyProtection="1">
      <alignment vertical="center"/>
    </xf>
    <xf numFmtId="177" fontId="17" fillId="0" borderId="25" xfId="0" applyNumberFormat="1" applyFont="1" applyFill="1" applyBorder="1" applyAlignment="1" applyProtection="1">
      <alignment horizontal="center" vertical="center"/>
    </xf>
    <xf numFmtId="177" fontId="17" fillId="0" borderId="0" xfId="0" applyNumberFormat="1" applyFont="1" applyFill="1" applyBorder="1" applyAlignment="1" applyProtection="1">
      <alignment horizontal="center" vertical="center"/>
    </xf>
    <xf numFmtId="176" fontId="43" fillId="0" borderId="0" xfId="0" applyNumberFormat="1" applyFont="1" applyFill="1" applyBorder="1" applyAlignment="1" applyProtection="1">
      <alignment horizontal="center" vertical="center"/>
    </xf>
    <xf numFmtId="0" fontId="19" fillId="0" borderId="29" xfId="0" applyFont="1" applyFill="1" applyBorder="1" applyAlignment="1" applyProtection="1">
      <alignment vertical="center"/>
    </xf>
    <xf numFmtId="0" fontId="19" fillId="0" borderId="30" xfId="0" applyFont="1" applyFill="1" applyBorder="1" applyAlignment="1" applyProtection="1">
      <alignment vertical="center"/>
    </xf>
    <xf numFmtId="0" fontId="19" fillId="0" borderId="31" xfId="0" applyFont="1" applyFill="1" applyBorder="1" applyAlignment="1" applyProtection="1">
      <alignment vertical="center"/>
    </xf>
    <xf numFmtId="183" fontId="17" fillId="0" borderId="30" xfId="0" applyNumberFormat="1" applyFont="1" applyBorder="1" applyAlignment="1" applyProtection="1">
      <alignment horizontal="center" vertical="center"/>
    </xf>
    <xf numFmtId="181" fontId="17" fillId="0" borderId="30" xfId="0" applyNumberFormat="1" applyFont="1" applyFill="1" applyBorder="1" applyAlignment="1" applyProtection="1">
      <alignment vertical="center"/>
    </xf>
    <xf numFmtId="176" fontId="19" fillId="0" borderId="30" xfId="0" applyNumberFormat="1" applyFont="1" applyFill="1" applyBorder="1" applyAlignment="1" applyProtection="1">
      <alignment vertical="center"/>
    </xf>
    <xf numFmtId="0" fontId="17" fillId="0" borderId="30" xfId="0" applyFont="1" applyFill="1" applyBorder="1" applyAlignment="1" applyProtection="1">
      <alignment horizontal="center" vertical="center"/>
    </xf>
    <xf numFmtId="183" fontId="17" fillId="0" borderId="30" xfId="0" applyNumberFormat="1" applyFont="1" applyFill="1" applyBorder="1" applyAlignment="1" applyProtection="1">
      <alignment horizontal="center" vertical="center"/>
    </xf>
    <xf numFmtId="0" fontId="17" fillId="0" borderId="31" xfId="0" applyFont="1" applyFill="1" applyBorder="1" applyAlignment="1" applyProtection="1">
      <alignment vertical="center"/>
    </xf>
    <xf numFmtId="0" fontId="19" fillId="0" borderId="22" xfId="0" applyFont="1" applyFill="1" applyBorder="1" applyAlignment="1" applyProtection="1">
      <alignment vertical="center"/>
    </xf>
    <xf numFmtId="0" fontId="19" fillId="0" borderId="24" xfId="0" applyFont="1" applyFill="1" applyBorder="1" applyAlignment="1" applyProtection="1">
      <alignment vertical="center"/>
    </xf>
    <xf numFmtId="0" fontId="17" fillId="0" borderId="22" xfId="0" applyFont="1" applyFill="1" applyBorder="1" applyAlignment="1" applyProtection="1">
      <alignment vertical="center"/>
    </xf>
    <xf numFmtId="0" fontId="17" fillId="0" borderId="23" xfId="0" applyFont="1" applyBorder="1" applyAlignment="1" applyProtection="1">
      <alignment horizontal="right" vertical="center"/>
    </xf>
    <xf numFmtId="0" fontId="19" fillId="0" borderId="30" xfId="0" applyFont="1" applyFill="1" applyBorder="1" applyAlignment="1" applyProtection="1">
      <alignment horizontal="right" vertical="center"/>
    </xf>
    <xf numFmtId="183" fontId="17" fillId="0" borderId="30" xfId="0" applyNumberFormat="1" applyFont="1" applyFill="1" applyBorder="1" applyAlignment="1" applyProtection="1">
      <alignment vertical="center"/>
    </xf>
    <xf numFmtId="0" fontId="10" fillId="7" borderId="0" xfId="0" applyFont="1" applyFill="1" applyBorder="1" applyAlignment="1" applyProtection="1">
      <alignment horizontal="right" vertical="center"/>
    </xf>
    <xf numFmtId="0" fontId="19" fillId="0" borderId="23" xfId="0" applyFont="1" applyBorder="1" applyAlignment="1" applyProtection="1">
      <alignment horizontal="right" vertical="center"/>
    </xf>
    <xf numFmtId="182" fontId="17" fillId="0" borderId="23" xfId="0" applyNumberFormat="1" applyFont="1" applyBorder="1" applyAlignment="1" applyProtection="1">
      <alignment horizontal="right" vertical="center"/>
    </xf>
    <xf numFmtId="176" fontId="19" fillId="0" borderId="23" xfId="0" applyNumberFormat="1" applyFont="1" applyFill="1" applyBorder="1" applyAlignment="1" applyProtection="1">
      <alignment vertical="center"/>
    </xf>
    <xf numFmtId="0" fontId="17" fillId="0" borderId="0" xfId="0" applyFont="1" applyBorder="1" applyAlignment="1" applyProtection="1">
      <alignment vertical="top"/>
    </xf>
    <xf numFmtId="0" fontId="12" fillId="0" borderId="0" xfId="0" quotePrefix="1" applyFont="1" applyAlignment="1" applyProtection="1">
      <alignment vertical="center"/>
    </xf>
    <xf numFmtId="0" fontId="17" fillId="0" borderId="25" xfId="0" applyFont="1" applyBorder="1" applyAlignment="1" applyProtection="1">
      <alignment vertical="center" textRotation="255"/>
    </xf>
    <xf numFmtId="0" fontId="17" fillId="0" borderId="0" xfId="0" applyFont="1" applyFill="1" applyBorder="1" applyAlignment="1" applyProtection="1">
      <alignment vertical="center" textRotation="255"/>
    </xf>
    <xf numFmtId="0" fontId="18" fillId="0" borderId="0" xfId="0" applyFont="1" applyBorder="1" applyAlignment="1" applyProtection="1">
      <alignment vertical="center" textRotation="255"/>
    </xf>
    <xf numFmtId="182" fontId="10" fillId="0" borderId="0" xfId="0" applyNumberFormat="1" applyFont="1" applyBorder="1" applyAlignment="1" applyProtection="1">
      <alignment vertical="center"/>
    </xf>
    <xf numFmtId="182" fontId="10" fillId="0" borderId="0" xfId="0" applyNumberFormat="1" applyFont="1" applyBorder="1" applyAlignment="1" applyProtection="1">
      <alignment horizontal="center" vertical="center"/>
    </xf>
    <xf numFmtId="0" fontId="11" fillId="0" borderId="0" xfId="0" applyFont="1" applyAlignment="1" applyProtection="1">
      <alignment vertical="center"/>
    </xf>
    <xf numFmtId="0" fontId="20" fillId="8" borderId="0" xfId="0" applyFont="1" applyFill="1" applyAlignment="1" applyProtection="1">
      <alignment vertical="center"/>
    </xf>
    <xf numFmtId="0" fontId="38" fillId="0" borderId="0" xfId="0" applyFont="1" applyAlignment="1" applyProtection="1">
      <alignment horizontal="right" vertical="center"/>
    </xf>
    <xf numFmtId="0" fontId="38" fillId="0" borderId="0" xfId="0" applyFont="1" applyAlignment="1" applyProtection="1">
      <alignment vertical="center"/>
    </xf>
    <xf numFmtId="0" fontId="35" fillId="0" borderId="0" xfId="0" applyFont="1" applyAlignment="1" applyProtection="1">
      <alignment vertical="center"/>
    </xf>
    <xf numFmtId="0" fontId="16" fillId="0" borderId="0" xfId="0" applyFont="1" applyAlignment="1" applyProtection="1">
      <alignment horizontal="right" vertical="center"/>
    </xf>
    <xf numFmtId="0" fontId="16" fillId="0" borderId="0" xfId="0" applyFont="1" applyAlignment="1" applyProtection="1">
      <alignment vertical="center"/>
    </xf>
    <xf numFmtId="0" fontId="19" fillId="0" borderId="0" xfId="0" applyFont="1" applyAlignment="1" applyProtection="1">
      <alignment horizontal="right" vertical="center"/>
    </xf>
    <xf numFmtId="0" fontId="15" fillId="0" borderId="0" xfId="0" applyFont="1" applyAlignment="1" applyProtection="1">
      <alignment vertical="center"/>
    </xf>
    <xf numFmtId="0" fontId="24" fillId="0" borderId="0" xfId="0" applyFont="1" applyFill="1" applyAlignment="1" applyProtection="1">
      <alignment vertical="center"/>
    </xf>
    <xf numFmtId="0" fontId="24" fillId="0" borderId="0" xfId="0" applyFont="1" applyFill="1" applyAlignment="1" applyProtection="1">
      <alignment horizontal="right" vertical="center"/>
    </xf>
    <xf numFmtId="0" fontId="30" fillId="0" borderId="0" xfId="2" applyFont="1" applyAlignment="1" applyProtection="1">
      <alignment vertical="center"/>
    </xf>
    <xf numFmtId="0" fontId="30" fillId="8" borderId="0" xfId="2" applyFont="1" applyFill="1" applyAlignment="1" applyProtection="1">
      <alignment horizontal="left" vertical="center"/>
    </xf>
    <xf numFmtId="0" fontId="32" fillId="8" borderId="0" xfId="2" applyFont="1" applyFill="1" applyAlignment="1" applyProtection="1">
      <alignment horizontal="left" vertical="center"/>
    </xf>
    <xf numFmtId="0" fontId="31" fillId="8" borderId="0" xfId="2" applyFont="1" applyFill="1" applyAlignment="1" applyProtection="1">
      <alignment vertical="center"/>
    </xf>
    <xf numFmtId="0" fontId="30" fillId="8" borderId="0" xfId="2" applyFont="1" applyFill="1" applyAlignment="1" applyProtection="1">
      <alignment vertical="center"/>
    </xf>
    <xf numFmtId="0" fontId="24" fillId="8" borderId="0" xfId="2" applyFont="1" applyFill="1" applyAlignment="1" applyProtection="1">
      <alignment horizontal="center" vertical="center"/>
    </xf>
    <xf numFmtId="0" fontId="24" fillId="8" borderId="0" xfId="2" applyFont="1" applyFill="1" applyAlignment="1" applyProtection="1">
      <alignment vertical="center"/>
    </xf>
    <xf numFmtId="0" fontId="24" fillId="8" borderId="0" xfId="2" applyFont="1" applyFill="1" applyAlignment="1" applyProtection="1">
      <alignment horizontal="left" vertical="center"/>
    </xf>
    <xf numFmtId="0" fontId="23" fillId="8" borderId="0" xfId="2" applyFont="1" applyFill="1" applyAlignment="1" applyProtection="1">
      <alignment horizontal="right" vertical="center"/>
    </xf>
    <xf numFmtId="0" fontId="30" fillId="0" borderId="0" xfId="2" applyFont="1" applyAlignment="1" applyProtection="1">
      <alignment horizontal="left" vertical="center"/>
    </xf>
    <xf numFmtId="0" fontId="33" fillId="0" borderId="0" xfId="2" applyFont="1" applyAlignment="1" applyProtection="1">
      <alignment vertical="center"/>
    </xf>
    <xf numFmtId="0" fontId="35" fillId="0" borderId="0" xfId="2" applyFont="1" applyFill="1" applyAlignment="1" applyProtection="1">
      <alignment vertical="center"/>
    </xf>
    <xf numFmtId="0" fontId="26" fillId="0" borderId="0" xfId="2" applyFont="1" applyFill="1" applyAlignment="1" applyProtection="1">
      <alignment vertical="center"/>
    </xf>
    <xf numFmtId="0" fontId="35" fillId="0" borderId="0" xfId="2" applyFont="1" applyAlignment="1" applyProtection="1">
      <alignment horizontal="right" vertical="center"/>
    </xf>
    <xf numFmtId="0" fontId="35" fillId="0" borderId="0" xfId="2" applyFont="1" applyAlignment="1" applyProtection="1">
      <alignment vertical="center"/>
    </xf>
    <xf numFmtId="0" fontId="35" fillId="0" borderId="0" xfId="2" applyFont="1" applyFill="1" applyAlignment="1" applyProtection="1">
      <alignment horizontal="right" vertical="center"/>
    </xf>
    <xf numFmtId="0" fontId="35" fillId="0" borderId="0" xfId="2" applyFont="1" applyFill="1" applyAlignment="1" applyProtection="1">
      <alignment horizontal="center" vertical="center"/>
    </xf>
    <xf numFmtId="0" fontId="31" fillId="0" borderId="0" xfId="2" applyFont="1" applyFill="1" applyAlignment="1" applyProtection="1">
      <alignment vertical="center"/>
    </xf>
    <xf numFmtId="0" fontId="33" fillId="0" borderId="0" xfId="2" applyFont="1" applyFill="1" applyAlignment="1" applyProtection="1">
      <alignment vertical="center"/>
    </xf>
    <xf numFmtId="0" fontId="31" fillId="0" borderId="0" xfId="2" applyFont="1" applyFill="1" applyAlignment="1" applyProtection="1">
      <alignment horizontal="right" vertical="center"/>
    </xf>
    <xf numFmtId="0" fontId="31" fillId="0" borderId="0" xfId="2" applyFont="1" applyFill="1" applyAlignment="1" applyProtection="1">
      <alignment horizontal="center" vertical="center"/>
    </xf>
    <xf numFmtId="0" fontId="31" fillId="0" borderId="2" xfId="0" applyFont="1" applyBorder="1" applyAlignment="1" applyProtection="1">
      <alignment horizontal="center" vertical="center" wrapText="1"/>
    </xf>
    <xf numFmtId="0" fontId="24" fillId="0" borderId="2" xfId="0" applyFont="1" applyBorder="1" applyAlignment="1" applyProtection="1">
      <alignment vertical="center"/>
    </xf>
    <xf numFmtId="0" fontId="24" fillId="0" borderId="2" xfId="0" applyFont="1" applyBorder="1" applyAlignment="1" applyProtection="1">
      <alignment horizontal="left" vertical="center"/>
    </xf>
    <xf numFmtId="0" fontId="24" fillId="0" borderId="3" xfId="0" applyFont="1" applyBorder="1" applyAlignment="1" applyProtection="1">
      <alignment horizontal="left" vertical="center"/>
    </xf>
    <xf numFmtId="0" fontId="24" fillId="0" borderId="0" xfId="0" applyFont="1" applyAlignment="1" applyProtection="1">
      <alignment horizontal="right" vertical="center"/>
    </xf>
    <xf numFmtId="0" fontId="24" fillId="0" borderId="0" xfId="0" applyFont="1" applyAlignment="1" applyProtection="1">
      <alignment horizontal="left" vertical="center"/>
    </xf>
    <xf numFmtId="0" fontId="31" fillId="0" borderId="0" xfId="0" applyFont="1" applyAlignment="1" applyProtection="1">
      <alignment vertical="center" wrapText="1"/>
    </xf>
    <xf numFmtId="0" fontId="31" fillId="0" borderId="0" xfId="0" applyFont="1" applyAlignment="1" applyProtection="1">
      <alignment horizontal="right" vertical="center" wrapText="1"/>
    </xf>
    <xf numFmtId="0" fontId="33" fillId="0" borderId="0" xfId="0" applyFont="1" applyAlignment="1" applyProtection="1">
      <alignment horizontal="left" vertical="center"/>
    </xf>
    <xf numFmtId="0" fontId="24" fillId="0" borderId="0" xfId="0" applyFont="1" applyAlignment="1" applyProtection="1">
      <alignment horizontal="center" vertical="center"/>
    </xf>
    <xf numFmtId="0" fontId="24" fillId="0" borderId="0" xfId="0" applyFont="1" applyAlignment="1" applyProtection="1">
      <alignment horizontal="justify" vertical="center" wrapText="1"/>
    </xf>
    <xf numFmtId="0" fontId="30" fillId="0" borderId="0" xfId="0" applyFont="1" applyAlignment="1" applyProtection="1">
      <alignment vertical="center"/>
    </xf>
    <xf numFmtId="0" fontId="31" fillId="0" borderId="18" xfId="0" applyFont="1" applyFill="1" applyBorder="1" applyAlignment="1" applyProtection="1">
      <alignment horizontal="right" vertical="center"/>
    </xf>
    <xf numFmtId="0" fontId="34" fillId="0" borderId="2" xfId="0" applyFont="1" applyBorder="1" applyAlignment="1" applyProtection="1">
      <alignment horizontal="center" vertical="center"/>
    </xf>
    <xf numFmtId="49" fontId="31" fillId="0" borderId="2" xfId="0" applyNumberFormat="1" applyFont="1" applyBorder="1" applyAlignment="1" applyProtection="1">
      <alignment horizontal="center" vertical="center"/>
    </xf>
    <xf numFmtId="49" fontId="31" fillId="0" borderId="7" xfId="0" applyNumberFormat="1" applyFont="1" applyBorder="1" applyAlignment="1" applyProtection="1">
      <alignment horizontal="center" vertical="center"/>
    </xf>
    <xf numFmtId="0" fontId="31" fillId="0" borderId="3" xfId="0" applyFont="1" applyBorder="1" applyProtection="1">
      <alignment vertical="center"/>
    </xf>
    <xf numFmtId="0" fontId="34" fillId="0" borderId="18" xfId="0" applyFont="1" applyFill="1" applyBorder="1" applyAlignment="1" applyProtection="1">
      <alignment horizontal="right" vertical="center"/>
    </xf>
    <xf numFmtId="0" fontId="24" fillId="0" borderId="18" xfId="0" applyFont="1" applyFill="1" applyBorder="1" applyAlignment="1" applyProtection="1">
      <alignment horizontal="right" vertical="center"/>
    </xf>
    <xf numFmtId="0" fontId="34" fillId="0" borderId="3" xfId="0" applyFont="1" applyBorder="1" applyAlignment="1" applyProtection="1">
      <alignment horizontal="center" vertical="center"/>
    </xf>
    <xf numFmtId="0" fontId="23" fillId="0" borderId="0" xfId="0" applyFont="1" applyBorder="1" applyAlignment="1" applyProtection="1">
      <alignment vertical="center"/>
    </xf>
    <xf numFmtId="0" fontId="24" fillId="0" borderId="0" xfId="0" applyFont="1" applyAlignment="1" applyProtection="1">
      <alignment horizontal="right" vertical="center" wrapText="1"/>
    </xf>
    <xf numFmtId="0" fontId="31" fillId="0" borderId="45" xfId="0" applyFont="1" applyBorder="1" applyProtection="1">
      <alignment vertical="center"/>
    </xf>
    <xf numFmtId="0" fontId="31" fillId="0" borderId="46" xfId="0" applyFont="1" applyBorder="1" applyProtection="1">
      <alignment vertical="center"/>
    </xf>
    <xf numFmtId="0" fontId="30" fillId="0" borderId="0" xfId="0" applyFont="1" applyBorder="1" applyAlignment="1" applyProtection="1">
      <alignment vertical="center"/>
    </xf>
    <xf numFmtId="0" fontId="31" fillId="0" borderId="0" xfId="0" applyFont="1" applyBorder="1" applyAlignment="1" applyProtection="1">
      <alignment horizontal="center" vertical="center" wrapText="1"/>
    </xf>
    <xf numFmtId="0" fontId="31" fillId="0" borderId="0" xfId="0" applyFont="1" applyAlignment="1" applyProtection="1">
      <alignment horizontal="right" vertical="center"/>
    </xf>
    <xf numFmtId="0" fontId="24" fillId="0" borderId="0" xfId="0" applyFont="1" applyAlignment="1" applyProtection="1">
      <alignment horizontal="justify" vertical="center"/>
    </xf>
    <xf numFmtId="0" fontId="31" fillId="0" borderId="15" xfId="0" applyFont="1" applyBorder="1" applyAlignment="1" applyProtection="1">
      <alignment vertical="center"/>
    </xf>
    <xf numFmtId="0" fontId="31" fillId="0" borderId="16" xfId="0" applyFont="1" applyBorder="1" applyAlignment="1" applyProtection="1">
      <alignment vertical="center"/>
    </xf>
    <xf numFmtId="0" fontId="24" fillId="0" borderId="16" xfId="0" applyFont="1" applyBorder="1" applyAlignment="1" applyProtection="1">
      <alignment vertical="center"/>
    </xf>
    <xf numFmtId="0" fontId="31" fillId="0" borderId="16" xfId="0" applyFont="1" applyBorder="1" applyProtection="1">
      <alignment vertical="center"/>
    </xf>
    <xf numFmtId="0" fontId="24" fillId="0" borderId="17" xfId="0" applyFont="1" applyBorder="1" applyAlignment="1" applyProtection="1">
      <alignment vertical="center"/>
    </xf>
    <xf numFmtId="0" fontId="31" fillId="0" borderId="18" xfId="0" applyFont="1" applyBorder="1" applyProtection="1">
      <alignment vertical="center"/>
    </xf>
    <xf numFmtId="0" fontId="31" fillId="0" borderId="10" xfId="0" applyFont="1" applyBorder="1" applyProtection="1">
      <alignment vertical="center"/>
    </xf>
    <xf numFmtId="0" fontId="31" fillId="0" borderId="0" xfId="0" applyFont="1" applyBorder="1" applyProtection="1">
      <alignment vertical="center"/>
    </xf>
    <xf numFmtId="0" fontId="24" fillId="0" borderId="10" xfId="0" applyFont="1" applyBorder="1" applyAlignment="1" applyProtection="1">
      <alignment vertical="center"/>
    </xf>
    <xf numFmtId="0" fontId="31" fillId="0" borderId="11" xfId="0" applyFont="1" applyBorder="1" applyProtection="1">
      <alignment vertical="center"/>
    </xf>
    <xf numFmtId="0" fontId="31" fillId="0" borderId="13" xfId="0" applyFont="1" applyBorder="1" applyProtection="1">
      <alignment vertical="center"/>
    </xf>
    <xf numFmtId="0" fontId="31" fillId="0" borderId="19" xfId="0" applyFont="1" applyBorder="1" applyAlignment="1" applyProtection="1">
      <alignment vertical="center"/>
    </xf>
    <xf numFmtId="0" fontId="24" fillId="0" borderId="20" xfId="0" applyFont="1" applyBorder="1" applyAlignment="1" applyProtection="1">
      <alignment vertical="center"/>
    </xf>
    <xf numFmtId="0" fontId="31" fillId="0" borderId="20" xfId="0" applyFont="1" applyBorder="1" applyProtection="1">
      <alignment vertical="center"/>
    </xf>
    <xf numFmtId="0" fontId="24" fillId="0" borderId="21" xfId="0" applyFont="1" applyBorder="1" applyAlignment="1" applyProtection="1">
      <alignment vertical="center"/>
    </xf>
    <xf numFmtId="0" fontId="31" fillId="0" borderId="16" xfId="0" applyFont="1" applyFill="1" applyBorder="1" applyAlignment="1" applyProtection="1">
      <alignment vertical="center"/>
    </xf>
    <xf numFmtId="0" fontId="24" fillId="0" borderId="16" xfId="0" applyFont="1" applyFill="1" applyBorder="1" applyAlignment="1" applyProtection="1">
      <alignment vertical="center"/>
    </xf>
    <xf numFmtId="0" fontId="31"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31" fillId="0" borderId="20" xfId="0" applyFont="1" applyFill="1" applyBorder="1" applyAlignment="1" applyProtection="1">
      <alignment vertical="center"/>
    </xf>
    <xf numFmtId="176" fontId="31" fillId="0" borderId="20" xfId="0" applyNumberFormat="1" applyFont="1" applyFill="1" applyBorder="1" applyAlignment="1" applyProtection="1">
      <alignment horizontal="center" vertical="center"/>
    </xf>
    <xf numFmtId="0" fontId="31" fillId="0" borderId="20" xfId="0" applyFont="1" applyFill="1" applyBorder="1" applyProtection="1">
      <alignment vertical="center"/>
    </xf>
    <xf numFmtId="0" fontId="31" fillId="0" borderId="21" xfId="0" applyFont="1" applyBorder="1" applyProtection="1">
      <alignment vertical="center"/>
    </xf>
    <xf numFmtId="0" fontId="31" fillId="0" borderId="0" xfId="0" applyFont="1" applyBorder="1" applyAlignment="1" applyProtection="1">
      <alignment horizontal="right" vertical="center"/>
    </xf>
    <xf numFmtId="0" fontId="30" fillId="0" borderId="10" xfId="0" applyFont="1" applyBorder="1" applyAlignment="1" applyProtection="1">
      <alignment vertical="center"/>
    </xf>
    <xf numFmtId="0" fontId="31" fillId="0" borderId="15" xfId="0" applyFont="1" applyBorder="1" applyProtection="1">
      <alignment vertical="center"/>
    </xf>
    <xf numFmtId="0" fontId="31" fillId="0" borderId="7" xfId="0" applyFont="1" applyBorder="1" applyProtection="1">
      <alignment vertical="center"/>
    </xf>
    <xf numFmtId="0" fontId="31" fillId="0" borderId="20" xfId="0" applyFont="1" applyFill="1" applyBorder="1" applyAlignment="1" applyProtection="1">
      <alignment horizontal="center" vertical="center"/>
    </xf>
    <xf numFmtId="0" fontId="31" fillId="0" borderId="3" xfId="0" applyFont="1" applyFill="1" applyBorder="1" applyAlignment="1" applyProtection="1">
      <alignment vertical="center"/>
    </xf>
    <xf numFmtId="0" fontId="25" fillId="0" borderId="0" xfId="0" applyNumberFormat="1" applyFont="1" applyBorder="1" applyAlignment="1" applyProtection="1">
      <alignment horizontal="right" vertical="center"/>
    </xf>
    <xf numFmtId="0" fontId="31" fillId="0" borderId="10" xfId="0" applyFont="1" applyFill="1" applyBorder="1" applyAlignment="1" applyProtection="1">
      <alignment vertical="center"/>
    </xf>
    <xf numFmtId="178" fontId="31" fillId="0" borderId="0" xfId="0" applyNumberFormat="1" applyFont="1" applyAlignment="1" applyProtection="1">
      <alignment vertical="center"/>
    </xf>
    <xf numFmtId="0" fontId="31" fillId="0" borderId="21" xfId="0" applyFont="1" applyFill="1" applyBorder="1" applyAlignment="1" applyProtection="1">
      <alignment vertical="center"/>
    </xf>
    <xf numFmtId="0" fontId="24" fillId="0" borderId="0" xfId="0" applyFont="1" applyBorder="1" applyAlignment="1" applyProtection="1">
      <alignment horizontal="center" vertical="center"/>
    </xf>
    <xf numFmtId="0" fontId="19" fillId="0" borderId="0" xfId="0" applyFont="1" applyBorder="1" applyAlignment="1" applyProtection="1">
      <alignment horizontal="left" vertical="center"/>
    </xf>
    <xf numFmtId="0" fontId="17" fillId="0" borderId="0" xfId="0" quotePrefix="1" applyFont="1" applyBorder="1" applyAlignment="1" applyProtection="1">
      <alignment horizontal="right" vertical="center"/>
    </xf>
    <xf numFmtId="0" fontId="12" fillId="0" borderId="25" xfId="0" applyFont="1" applyBorder="1" applyAlignment="1" applyProtection="1">
      <alignment horizontal="center" vertical="center"/>
    </xf>
    <xf numFmtId="0" fontId="12" fillId="0" borderId="26" xfId="0" applyFont="1" applyBorder="1" applyAlignment="1" applyProtection="1">
      <alignment horizontal="center" vertical="center"/>
    </xf>
    <xf numFmtId="0" fontId="12" fillId="0" borderId="0" xfId="0" applyFont="1" applyBorder="1" applyAlignment="1" applyProtection="1">
      <alignment horizontal="right" vertical="top"/>
    </xf>
    <xf numFmtId="0" fontId="19" fillId="0" borderId="25" xfId="0" applyFont="1" applyFill="1" applyBorder="1" applyAlignment="1" applyProtection="1">
      <alignment horizontal="center" vertical="center"/>
    </xf>
    <xf numFmtId="182" fontId="17" fillId="0" borderId="0" xfId="0" applyNumberFormat="1" applyFont="1" applyBorder="1" applyAlignment="1" applyProtection="1">
      <alignment vertical="center"/>
    </xf>
    <xf numFmtId="0" fontId="44" fillId="0" borderId="0" xfId="0" applyFont="1" applyFill="1" applyBorder="1" applyAlignment="1" applyProtection="1">
      <alignment vertical="center"/>
    </xf>
    <xf numFmtId="182" fontId="17" fillId="0" borderId="0" xfId="0" applyNumberFormat="1" applyFont="1" applyBorder="1" applyAlignment="1" applyProtection="1">
      <alignment horizontal="center" vertical="center"/>
    </xf>
    <xf numFmtId="0" fontId="31" fillId="0" borderId="0" xfId="0" applyFont="1" applyAlignment="1" applyProtection="1">
      <alignment horizontal="left" vertical="center"/>
    </xf>
    <xf numFmtId="0" fontId="31" fillId="0" borderId="0" xfId="0" applyFont="1" applyBorder="1" applyAlignment="1" applyProtection="1">
      <alignment horizontal="left" vertical="center"/>
    </xf>
    <xf numFmtId="0" fontId="17" fillId="0" borderId="5" xfId="0" applyFont="1" applyBorder="1" applyAlignment="1" applyProtection="1">
      <alignment vertical="center"/>
    </xf>
    <xf numFmtId="0" fontId="19" fillId="0" borderId="9" xfId="0" applyFont="1" applyBorder="1" applyAlignment="1" applyProtection="1">
      <alignment horizontal="left" vertical="center"/>
    </xf>
    <xf numFmtId="0" fontId="19" fillId="0" borderId="9" xfId="0" applyFont="1" applyBorder="1" applyAlignment="1" applyProtection="1">
      <alignment vertical="center"/>
    </xf>
    <xf numFmtId="0" fontId="19" fillId="0" borderId="6" xfId="0" applyFont="1" applyBorder="1" applyAlignment="1" applyProtection="1">
      <alignment vertical="center"/>
    </xf>
    <xf numFmtId="0" fontId="19" fillId="0" borderId="11" xfId="0" applyFont="1" applyBorder="1" applyAlignment="1" applyProtection="1">
      <alignment vertical="center"/>
    </xf>
    <xf numFmtId="0" fontId="19" fillId="0" borderId="12" xfId="0" applyFont="1" applyBorder="1" applyAlignment="1" applyProtection="1">
      <alignment horizontal="left" vertical="center"/>
    </xf>
    <xf numFmtId="0" fontId="19" fillId="0" borderId="12" xfId="0" applyFont="1" applyBorder="1" applyAlignment="1" applyProtection="1">
      <alignment vertical="center"/>
    </xf>
    <xf numFmtId="0" fontId="17" fillId="0" borderId="12" xfId="0" applyFont="1" applyBorder="1" applyAlignment="1" applyProtection="1">
      <alignment vertical="center"/>
    </xf>
    <xf numFmtId="0" fontId="19" fillId="0" borderId="13" xfId="0" applyFont="1" applyBorder="1" applyAlignment="1" applyProtection="1">
      <alignment vertical="center"/>
    </xf>
    <xf numFmtId="0" fontId="19" fillId="0" borderId="5" xfId="0" applyFont="1" applyBorder="1" applyAlignment="1" applyProtection="1">
      <alignment vertical="center"/>
    </xf>
    <xf numFmtId="0" fontId="17" fillId="0" borderId="9" xfId="0" applyFont="1" applyBorder="1" applyAlignment="1" applyProtection="1">
      <alignment vertical="center"/>
    </xf>
    <xf numFmtId="0" fontId="8" fillId="0" borderId="0" xfId="0" applyFont="1" applyFill="1" applyBorder="1" applyAlignment="1" applyProtection="1">
      <alignment vertical="center"/>
    </xf>
    <xf numFmtId="0" fontId="8" fillId="0" borderId="0" xfId="0" applyFont="1" applyFill="1" applyBorder="1" applyAlignment="1" applyProtection="1">
      <alignment horizontal="right" vertical="center"/>
    </xf>
    <xf numFmtId="182" fontId="8" fillId="0" borderId="0" xfId="0" applyNumberFormat="1" applyFont="1" applyFill="1" applyBorder="1" applyAlignment="1" applyProtection="1">
      <alignment vertical="center"/>
    </xf>
    <xf numFmtId="0" fontId="20" fillId="0" borderId="0" xfId="0" applyFont="1" applyFill="1" applyAlignment="1" applyProtection="1">
      <alignment vertical="center"/>
    </xf>
    <xf numFmtId="0" fontId="20" fillId="8" borderId="0" xfId="0" applyFont="1" applyFill="1" applyAlignment="1">
      <alignment vertical="center"/>
    </xf>
    <xf numFmtId="0" fontId="15" fillId="0" borderId="0" xfId="0" applyFont="1" applyAlignment="1">
      <alignment vertical="center"/>
    </xf>
    <xf numFmtId="0" fontId="48" fillId="8" borderId="0" xfId="0" applyFont="1" applyFill="1" applyAlignment="1">
      <alignment vertical="center"/>
    </xf>
    <xf numFmtId="0" fontId="48" fillId="9" borderId="0" xfId="0" applyFont="1" applyFill="1" applyAlignment="1">
      <alignment vertical="center"/>
    </xf>
    <xf numFmtId="0" fontId="48" fillId="0" borderId="0" xfId="0" applyFont="1" applyAlignment="1">
      <alignment vertical="center"/>
    </xf>
    <xf numFmtId="0" fontId="48" fillId="2" borderId="0" xfId="0" applyFont="1" applyFill="1" applyAlignment="1">
      <alignment vertical="center"/>
    </xf>
    <xf numFmtId="0" fontId="48" fillId="8" borderId="0" xfId="0" applyFont="1" applyFill="1" applyAlignment="1" applyProtection="1">
      <alignment vertical="center"/>
    </xf>
    <xf numFmtId="0" fontId="48" fillId="0" borderId="0" xfId="0" applyFont="1" applyAlignment="1" applyProtection="1">
      <alignment vertical="center"/>
    </xf>
    <xf numFmtId="0" fontId="48" fillId="9" borderId="0" xfId="0" applyFont="1" applyFill="1" applyAlignment="1" applyProtection="1">
      <alignment vertical="center"/>
    </xf>
    <xf numFmtId="0" fontId="48" fillId="2" borderId="0" xfId="0" applyFont="1" applyFill="1" applyAlignment="1" applyProtection="1">
      <alignment vertical="center"/>
    </xf>
    <xf numFmtId="0" fontId="48" fillId="8" borderId="0" xfId="0" applyFont="1" applyFill="1" applyAlignment="1" applyProtection="1">
      <alignment horizontal="center" vertical="center"/>
    </xf>
    <xf numFmtId="0" fontId="39" fillId="8" borderId="0" xfId="0" applyFont="1" applyFill="1" applyBorder="1" applyAlignment="1" applyProtection="1">
      <alignment vertical="center"/>
    </xf>
    <xf numFmtId="0" fontId="48" fillId="8" borderId="0" xfId="0" applyFont="1" applyFill="1" applyBorder="1" applyAlignment="1" applyProtection="1">
      <alignment vertical="center"/>
    </xf>
    <xf numFmtId="0" fontId="39" fillId="8" borderId="0" xfId="0" applyFont="1" applyFill="1" applyAlignment="1" applyProtection="1">
      <alignment vertical="center"/>
    </xf>
    <xf numFmtId="0" fontId="48" fillId="0" borderId="0" xfId="0" applyFont="1" applyAlignment="1" applyProtection="1">
      <alignment horizontal="right" vertical="center"/>
    </xf>
    <xf numFmtId="0" fontId="39" fillId="0" borderId="0" xfId="0" applyFont="1" applyBorder="1" applyAlignment="1" applyProtection="1">
      <alignment vertical="center"/>
    </xf>
    <xf numFmtId="0" fontId="48" fillId="8" borderId="0" xfId="0" applyFont="1" applyFill="1" applyAlignment="1" applyProtection="1">
      <alignment horizontal="right" vertical="center"/>
    </xf>
    <xf numFmtId="0" fontId="48" fillId="8" borderId="0" xfId="2" applyFont="1" applyFill="1" applyAlignment="1" applyProtection="1">
      <alignment vertical="center"/>
    </xf>
    <xf numFmtId="176" fontId="31" fillId="2" borderId="16" xfId="0" applyNumberFormat="1" applyFont="1" applyFill="1" applyBorder="1" applyAlignment="1" applyProtection="1">
      <alignment horizontal="center" vertical="center"/>
      <protection locked="0"/>
    </xf>
    <xf numFmtId="176" fontId="31" fillId="2" borderId="0" xfId="0" applyNumberFormat="1" applyFont="1" applyFill="1" applyBorder="1" applyAlignment="1" applyProtection="1">
      <alignment horizontal="center" vertical="center"/>
      <protection locked="0"/>
    </xf>
    <xf numFmtId="176" fontId="31" fillId="2" borderId="20" xfId="0" applyNumberFormat="1" applyFont="1" applyFill="1" applyBorder="1" applyAlignment="1" applyProtection="1">
      <alignment horizontal="center" vertical="center"/>
      <protection locked="0"/>
    </xf>
    <xf numFmtId="0" fontId="31" fillId="2" borderId="16" xfId="0" applyFont="1" applyFill="1" applyBorder="1" applyAlignment="1" applyProtection="1">
      <alignment horizontal="center" vertical="center"/>
      <protection locked="0"/>
    </xf>
    <xf numFmtId="0" fontId="31" fillId="0" borderId="18" xfId="0" applyFont="1" applyFill="1" applyBorder="1" applyAlignment="1" applyProtection="1">
      <alignment vertical="center"/>
    </xf>
    <xf numFmtId="0" fontId="31" fillId="0" borderId="0" xfId="0" applyFont="1" applyFill="1" applyBorder="1" applyAlignment="1" applyProtection="1">
      <alignment horizontal="center" vertical="center"/>
    </xf>
    <xf numFmtId="0" fontId="31" fillId="0" borderId="0" xfId="0" applyFont="1" applyFill="1" applyBorder="1" applyAlignment="1" applyProtection="1">
      <alignment horizontal="left" vertical="center"/>
    </xf>
    <xf numFmtId="0" fontId="24" fillId="0" borderId="10" xfId="0" applyFont="1" applyFill="1" applyBorder="1" applyAlignment="1" applyProtection="1">
      <alignment vertical="center"/>
    </xf>
    <xf numFmtId="0" fontId="24" fillId="0" borderId="0" xfId="0" applyFont="1" applyFill="1" applyAlignment="1" applyProtection="1">
      <alignment horizontal="left" vertical="center"/>
    </xf>
    <xf numFmtId="0" fontId="31" fillId="0" borderId="0" xfId="0" applyFont="1" applyFill="1" applyAlignment="1" applyProtection="1">
      <alignment vertical="center"/>
    </xf>
    <xf numFmtId="0" fontId="19" fillId="0" borderId="18" xfId="0" applyFont="1" applyFill="1" applyBorder="1" applyAlignment="1" applyProtection="1">
      <alignment vertical="center"/>
    </xf>
    <xf numFmtId="0" fontId="17" fillId="0" borderId="10" xfId="0" applyFont="1" applyFill="1" applyBorder="1" applyAlignment="1" applyProtection="1">
      <alignment vertical="center"/>
    </xf>
    <xf numFmtId="0" fontId="17" fillId="0" borderId="0" xfId="0" applyFont="1" applyFill="1" applyAlignment="1" applyProtection="1">
      <alignment horizontal="right" vertical="center"/>
    </xf>
    <xf numFmtId="0" fontId="17" fillId="0" borderId="0" xfId="0" applyFont="1" applyFill="1" applyAlignment="1" applyProtection="1">
      <alignment horizontal="left" vertical="center"/>
    </xf>
    <xf numFmtId="0" fontId="19" fillId="0" borderId="0" xfId="0" applyFont="1" applyFill="1" applyAlignment="1" applyProtection="1">
      <alignment vertical="center"/>
    </xf>
    <xf numFmtId="0" fontId="42" fillId="0" borderId="96" xfId="0" applyFont="1" applyFill="1" applyBorder="1" applyAlignment="1" applyProtection="1">
      <alignment horizontal="center" vertical="center" textRotation="255"/>
    </xf>
    <xf numFmtId="0" fontId="42" fillId="0" borderId="97" xfId="0" applyFont="1" applyFill="1" applyBorder="1" applyAlignment="1" applyProtection="1">
      <alignment horizontal="center" vertical="center" textRotation="255"/>
    </xf>
    <xf numFmtId="0" fontId="22" fillId="0" borderId="97" xfId="0" applyFont="1" applyFill="1" applyBorder="1" applyAlignment="1" applyProtection="1">
      <alignment horizontal="center" vertical="center" textRotation="255"/>
    </xf>
    <xf numFmtId="0" fontId="22" fillId="0" borderId="97" xfId="0" applyFont="1" applyFill="1" applyBorder="1" applyAlignment="1" applyProtection="1">
      <alignment vertical="center"/>
    </xf>
    <xf numFmtId="0" fontId="22" fillId="0" borderId="97" xfId="0" applyFont="1" applyFill="1" applyBorder="1" applyAlignment="1" applyProtection="1">
      <alignment horizontal="center" vertical="center"/>
    </xf>
    <xf numFmtId="0" fontId="22" fillId="0" borderId="97" xfId="0" applyFont="1" applyFill="1" applyBorder="1" applyAlignment="1" applyProtection="1">
      <alignment horizontal="right" vertical="center"/>
    </xf>
    <xf numFmtId="182" fontId="22" fillId="0" borderId="97" xfId="0" applyNumberFormat="1" applyFont="1" applyFill="1" applyBorder="1" applyAlignment="1" applyProtection="1">
      <alignment horizontal="right" vertical="center"/>
    </xf>
    <xf numFmtId="176" fontId="22" fillId="0" borderId="97" xfId="0" applyNumberFormat="1" applyFont="1" applyFill="1" applyBorder="1" applyAlignment="1" applyProtection="1">
      <alignment vertical="center"/>
    </xf>
    <xf numFmtId="0" fontId="22" fillId="0" borderId="98" xfId="0" applyFont="1" applyFill="1" applyBorder="1" applyAlignment="1" applyProtection="1">
      <alignment vertical="center"/>
    </xf>
    <xf numFmtId="0" fontId="42" fillId="0" borderId="99" xfId="0" applyFont="1" applyFill="1" applyBorder="1" applyAlignment="1" applyProtection="1">
      <alignment horizontal="left" vertical="center" indent="1"/>
    </xf>
    <xf numFmtId="0" fontId="42" fillId="0" borderId="0" xfId="0" applyFont="1" applyFill="1" applyBorder="1" applyAlignment="1" applyProtection="1">
      <alignment horizontal="center" vertical="center" textRotation="255"/>
    </xf>
    <xf numFmtId="0" fontId="42" fillId="0" borderId="0" xfId="0" applyFont="1" applyFill="1" applyBorder="1" applyAlignment="1" applyProtection="1">
      <alignment vertical="center"/>
    </xf>
    <xf numFmtId="0" fontId="42" fillId="0" borderId="0" xfId="0" applyFont="1" applyFill="1" applyBorder="1" applyAlignment="1" applyProtection="1">
      <alignment horizontal="center" vertical="center"/>
    </xf>
    <xf numFmtId="0" fontId="42" fillId="0" borderId="0" xfId="0" applyFont="1" applyFill="1" applyBorder="1" applyAlignment="1" applyProtection="1">
      <alignment horizontal="right" vertical="center"/>
    </xf>
    <xf numFmtId="182" fontId="42" fillId="0" borderId="0" xfId="0" applyNumberFormat="1" applyFont="1" applyFill="1" applyBorder="1" applyAlignment="1" applyProtection="1">
      <alignment horizontal="right" vertical="center"/>
    </xf>
    <xf numFmtId="176" fontId="42" fillId="0" borderId="0" xfId="0" applyNumberFormat="1" applyFont="1" applyFill="1" applyBorder="1" applyAlignment="1" applyProtection="1">
      <alignment vertical="center"/>
    </xf>
    <xf numFmtId="0" fontId="42" fillId="0" borderId="100" xfId="0" applyFont="1" applyFill="1" applyBorder="1" applyAlignment="1" applyProtection="1">
      <alignment vertical="center"/>
    </xf>
    <xf numFmtId="0" fontId="42" fillId="0" borderId="99" xfId="0" applyFont="1" applyFill="1" applyBorder="1" applyAlignment="1" applyProtection="1">
      <alignment horizontal="center" vertical="center" textRotation="255"/>
    </xf>
    <xf numFmtId="0" fontId="22" fillId="0" borderId="0" xfId="0" applyFont="1" applyFill="1" applyBorder="1" applyAlignment="1" applyProtection="1">
      <alignment horizontal="center" vertical="center" textRotation="255"/>
    </xf>
    <xf numFmtId="0" fontId="22" fillId="0" borderId="0" xfId="0" applyFont="1" applyFill="1" applyBorder="1" applyAlignment="1" applyProtection="1">
      <alignment vertical="center"/>
    </xf>
    <xf numFmtId="0" fontId="22" fillId="0" borderId="0" xfId="0" applyFont="1" applyFill="1" applyBorder="1" applyAlignment="1" applyProtection="1">
      <alignment horizontal="center" vertical="center"/>
    </xf>
    <xf numFmtId="0" fontId="22" fillId="0" borderId="0" xfId="0" applyFont="1" applyFill="1" applyBorder="1" applyAlignment="1" applyProtection="1">
      <alignment horizontal="right" vertical="center"/>
    </xf>
    <xf numFmtId="182" fontId="22" fillId="0" borderId="0" xfId="0" applyNumberFormat="1" applyFont="1" applyFill="1" applyBorder="1" applyAlignment="1" applyProtection="1">
      <alignment horizontal="right" vertical="center"/>
    </xf>
    <xf numFmtId="176" fontId="22" fillId="0" borderId="0" xfId="0" applyNumberFormat="1" applyFont="1" applyFill="1" applyBorder="1" applyAlignment="1" applyProtection="1">
      <alignment vertical="center"/>
    </xf>
    <xf numFmtId="0" fontId="22" fillId="0" borderId="100" xfId="0" applyFont="1" applyFill="1" applyBorder="1" applyAlignment="1" applyProtection="1">
      <alignment vertical="center"/>
    </xf>
    <xf numFmtId="0" fontId="42" fillId="0" borderId="101" xfId="0" applyFont="1" applyFill="1" applyBorder="1" applyAlignment="1" applyProtection="1">
      <alignment horizontal="center" vertical="center" textRotation="255"/>
    </xf>
    <xf numFmtId="0" fontId="42" fillId="0" borderId="102" xfId="0" applyFont="1" applyFill="1" applyBorder="1" applyAlignment="1" applyProtection="1">
      <alignment horizontal="center" vertical="center" textRotation="255"/>
    </xf>
    <xf numFmtId="0" fontId="22" fillId="0" borderId="102" xfId="0" applyFont="1" applyFill="1" applyBorder="1" applyAlignment="1" applyProtection="1">
      <alignment horizontal="center" vertical="center" textRotation="255"/>
    </xf>
    <xf numFmtId="0" fontId="22" fillId="0" borderId="102" xfId="0" applyFont="1" applyFill="1" applyBorder="1" applyAlignment="1" applyProtection="1">
      <alignment vertical="center"/>
    </xf>
    <xf numFmtId="0" fontId="22" fillId="0" borderId="102" xfId="0" applyFont="1" applyFill="1" applyBorder="1" applyAlignment="1" applyProtection="1">
      <alignment horizontal="center" vertical="center"/>
    </xf>
    <xf numFmtId="0" fontId="22" fillId="0" borderId="102" xfId="0" applyFont="1" applyFill="1" applyBorder="1" applyAlignment="1" applyProtection="1">
      <alignment horizontal="right" vertical="center"/>
    </xf>
    <xf numFmtId="182" fontId="22" fillId="0" borderId="102" xfId="0" applyNumberFormat="1" applyFont="1" applyFill="1" applyBorder="1" applyAlignment="1" applyProtection="1">
      <alignment horizontal="right" vertical="center"/>
    </xf>
    <xf numFmtId="176" fontId="22" fillId="0" borderId="102" xfId="0" applyNumberFormat="1" applyFont="1" applyFill="1" applyBorder="1" applyAlignment="1" applyProtection="1">
      <alignment vertical="center"/>
    </xf>
    <xf numFmtId="0" fontId="22" fillId="0" borderId="103" xfId="0" applyFont="1" applyFill="1" applyBorder="1" applyAlignment="1" applyProtection="1">
      <alignment vertical="center"/>
    </xf>
    <xf numFmtId="0" fontId="24" fillId="0" borderId="11" xfId="0" applyFont="1" applyBorder="1" applyAlignment="1" applyProtection="1">
      <alignment vertical="center"/>
    </xf>
    <xf numFmtId="0" fontId="24" fillId="0" borderId="12" xfId="0" applyFont="1" applyBorder="1" applyAlignment="1" applyProtection="1">
      <alignment vertical="center"/>
    </xf>
    <xf numFmtId="0" fontId="24" fillId="0" borderId="13" xfId="0" applyFont="1" applyBorder="1" applyAlignment="1" applyProtection="1">
      <alignment vertical="center"/>
    </xf>
    <xf numFmtId="0" fontId="40" fillId="0" borderId="0" xfId="0" applyFont="1" applyAlignment="1">
      <alignment horizontal="center" vertical="center"/>
    </xf>
    <xf numFmtId="0" fontId="40" fillId="0" borderId="0" xfId="0" applyFont="1" applyAlignment="1">
      <alignment horizontal="right" vertical="center"/>
    </xf>
    <xf numFmtId="0" fontId="40" fillId="0" borderId="0" xfId="0" applyFont="1" applyFill="1" applyBorder="1" applyAlignment="1">
      <alignment vertical="center"/>
    </xf>
    <xf numFmtId="0" fontId="40" fillId="0" borderId="2" xfId="0" applyFont="1" applyFill="1" applyBorder="1" applyAlignment="1">
      <alignment horizontal="right" vertical="center"/>
    </xf>
    <xf numFmtId="0" fontId="50" fillId="0" borderId="0" xfId="2" applyFont="1" applyAlignment="1" applyProtection="1">
      <alignment vertical="center"/>
    </xf>
    <xf numFmtId="0" fontId="51" fillId="0" borderId="0" xfId="0" applyFont="1" applyAlignment="1" applyProtection="1">
      <alignment horizontal="left" vertical="center"/>
    </xf>
    <xf numFmtId="0" fontId="50" fillId="0" borderId="0" xfId="2" applyFont="1" applyAlignment="1" applyProtection="1">
      <alignment horizontal="right" vertical="center"/>
    </xf>
    <xf numFmtId="0" fontId="39" fillId="0" borderId="0" xfId="2" applyFont="1" applyAlignment="1" applyProtection="1">
      <alignment vertical="center"/>
    </xf>
    <xf numFmtId="0" fontId="39" fillId="0" borderId="5" xfId="2" applyFont="1" applyBorder="1" applyAlignment="1" applyProtection="1">
      <alignment vertical="center"/>
    </xf>
    <xf numFmtId="0" fontId="52" fillId="0" borderId="9" xfId="0" applyFont="1" applyBorder="1" applyAlignment="1" applyProtection="1">
      <alignment horizontal="left" vertical="center"/>
    </xf>
    <xf numFmtId="0" fontId="39" fillId="0" borderId="9" xfId="2" applyFont="1" applyBorder="1" applyAlignment="1" applyProtection="1">
      <alignment vertical="center"/>
    </xf>
    <xf numFmtId="0" fontId="39" fillId="0" borderId="9" xfId="2" applyFont="1" applyBorder="1" applyAlignment="1" applyProtection="1">
      <alignment horizontal="right" vertical="center"/>
    </xf>
    <xf numFmtId="0" fontId="39" fillId="0" borderId="6" xfId="2" applyFont="1" applyBorder="1" applyAlignment="1" applyProtection="1">
      <alignment vertical="center"/>
    </xf>
    <xf numFmtId="0" fontId="39" fillId="0" borderId="0" xfId="2" applyFont="1" applyBorder="1" applyAlignment="1" applyProtection="1">
      <alignment vertical="center"/>
    </xf>
    <xf numFmtId="0" fontId="40" fillId="0" borderId="18" xfId="0" applyFont="1" applyBorder="1" applyAlignment="1" applyProtection="1">
      <alignment vertical="center"/>
    </xf>
    <xf numFmtId="0" fontId="39" fillId="0" borderId="10" xfId="0" applyFont="1" applyBorder="1" applyAlignment="1" applyProtection="1">
      <alignment vertical="center"/>
    </xf>
    <xf numFmtId="0" fontId="39" fillId="0" borderId="12" xfId="0" applyFont="1" applyBorder="1" applyAlignment="1" applyProtection="1">
      <alignment vertical="center"/>
    </xf>
    <xf numFmtId="0" fontId="39" fillId="0" borderId="7" xfId="0" applyFont="1" applyBorder="1" applyAlignment="1" applyProtection="1">
      <alignment vertical="center"/>
    </xf>
    <xf numFmtId="0" fontId="39" fillId="9" borderId="2" xfId="0" applyFont="1" applyFill="1" applyBorder="1" applyAlignment="1" applyProtection="1">
      <alignment vertical="center"/>
    </xf>
    <xf numFmtId="0" fontId="39" fillId="0" borderId="2" xfId="0" applyFont="1" applyBorder="1" applyAlignment="1" applyProtection="1">
      <alignment vertical="center"/>
    </xf>
    <xf numFmtId="0" fontId="39" fillId="0" borderId="10" xfId="0" applyFont="1" applyFill="1" applyBorder="1" applyAlignment="1" applyProtection="1">
      <alignment horizontal="left" vertical="center" wrapText="1" indent="1"/>
    </xf>
    <xf numFmtId="0" fontId="39" fillId="0" borderId="0" xfId="0" applyFont="1" applyFill="1" applyBorder="1" applyAlignment="1" applyProtection="1">
      <alignment horizontal="left" vertical="center" wrapText="1" indent="1"/>
    </xf>
    <xf numFmtId="179" fontId="39" fillId="0" borderId="10" xfId="0" applyNumberFormat="1" applyFont="1" applyFill="1" applyBorder="1" applyAlignment="1" applyProtection="1">
      <alignment horizontal="left" vertical="center" wrapText="1" indent="1"/>
    </xf>
    <xf numFmtId="179" fontId="39" fillId="0" borderId="0" xfId="0" applyNumberFormat="1" applyFont="1" applyFill="1" applyBorder="1" applyAlignment="1" applyProtection="1">
      <alignment horizontal="left" vertical="center" wrapText="1" indent="1"/>
    </xf>
    <xf numFmtId="49" fontId="39" fillId="9" borderId="9" xfId="0" applyNumberFormat="1" applyFont="1" applyFill="1" applyBorder="1" applyAlignment="1" applyProtection="1">
      <alignment horizontal="center" vertical="center"/>
    </xf>
    <xf numFmtId="0" fontId="48" fillId="0" borderId="9" xfId="0" applyFont="1" applyFill="1" applyBorder="1" applyAlignment="1" applyProtection="1">
      <alignment horizontal="center" vertical="center"/>
    </xf>
    <xf numFmtId="0" fontId="39" fillId="0" borderId="10" xfId="0" applyFont="1" applyFill="1" applyBorder="1" applyAlignment="1" applyProtection="1">
      <alignment vertical="center"/>
    </xf>
    <xf numFmtId="49" fontId="39" fillId="0" borderId="10" xfId="0" applyNumberFormat="1" applyFont="1" applyFill="1" applyBorder="1" applyAlignment="1" applyProtection="1">
      <alignment horizontal="left" vertical="center" wrapText="1" indent="1"/>
    </xf>
    <xf numFmtId="49" fontId="39" fillId="0" borderId="0" xfId="0" applyNumberFormat="1" applyFont="1" applyFill="1" applyBorder="1" applyAlignment="1" applyProtection="1">
      <alignment horizontal="left" vertical="center" wrapText="1" indent="1"/>
    </xf>
    <xf numFmtId="49" fontId="39" fillId="2" borderId="2" xfId="0" applyNumberFormat="1" applyFont="1" applyFill="1" applyBorder="1" applyAlignment="1" applyProtection="1">
      <alignment horizontal="center" vertical="center"/>
      <protection locked="0"/>
    </xf>
    <xf numFmtId="0" fontId="48" fillId="0" borderId="2" xfId="0" applyFont="1" applyFill="1" applyBorder="1" applyAlignment="1" applyProtection="1">
      <alignment horizontal="center" vertical="center"/>
    </xf>
    <xf numFmtId="0" fontId="54" fillId="0" borderId="0" xfId="0" applyFont="1" applyAlignment="1" applyProtection="1">
      <alignment vertical="center"/>
    </xf>
    <xf numFmtId="0" fontId="55" fillId="0" borderId="0" xfId="0" applyFont="1" applyAlignment="1" applyProtection="1">
      <alignment vertical="center"/>
    </xf>
    <xf numFmtId="0" fontId="40" fillId="0" borderId="2" xfId="0" applyFont="1" applyBorder="1" applyAlignment="1">
      <alignment horizontal="right" vertical="center"/>
    </xf>
    <xf numFmtId="0" fontId="40" fillId="0" borderId="0" xfId="0" applyFont="1" applyBorder="1" applyAlignment="1">
      <alignment vertical="center"/>
    </xf>
    <xf numFmtId="0" fontId="40" fillId="0" borderId="2" xfId="0" applyNumberFormat="1" applyFont="1" applyBorder="1" applyAlignment="1">
      <alignment vertical="center"/>
    </xf>
    <xf numFmtId="0" fontId="40" fillId="0" borderId="3" xfId="0" applyNumberFormat="1" applyFont="1" applyBorder="1" applyAlignment="1">
      <alignment vertical="center"/>
    </xf>
    <xf numFmtId="38" fontId="56" fillId="0" borderId="0" xfId="5" applyFont="1" applyAlignment="1">
      <alignment vertical="center"/>
    </xf>
    <xf numFmtId="0" fontId="40" fillId="0" borderId="12" xfId="0" applyFont="1" applyFill="1" applyBorder="1" applyAlignment="1">
      <alignment horizontal="center" vertical="center"/>
    </xf>
    <xf numFmtId="0" fontId="24" fillId="0" borderId="0" xfId="0" applyFont="1" applyAlignment="1">
      <alignment vertical="center"/>
    </xf>
    <xf numFmtId="0" fontId="24" fillId="0" borderId="0" xfId="0" applyFont="1" applyBorder="1" applyAlignment="1">
      <alignment vertical="center"/>
    </xf>
    <xf numFmtId="0" fontId="24"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14" xfId="0" applyFont="1" applyBorder="1" applyAlignment="1">
      <alignment horizontal="center" vertical="center"/>
    </xf>
    <xf numFmtId="0" fontId="40" fillId="0" borderId="3" xfId="0" applyFont="1" applyBorder="1" applyAlignment="1">
      <alignment horizontal="right" vertical="center"/>
    </xf>
    <xf numFmtId="0" fontId="40" fillId="0" borderId="3" xfId="0" applyFont="1" applyFill="1" applyBorder="1" applyAlignment="1">
      <alignment vertical="center"/>
    </xf>
    <xf numFmtId="0" fontId="39" fillId="0" borderId="2" xfId="0" applyFont="1" applyFill="1" applyBorder="1" applyAlignment="1">
      <alignment vertical="center"/>
    </xf>
    <xf numFmtId="0" fontId="39" fillId="0" borderId="2" xfId="0" applyFont="1" applyFill="1" applyBorder="1" applyAlignment="1">
      <alignment horizontal="left" vertical="center"/>
    </xf>
    <xf numFmtId="0" fontId="39" fillId="0" borderId="2" xfId="0" applyFont="1" applyFill="1" applyBorder="1" applyAlignment="1">
      <alignment horizontal="center" vertical="center"/>
    </xf>
    <xf numFmtId="0" fontId="39" fillId="0" borderId="7" xfId="0" applyFont="1" applyFill="1" applyBorder="1" applyAlignment="1">
      <alignment vertical="center"/>
    </xf>
    <xf numFmtId="0" fontId="39" fillId="0" borderId="3" xfId="0" applyFont="1" applyFill="1" applyBorder="1" applyAlignment="1">
      <alignment horizontal="center" vertical="center"/>
    </xf>
    <xf numFmtId="0" fontId="31" fillId="2" borderId="2" xfId="0" applyFont="1" applyFill="1" applyBorder="1" applyAlignment="1" applyProtection="1">
      <alignment horizontal="center" vertical="center"/>
      <protection locked="0"/>
    </xf>
    <xf numFmtId="0" fontId="31" fillId="0" borderId="0" xfId="2" applyFont="1" applyAlignment="1" applyProtection="1">
      <alignment vertical="center"/>
    </xf>
    <xf numFmtId="0" fontId="31" fillId="0" borderId="2" xfId="0" applyFont="1" applyBorder="1" applyAlignment="1" applyProtection="1">
      <alignment vertical="center"/>
    </xf>
    <xf numFmtId="0" fontId="31" fillId="0" borderId="3" xfId="0" applyFont="1" applyBorder="1" applyAlignment="1" applyProtection="1">
      <alignment vertical="center"/>
    </xf>
    <xf numFmtId="0" fontId="31" fillId="0" borderId="0" xfId="0" applyFont="1" applyAlignment="1" applyProtection="1">
      <alignment horizontal="left" vertical="center" wrapText="1"/>
    </xf>
    <xf numFmtId="0" fontId="31" fillId="0" borderId="2" xfId="0" applyFont="1" applyFill="1" applyBorder="1" applyAlignment="1" applyProtection="1">
      <alignment horizontal="center" vertical="center"/>
    </xf>
    <xf numFmtId="0" fontId="31" fillId="0" borderId="2" xfId="0" applyFont="1" applyBorder="1" applyProtection="1">
      <alignment vertical="center"/>
    </xf>
    <xf numFmtId="0" fontId="31" fillId="0" borderId="2" xfId="0" applyFont="1" applyBorder="1" applyAlignment="1" applyProtection="1">
      <alignment horizontal="center" vertical="center"/>
    </xf>
    <xf numFmtId="0" fontId="31" fillId="0" borderId="3" xfId="0" applyFont="1" applyBorder="1" applyAlignment="1" applyProtection="1">
      <alignment horizontal="center" vertical="center"/>
    </xf>
    <xf numFmtId="0" fontId="31" fillId="0" borderId="20" xfId="0" applyFont="1" applyBorder="1" applyAlignment="1" applyProtection="1">
      <alignment vertical="center"/>
    </xf>
    <xf numFmtId="0" fontId="31" fillId="0" borderId="6" xfId="0" applyFont="1" applyBorder="1" applyAlignment="1" applyProtection="1">
      <alignment vertical="center"/>
    </xf>
    <xf numFmtId="0" fontId="31" fillId="0" borderId="18" xfId="0" applyFont="1" applyBorder="1" applyAlignment="1" applyProtection="1">
      <alignment vertical="center"/>
    </xf>
    <xf numFmtId="0" fontId="31" fillId="0" borderId="0" xfId="0" applyFont="1" applyBorder="1" applyAlignment="1" applyProtection="1">
      <alignment vertical="center"/>
    </xf>
    <xf numFmtId="0" fontId="31" fillId="0" borderId="10" xfId="0" applyFont="1" applyBorder="1" applyAlignment="1" applyProtection="1">
      <alignment vertical="center"/>
    </xf>
    <xf numFmtId="0" fontId="31" fillId="0" borderId="11" xfId="0" applyFont="1" applyBorder="1" applyAlignment="1" applyProtection="1">
      <alignment vertical="center"/>
    </xf>
    <xf numFmtId="0" fontId="31" fillId="0" borderId="12" xfId="0" applyFont="1" applyBorder="1" applyAlignment="1" applyProtection="1">
      <alignment vertical="center"/>
    </xf>
    <xf numFmtId="0" fontId="40" fillId="0" borderId="5" xfId="0" applyFont="1" applyBorder="1" applyAlignment="1">
      <alignment vertical="center"/>
    </xf>
    <xf numFmtId="0" fontId="40" fillId="0" borderId="9" xfId="0" applyFont="1" applyBorder="1" applyAlignment="1">
      <alignment vertical="center"/>
    </xf>
    <xf numFmtId="0" fontId="40" fillId="0" borderId="6" xfId="0" applyFont="1" applyBorder="1" applyAlignment="1">
      <alignment vertical="center"/>
    </xf>
    <xf numFmtId="0" fontId="40" fillId="0" borderId="7" xfId="0" applyFont="1" applyFill="1" applyBorder="1" applyAlignment="1">
      <alignment vertical="center"/>
    </xf>
    <xf numFmtId="0" fontId="40" fillId="0" borderId="2" xfId="0" applyFont="1" applyFill="1" applyBorder="1" applyAlignment="1">
      <alignment vertical="center"/>
    </xf>
    <xf numFmtId="0" fontId="40" fillId="0" borderId="7" xfId="0" applyFont="1" applyBorder="1" applyAlignment="1">
      <alignment vertical="center"/>
    </xf>
    <xf numFmtId="0" fontId="40" fillId="0" borderId="2" xfId="0" applyFont="1" applyBorder="1" applyAlignment="1">
      <alignment vertical="center"/>
    </xf>
    <xf numFmtId="0" fontId="40" fillId="0" borderId="3" xfId="0" applyFont="1" applyBorder="1" applyAlignment="1">
      <alignment vertical="center"/>
    </xf>
    <xf numFmtId="0" fontId="40" fillId="9" borderId="2" xfId="0" applyFont="1" applyFill="1" applyBorder="1" applyAlignment="1">
      <alignment horizontal="center" vertical="center"/>
    </xf>
    <xf numFmtId="0" fontId="40" fillId="0" borderId="2" xfId="0" applyFont="1" applyBorder="1" applyAlignment="1">
      <alignment horizontal="center" vertical="center"/>
    </xf>
    <xf numFmtId="0" fontId="40" fillId="0" borderId="2" xfId="0" applyFont="1" applyFill="1" applyBorder="1" applyAlignment="1">
      <alignment horizontal="center" vertical="center"/>
    </xf>
    <xf numFmtId="0" fontId="40" fillId="0" borderId="3" xfId="0" applyFont="1" applyFill="1" applyBorder="1" applyAlignment="1">
      <alignment horizontal="center" vertical="center"/>
    </xf>
    <xf numFmtId="0" fontId="40" fillId="0" borderId="11" xfId="0" applyFont="1" applyBorder="1" applyAlignment="1">
      <alignment vertical="center"/>
    </xf>
    <xf numFmtId="0" fontId="40" fillId="0" borderId="12" xfId="0" applyFont="1" applyBorder="1" applyAlignment="1">
      <alignment vertical="center"/>
    </xf>
    <xf numFmtId="0" fontId="40" fillId="0" borderId="13" xfId="0" applyFont="1" applyBorder="1" applyAlignment="1">
      <alignment vertical="center"/>
    </xf>
    <xf numFmtId="0" fontId="40" fillId="9" borderId="9" xfId="0" applyFont="1" applyFill="1" applyBorder="1" applyAlignment="1">
      <alignment horizontal="center" vertical="center"/>
    </xf>
    <xf numFmtId="0" fontId="40" fillId="9" borderId="12" xfId="0" applyFont="1" applyFill="1" applyBorder="1" applyAlignment="1">
      <alignment horizontal="center" vertical="center"/>
    </xf>
    <xf numFmtId="0" fontId="10" fillId="0" borderId="0" xfId="0" applyFont="1" applyAlignment="1" applyProtection="1">
      <alignment vertical="center"/>
    </xf>
    <xf numFmtId="0" fontId="10" fillId="0" borderId="0" xfId="0" applyFont="1" applyBorder="1" applyAlignment="1" applyProtection="1">
      <alignment vertical="center"/>
    </xf>
    <xf numFmtId="0" fontId="24" fillId="0" borderId="0" xfId="0" applyFont="1" applyBorder="1" applyAlignment="1" applyProtection="1">
      <alignment horizontal="center" vertical="center" wrapText="1"/>
    </xf>
    <xf numFmtId="0" fontId="39" fillId="9" borderId="38" xfId="0" applyFont="1" applyFill="1" applyBorder="1" applyAlignment="1" applyProtection="1">
      <alignment vertical="center"/>
    </xf>
    <xf numFmtId="0" fontId="48" fillId="9" borderId="38" xfId="0" applyFont="1" applyFill="1" applyBorder="1" applyAlignment="1" applyProtection="1">
      <alignment vertical="center"/>
    </xf>
    <xf numFmtId="0" fontId="48" fillId="2" borderId="94" xfId="0" applyFont="1" applyFill="1" applyBorder="1" applyAlignment="1" applyProtection="1">
      <alignment vertical="center"/>
    </xf>
    <xf numFmtId="0" fontId="39" fillId="2" borderId="104" xfId="0" applyFont="1" applyFill="1" applyBorder="1" applyAlignment="1" applyProtection="1">
      <alignment vertical="center"/>
    </xf>
    <xf numFmtId="0" fontId="39" fillId="2" borderId="95" xfId="0" applyFont="1" applyFill="1" applyBorder="1" applyAlignment="1" applyProtection="1">
      <alignment vertical="center"/>
    </xf>
    <xf numFmtId="0" fontId="40" fillId="0" borderId="0" xfId="0" applyFont="1" applyBorder="1" applyAlignment="1" applyProtection="1">
      <alignment vertical="center"/>
    </xf>
    <xf numFmtId="0" fontId="57" fillId="0" borderId="0" xfId="0" applyFont="1" applyBorder="1" applyAlignment="1" applyProtection="1">
      <alignment vertical="center"/>
    </xf>
    <xf numFmtId="0" fontId="10" fillId="0" borderId="40" xfId="0" applyNumberFormat="1" applyFont="1" applyBorder="1" applyAlignment="1" applyProtection="1">
      <alignment vertical="center"/>
    </xf>
    <xf numFmtId="0" fontId="56" fillId="0" borderId="0" xfId="0" applyFont="1" applyBorder="1" applyAlignment="1" applyProtection="1">
      <alignment vertical="center"/>
    </xf>
    <xf numFmtId="49" fontId="56" fillId="0" borderId="22" xfId="0" applyNumberFormat="1" applyFont="1" applyFill="1" applyBorder="1" applyAlignment="1" applyProtection="1">
      <alignment horizontal="center" vertical="center"/>
    </xf>
    <xf numFmtId="49" fontId="56" fillId="0" borderId="23" xfId="0" applyNumberFormat="1" applyFont="1" applyFill="1" applyBorder="1" applyAlignment="1" applyProtection="1">
      <alignment horizontal="center" vertical="center"/>
    </xf>
    <xf numFmtId="0" fontId="56" fillId="0" borderId="23" xfId="0" applyFont="1" applyFill="1" applyBorder="1" applyAlignment="1" applyProtection="1">
      <alignment vertical="center"/>
    </xf>
    <xf numFmtId="49" fontId="56" fillId="0" borderId="23" xfId="0" applyNumberFormat="1" applyFont="1" applyFill="1" applyBorder="1" applyAlignment="1" applyProtection="1">
      <alignment vertical="center"/>
    </xf>
    <xf numFmtId="49" fontId="56" fillId="0" borderId="24" xfId="0" applyNumberFormat="1" applyFont="1" applyFill="1" applyBorder="1" applyAlignment="1" applyProtection="1">
      <alignment vertical="center"/>
    </xf>
    <xf numFmtId="0" fontId="56" fillId="0" borderId="0" xfId="0" applyFont="1" applyAlignment="1" applyProtection="1">
      <alignment vertical="center"/>
    </xf>
    <xf numFmtId="0" fontId="58" fillId="0" borderId="0" xfId="0" applyFont="1" applyAlignment="1" applyProtection="1">
      <alignment horizontal="right" vertical="center"/>
    </xf>
    <xf numFmtId="0" fontId="58" fillId="0" borderId="0" xfId="0" applyFont="1" applyAlignment="1" applyProtection="1">
      <alignment vertical="center"/>
    </xf>
    <xf numFmtId="0" fontId="10" fillId="0" borderId="25" xfId="0" applyFont="1" applyBorder="1" applyAlignment="1" applyProtection="1">
      <alignment horizontal="right" vertical="center" indent="1"/>
    </xf>
    <xf numFmtId="0" fontId="56" fillId="0" borderId="29" xfId="0" applyFont="1" applyFill="1" applyBorder="1" applyAlignment="1" applyProtection="1">
      <alignment vertical="center"/>
    </xf>
    <xf numFmtId="0" fontId="56" fillId="0" borderId="30" xfId="0" applyFont="1" applyFill="1" applyBorder="1" applyAlignment="1" applyProtection="1">
      <alignment vertical="center"/>
    </xf>
    <xf numFmtId="183" fontId="56" fillId="0" borderId="30" xfId="0" applyNumberFormat="1" applyFont="1" applyFill="1" applyBorder="1" applyAlignment="1" applyProtection="1">
      <alignment vertical="center"/>
    </xf>
    <xf numFmtId="0" fontId="56" fillId="0" borderId="30" xfId="0" applyFont="1" applyFill="1" applyBorder="1" applyAlignment="1" applyProtection="1">
      <alignment horizontal="left" vertical="center"/>
    </xf>
    <xf numFmtId="0" fontId="56" fillId="0" borderId="30" xfId="0" applyFont="1" applyFill="1" applyBorder="1" applyAlignment="1" applyProtection="1">
      <alignment horizontal="justify" vertical="center"/>
    </xf>
    <xf numFmtId="176" fontId="56" fillId="0" borderId="30" xfId="0" applyNumberFormat="1" applyFont="1" applyFill="1" applyBorder="1" applyAlignment="1" applyProtection="1">
      <alignment horizontal="center" vertical="center"/>
    </xf>
    <xf numFmtId="0" fontId="59" fillId="0" borderId="30" xfId="0" applyFont="1" applyFill="1" applyBorder="1" applyAlignment="1" applyProtection="1">
      <alignment vertical="center"/>
    </xf>
    <xf numFmtId="0" fontId="56" fillId="0" borderId="31" xfId="0" applyFont="1" applyFill="1" applyBorder="1" applyAlignment="1" applyProtection="1">
      <alignment vertical="center"/>
    </xf>
    <xf numFmtId="0" fontId="60" fillId="0" borderId="0" xfId="0" applyFont="1" applyBorder="1" applyAlignment="1" applyProtection="1">
      <alignment vertical="center"/>
    </xf>
    <xf numFmtId="0" fontId="60" fillId="0" borderId="0" xfId="0" applyFont="1" applyBorder="1" applyAlignment="1" applyProtection="1">
      <alignment horizontal="center" vertical="center"/>
    </xf>
    <xf numFmtId="0" fontId="60" fillId="0" borderId="0" xfId="0" applyFont="1" applyAlignment="1" applyProtection="1">
      <alignment horizontal="left" vertical="center"/>
    </xf>
    <xf numFmtId="176" fontId="59" fillId="0" borderId="0" xfId="0" applyNumberFormat="1" applyFont="1" applyAlignment="1" applyProtection="1">
      <alignment vertical="center"/>
    </xf>
    <xf numFmtId="0" fontId="60" fillId="0" borderId="23" xfId="0" applyFont="1" applyBorder="1" applyAlignment="1" applyProtection="1">
      <alignment vertical="center"/>
    </xf>
    <xf numFmtId="0" fontId="56" fillId="0" borderId="23" xfId="0" applyFont="1" applyBorder="1" applyAlignment="1" applyProtection="1">
      <alignment vertical="center"/>
    </xf>
    <xf numFmtId="0" fontId="56" fillId="0" borderId="0" xfId="0" applyFont="1" applyFill="1" applyAlignment="1" applyProtection="1">
      <alignment vertical="center"/>
    </xf>
    <xf numFmtId="0" fontId="42" fillId="2" borderId="107" xfId="0" applyFont="1" applyFill="1" applyBorder="1" applyAlignment="1" applyProtection="1">
      <alignment vertical="center"/>
    </xf>
    <xf numFmtId="0" fontId="56" fillId="0" borderId="0" xfId="0" applyFont="1" applyFill="1" applyBorder="1" applyAlignment="1" applyProtection="1">
      <alignment vertical="center"/>
    </xf>
    <xf numFmtId="176" fontId="12" fillId="0" borderId="0" xfId="0" applyNumberFormat="1" applyFont="1" applyFill="1" applyBorder="1" applyAlignment="1" applyProtection="1">
      <alignment horizontal="center" vertical="center"/>
    </xf>
    <xf numFmtId="0" fontId="60" fillId="0" borderId="0" xfId="0" applyFont="1" applyBorder="1" applyAlignment="1" applyProtection="1">
      <alignment horizontal="center" vertical="center" textRotation="255"/>
    </xf>
    <xf numFmtId="0" fontId="56" fillId="0" borderId="25" xfId="0" applyFont="1" applyFill="1" applyBorder="1" applyAlignment="1" applyProtection="1">
      <alignment vertical="center"/>
    </xf>
    <xf numFmtId="0" fontId="59" fillId="0" borderId="0" xfId="0" applyFont="1" applyFill="1" applyBorder="1" applyAlignment="1" applyProtection="1">
      <alignment horizontal="right" vertical="center"/>
    </xf>
    <xf numFmtId="176" fontId="59" fillId="0" borderId="0" xfId="0" applyNumberFormat="1" applyFont="1" applyFill="1" applyBorder="1" applyAlignment="1" applyProtection="1">
      <alignment horizontal="center" vertical="center"/>
    </xf>
    <xf numFmtId="176" fontId="59" fillId="0" borderId="0" xfId="0" applyNumberFormat="1" applyFont="1" applyFill="1" applyBorder="1" applyAlignment="1" applyProtection="1">
      <alignment horizontal="center" vertical="center" wrapText="1"/>
    </xf>
    <xf numFmtId="0" fontId="56" fillId="0" borderId="26" xfId="0" applyFont="1" applyBorder="1" applyAlignment="1" applyProtection="1">
      <alignment vertical="center"/>
    </xf>
    <xf numFmtId="0" fontId="59" fillId="0" borderId="23" xfId="0" applyFont="1" applyFill="1" applyBorder="1" applyAlignment="1" applyProtection="1">
      <alignment horizontal="center" vertical="center"/>
    </xf>
    <xf numFmtId="0" fontId="56" fillId="0" borderId="23" xfId="0" applyFont="1" applyBorder="1" applyAlignment="1" applyProtection="1">
      <alignment horizontal="right" vertical="center"/>
    </xf>
    <xf numFmtId="182" fontId="56" fillId="0" borderId="23" xfId="0" applyNumberFormat="1" applyFont="1" applyBorder="1" applyAlignment="1" applyProtection="1">
      <alignment vertical="center"/>
    </xf>
    <xf numFmtId="0" fontId="61" fillId="0" borderId="23" xfId="0" applyFont="1" applyFill="1" applyBorder="1" applyAlignment="1" applyProtection="1">
      <alignment vertical="center"/>
    </xf>
    <xf numFmtId="0" fontId="31" fillId="2" borderId="1" xfId="0" applyFont="1" applyFill="1" applyBorder="1" applyAlignment="1" applyProtection="1">
      <alignment horizontal="center" vertical="center"/>
      <protection locked="0"/>
    </xf>
    <xf numFmtId="0" fontId="42" fillId="2" borderId="107" xfId="0" applyFont="1" applyFill="1" applyBorder="1" applyAlignment="1" applyProtection="1">
      <alignment horizontal="center" vertical="center"/>
      <protection locked="0"/>
    </xf>
    <xf numFmtId="0" fontId="10" fillId="0" borderId="0" xfId="0" applyFont="1" applyBorder="1" applyAlignment="1" applyProtection="1">
      <alignment vertical="center"/>
    </xf>
    <xf numFmtId="0" fontId="60" fillId="0" borderId="23" xfId="0" applyFont="1" applyFill="1" applyBorder="1" applyAlignment="1" applyProtection="1">
      <alignment horizontal="center" vertical="top" textRotation="255"/>
    </xf>
    <xf numFmtId="0" fontId="43" fillId="0" borderId="0" xfId="0" applyFont="1" applyFill="1" applyBorder="1" applyAlignment="1" applyProtection="1">
      <alignment vertical="center"/>
    </xf>
    <xf numFmtId="0" fontId="10" fillId="7" borderId="0" xfId="0" applyFont="1" applyFill="1" applyBorder="1" applyAlignment="1" applyProtection="1">
      <alignment vertical="center" wrapText="1"/>
    </xf>
    <xf numFmtId="0" fontId="10" fillId="0" borderId="18" xfId="0" applyFont="1" applyBorder="1" applyAlignment="1" applyProtection="1">
      <alignment vertical="center"/>
    </xf>
    <xf numFmtId="0" fontId="10" fillId="0" borderId="0" xfId="0" applyFont="1" applyBorder="1" applyAlignment="1" applyProtection="1">
      <alignment vertical="center"/>
    </xf>
    <xf numFmtId="0" fontId="10" fillId="0" borderId="12" xfId="0" applyFont="1" applyBorder="1" applyAlignment="1" applyProtection="1">
      <alignment vertical="center"/>
    </xf>
    <xf numFmtId="0" fontId="10" fillId="0" borderId="10" xfId="0" applyFont="1" applyBorder="1" applyAlignment="1" applyProtection="1">
      <alignment vertical="center"/>
    </xf>
    <xf numFmtId="0" fontId="10" fillId="0" borderId="13" xfId="0" applyFont="1" applyBorder="1" applyAlignment="1" applyProtection="1">
      <alignment vertical="center"/>
    </xf>
    <xf numFmtId="9" fontId="10" fillId="0" borderId="0" xfId="0" quotePrefix="1" applyNumberFormat="1" applyFont="1" applyBorder="1" applyAlignment="1" applyProtection="1">
      <alignment horizontal="center" vertical="center"/>
    </xf>
    <xf numFmtId="9" fontId="10" fillId="0" borderId="0" xfId="0" applyNumberFormat="1" applyFont="1" applyBorder="1" applyAlignment="1" applyProtection="1">
      <alignment horizontal="center" vertical="center"/>
    </xf>
    <xf numFmtId="0" fontId="10" fillId="0" borderId="0" xfId="0" applyFont="1" applyAlignment="1" applyProtection="1">
      <alignment vertical="center"/>
    </xf>
    <xf numFmtId="0" fontId="17" fillId="0" borderId="57" xfId="0" applyFont="1" applyBorder="1" applyAlignment="1" applyProtection="1">
      <alignment horizontal="center" vertical="center"/>
    </xf>
    <xf numFmtId="0" fontId="17" fillId="0" borderId="59" xfId="0" applyFont="1" applyBorder="1" applyAlignment="1" applyProtection="1">
      <alignment horizontal="center" vertical="center"/>
    </xf>
    <xf numFmtId="0" fontId="24" fillId="0" borderId="60" xfId="0" applyFont="1" applyBorder="1" applyAlignment="1" applyProtection="1">
      <alignment horizontal="center" vertical="center"/>
    </xf>
    <xf numFmtId="0" fontId="10" fillId="0" borderId="61" xfId="0" applyFont="1" applyBorder="1" applyAlignment="1" applyProtection="1">
      <alignment horizontal="center" vertical="center"/>
    </xf>
    <xf numFmtId="0" fontId="10" fillId="0" borderId="60" xfId="0" applyFont="1" applyBorder="1" applyAlignment="1" applyProtection="1">
      <alignment horizontal="center" vertical="center"/>
    </xf>
    <xf numFmtId="0" fontId="17" fillId="0" borderId="60" xfId="0" applyFont="1" applyBorder="1" applyAlignment="1" applyProtection="1">
      <alignment horizontal="center" vertical="center"/>
    </xf>
    <xf numFmtId="0" fontId="17" fillId="0" borderId="61" xfId="0" applyFont="1" applyBorder="1" applyAlignment="1" applyProtection="1">
      <alignment horizontal="center" vertical="center"/>
    </xf>
    <xf numFmtId="0" fontId="17" fillId="0" borderId="62" xfId="0" applyFont="1" applyBorder="1" applyAlignment="1" applyProtection="1">
      <alignment horizontal="center" vertical="center"/>
    </xf>
    <xf numFmtId="0" fontId="17" fillId="0" borderId="63" xfId="0" applyFont="1" applyBorder="1" applyAlignment="1" applyProtection="1">
      <alignment vertical="center"/>
    </xf>
    <xf numFmtId="183" fontId="19" fillId="0" borderId="63" xfId="0" applyNumberFormat="1" applyFont="1" applyFill="1" applyBorder="1" applyAlignment="1" applyProtection="1">
      <alignment vertical="center"/>
    </xf>
    <xf numFmtId="0" fontId="17" fillId="0" borderId="64" xfId="0" applyFont="1" applyBorder="1" applyAlignment="1" applyProtection="1">
      <alignment horizontal="center" vertical="center"/>
    </xf>
    <xf numFmtId="0" fontId="29" fillId="0" borderId="0" xfId="0" applyFont="1" applyAlignment="1" applyProtection="1">
      <alignment vertical="center"/>
    </xf>
    <xf numFmtId="0" fontId="29" fillId="0" borderId="108" xfId="0" applyFont="1" applyBorder="1" applyAlignment="1" applyProtection="1">
      <alignment vertical="center"/>
    </xf>
    <xf numFmtId="0" fontId="31" fillId="0" borderId="54" xfId="0" applyFont="1" applyBorder="1" applyAlignment="1" applyProtection="1">
      <alignment vertical="center"/>
    </xf>
    <xf numFmtId="0" fontId="31" fillId="0" borderId="20" xfId="0" applyFont="1" applyBorder="1" applyAlignment="1" applyProtection="1">
      <alignment vertical="center"/>
    </xf>
    <xf numFmtId="0" fontId="31" fillId="0" borderId="21" xfId="0" applyFont="1" applyBorder="1" applyAlignment="1" applyProtection="1">
      <alignment vertical="center"/>
    </xf>
    <xf numFmtId="0" fontId="31" fillId="0" borderId="7" xfId="0" applyFont="1" applyBorder="1" applyAlignment="1" applyProtection="1">
      <alignment vertical="center"/>
    </xf>
    <xf numFmtId="0" fontId="31" fillId="0" borderId="2" xfId="0" applyFont="1" applyBorder="1" applyAlignment="1" applyProtection="1">
      <alignment vertical="center"/>
    </xf>
    <xf numFmtId="0" fontId="31" fillId="0" borderId="3" xfId="0" applyFont="1" applyBorder="1" applyAlignment="1" applyProtection="1">
      <alignment vertical="center"/>
    </xf>
    <xf numFmtId="0" fontId="31" fillId="0" borderId="5" xfId="0" applyFont="1" applyBorder="1" applyAlignment="1" applyProtection="1">
      <alignment vertical="center"/>
    </xf>
    <xf numFmtId="0" fontId="31" fillId="0" borderId="9" xfId="0" applyFont="1" applyBorder="1" applyAlignment="1" applyProtection="1">
      <alignment vertical="center"/>
    </xf>
    <xf numFmtId="0" fontId="31" fillId="0" borderId="6" xfId="0" applyFont="1" applyBorder="1" applyAlignment="1" applyProtection="1">
      <alignment vertical="center"/>
    </xf>
    <xf numFmtId="0" fontId="31" fillId="0" borderId="18" xfId="0" applyFont="1" applyBorder="1" applyAlignment="1" applyProtection="1">
      <alignment vertical="center"/>
    </xf>
    <xf numFmtId="0" fontId="31" fillId="0" borderId="0" xfId="0" applyFont="1" applyBorder="1" applyAlignment="1" applyProtection="1">
      <alignment vertical="center"/>
    </xf>
    <xf numFmtId="0" fontId="31" fillId="0" borderId="10" xfId="0" applyFont="1" applyBorder="1" applyAlignment="1" applyProtection="1">
      <alignment vertical="center"/>
    </xf>
    <xf numFmtId="0" fontId="31" fillId="0" borderId="11" xfId="0" applyFont="1" applyBorder="1" applyAlignment="1" applyProtection="1">
      <alignment vertical="center"/>
    </xf>
    <xf numFmtId="0" fontId="31" fillId="0" borderId="12" xfId="0" applyFont="1" applyBorder="1" applyAlignment="1" applyProtection="1">
      <alignment vertical="center"/>
    </xf>
    <xf numFmtId="0" fontId="31" fillId="0" borderId="13" xfId="0" applyFont="1" applyBorder="1" applyAlignment="1" applyProtection="1">
      <alignment vertical="center"/>
    </xf>
    <xf numFmtId="0" fontId="31" fillId="0" borderId="33" xfId="0" applyFont="1" applyBorder="1" applyAlignment="1" applyProtection="1">
      <alignment horizontal="center" vertical="center"/>
    </xf>
    <xf numFmtId="0" fontId="31" fillId="0" borderId="34" xfId="0" applyFont="1" applyBorder="1" applyAlignment="1" applyProtection="1">
      <alignment horizontal="center" vertical="center"/>
    </xf>
    <xf numFmtId="0" fontId="31" fillId="0" borderId="36" xfId="0" applyFont="1" applyBorder="1" applyAlignment="1" applyProtection="1">
      <alignment horizontal="center" vertical="center"/>
    </xf>
    <xf numFmtId="180" fontId="31" fillId="0" borderId="33" xfId="0" applyNumberFormat="1" applyFont="1" applyFill="1" applyBorder="1" applyAlignment="1" applyProtection="1">
      <alignment horizontal="center" vertical="center"/>
    </xf>
    <xf numFmtId="180" fontId="31" fillId="0" borderId="34" xfId="0" applyNumberFormat="1" applyFont="1" applyFill="1" applyBorder="1" applyAlignment="1" applyProtection="1">
      <alignment horizontal="center" vertical="center"/>
    </xf>
    <xf numFmtId="180" fontId="31" fillId="0" borderId="36" xfId="0" applyNumberFormat="1" applyFont="1" applyFill="1" applyBorder="1" applyAlignment="1" applyProtection="1">
      <alignment horizontal="center" vertical="center"/>
    </xf>
    <xf numFmtId="180" fontId="31" fillId="2" borderId="7" xfId="0" applyNumberFormat="1" applyFont="1" applyFill="1" applyBorder="1" applyAlignment="1" applyProtection="1">
      <alignment vertical="center"/>
      <protection locked="0"/>
    </xf>
    <xf numFmtId="180" fontId="31" fillId="5" borderId="2" xfId="0" applyNumberFormat="1" applyFont="1" applyFill="1" applyBorder="1" applyAlignment="1" applyProtection="1">
      <alignment vertical="center"/>
      <protection locked="0"/>
    </xf>
    <xf numFmtId="180" fontId="31" fillId="2" borderId="5" xfId="0" applyNumberFormat="1" applyFont="1" applyFill="1" applyBorder="1" applyAlignment="1" applyProtection="1">
      <alignment vertical="center"/>
      <protection locked="0"/>
    </xf>
    <xf numFmtId="180" fontId="31" fillId="5" borderId="9" xfId="0" applyNumberFormat="1" applyFont="1" applyFill="1" applyBorder="1" applyAlignment="1" applyProtection="1">
      <alignment vertical="center"/>
      <protection locked="0"/>
    </xf>
    <xf numFmtId="180" fontId="31" fillId="2" borderId="19" xfId="0" applyNumberFormat="1" applyFont="1" applyFill="1" applyBorder="1" applyAlignment="1" applyProtection="1">
      <alignment vertical="center"/>
      <protection locked="0"/>
    </xf>
    <xf numFmtId="180" fontId="31" fillId="5" borderId="20" xfId="0" applyNumberFormat="1" applyFont="1" applyFill="1" applyBorder="1" applyAlignment="1" applyProtection="1">
      <alignment vertical="center"/>
      <protection locked="0"/>
    </xf>
    <xf numFmtId="0" fontId="31" fillId="2" borderId="11" xfId="0" applyFont="1" applyFill="1" applyBorder="1" applyAlignment="1" applyProtection="1">
      <alignment vertical="center"/>
      <protection locked="0"/>
    </xf>
    <xf numFmtId="0" fontId="31" fillId="6" borderId="12" xfId="0" applyFont="1" applyFill="1" applyBorder="1" applyAlignment="1" applyProtection="1">
      <alignment vertical="center"/>
      <protection locked="0"/>
    </xf>
    <xf numFmtId="0" fontId="31" fillId="0" borderId="7" xfId="0" applyFont="1" applyBorder="1" applyAlignment="1" applyProtection="1">
      <alignment horizontal="center" vertical="center"/>
    </xf>
    <xf numFmtId="0" fontId="31" fillId="0" borderId="2" xfId="0" applyFont="1" applyBorder="1" applyAlignment="1" applyProtection="1">
      <alignment horizontal="center" vertical="center"/>
    </xf>
    <xf numFmtId="0" fontId="31" fillId="0" borderId="3" xfId="0" applyFont="1" applyBorder="1" applyAlignment="1" applyProtection="1">
      <alignment horizontal="center" vertical="center"/>
    </xf>
    <xf numFmtId="0" fontId="31" fillId="0" borderId="1" xfId="0" applyFont="1" applyBorder="1" applyAlignment="1" applyProtection="1">
      <alignment horizontal="center" vertical="center" textRotation="255"/>
    </xf>
    <xf numFmtId="0" fontId="31" fillId="2" borderId="7" xfId="0" applyFont="1" applyFill="1" applyBorder="1" applyProtection="1">
      <alignment vertical="center"/>
      <protection locked="0"/>
    </xf>
    <xf numFmtId="0" fontId="31" fillId="9" borderId="2" xfId="0" applyFont="1" applyFill="1" applyBorder="1" applyProtection="1">
      <alignment vertical="center"/>
      <protection locked="0"/>
    </xf>
    <xf numFmtId="0" fontId="31" fillId="9" borderId="3" xfId="0" applyFont="1" applyFill="1" applyBorder="1" applyProtection="1">
      <alignment vertical="center"/>
      <protection locked="0"/>
    </xf>
    <xf numFmtId="0" fontId="31" fillId="0" borderId="2" xfId="0" applyFont="1" applyBorder="1" applyProtection="1">
      <alignment vertical="center"/>
    </xf>
    <xf numFmtId="0" fontId="31" fillId="0" borderId="5" xfId="0" applyFont="1" applyBorder="1" applyProtection="1">
      <alignment vertical="center"/>
    </xf>
    <xf numFmtId="0" fontId="31" fillId="0" borderId="6" xfId="0" applyFont="1" applyBorder="1" applyProtection="1">
      <alignment vertical="center"/>
    </xf>
    <xf numFmtId="180" fontId="31" fillId="0" borderId="18" xfId="0" applyNumberFormat="1" applyFont="1" applyFill="1" applyBorder="1" applyAlignment="1" applyProtection="1">
      <alignment vertical="center"/>
    </xf>
    <xf numFmtId="180" fontId="31" fillId="0" borderId="0" xfId="0" applyNumberFormat="1" applyFont="1" applyFill="1" applyBorder="1" applyAlignment="1" applyProtection="1">
      <alignment vertical="center"/>
    </xf>
    <xf numFmtId="180" fontId="31" fillId="0" borderId="19" xfId="0" applyNumberFormat="1" applyFont="1" applyFill="1" applyBorder="1" applyAlignment="1" applyProtection="1">
      <alignment vertical="center"/>
    </xf>
    <xf numFmtId="180" fontId="31" fillId="0" borderId="20" xfId="0" applyNumberFormat="1" applyFont="1" applyFill="1" applyBorder="1" applyAlignment="1" applyProtection="1">
      <alignment vertical="center"/>
    </xf>
    <xf numFmtId="180" fontId="31" fillId="0" borderId="7" xfId="0" applyNumberFormat="1" applyFont="1" applyFill="1" applyBorder="1" applyAlignment="1" applyProtection="1">
      <alignment vertical="center"/>
    </xf>
    <xf numFmtId="180" fontId="31" fillId="0" borderId="2" xfId="0" applyNumberFormat="1" applyFont="1" applyFill="1" applyBorder="1" applyAlignment="1" applyProtection="1">
      <alignment vertical="center"/>
    </xf>
    <xf numFmtId="0" fontId="31" fillId="0" borderId="33" xfId="0" applyFont="1" applyFill="1" applyBorder="1" applyAlignment="1" applyProtection="1">
      <alignment horizontal="center" vertical="center"/>
    </xf>
    <xf numFmtId="0" fontId="31" fillId="0" borderId="34" xfId="0" applyFont="1" applyFill="1" applyBorder="1" applyAlignment="1" applyProtection="1">
      <alignment horizontal="center" vertical="center"/>
    </xf>
    <xf numFmtId="0" fontId="31" fillId="0" borderId="36" xfId="0" applyFont="1" applyFill="1" applyBorder="1" applyAlignment="1" applyProtection="1">
      <alignment horizontal="center" vertical="center"/>
    </xf>
    <xf numFmtId="0" fontId="31" fillId="2" borderId="12" xfId="0" applyFont="1" applyFill="1" applyBorder="1" applyAlignment="1" applyProtection="1">
      <alignment vertical="center"/>
      <protection locked="0"/>
    </xf>
    <xf numFmtId="49" fontId="31" fillId="2" borderId="7" xfId="0" applyNumberFormat="1" applyFont="1" applyFill="1" applyBorder="1" applyAlignment="1" applyProtection="1">
      <alignment horizontal="center" vertical="center"/>
      <protection locked="0"/>
    </xf>
    <xf numFmtId="49" fontId="31" fillId="5" borderId="2" xfId="0" applyNumberFormat="1" applyFont="1" applyFill="1" applyBorder="1" applyAlignment="1" applyProtection="1">
      <alignment horizontal="center" vertical="center"/>
      <protection locked="0"/>
    </xf>
    <xf numFmtId="49" fontId="31" fillId="2" borderId="2" xfId="0" applyNumberFormat="1" applyFont="1" applyFill="1" applyBorder="1" applyAlignment="1" applyProtection="1">
      <alignment horizontal="center" vertical="center"/>
      <protection locked="0"/>
    </xf>
    <xf numFmtId="0" fontId="31" fillId="2" borderId="49" xfId="0" applyFont="1" applyFill="1" applyBorder="1" applyAlignment="1" applyProtection="1">
      <alignment vertical="center"/>
      <protection locked="0"/>
    </xf>
    <xf numFmtId="0" fontId="31" fillId="6" borderId="45" xfId="0" applyFont="1" applyFill="1" applyBorder="1" applyAlignment="1" applyProtection="1">
      <alignment vertical="center"/>
      <protection locked="0"/>
    </xf>
    <xf numFmtId="0" fontId="31" fillId="6" borderId="46" xfId="0" applyFont="1" applyFill="1" applyBorder="1" applyAlignment="1" applyProtection="1">
      <alignment vertical="center"/>
      <protection locked="0"/>
    </xf>
    <xf numFmtId="0" fontId="31" fillId="2" borderId="50" xfId="0" applyFont="1" applyFill="1" applyBorder="1" applyAlignment="1" applyProtection="1">
      <alignment vertical="center"/>
      <protection locked="0"/>
    </xf>
    <xf numFmtId="0" fontId="31" fillId="6" borderId="51" xfId="0" applyFont="1" applyFill="1" applyBorder="1" applyAlignment="1" applyProtection="1">
      <alignment vertical="center"/>
      <protection locked="0"/>
    </xf>
    <xf numFmtId="0" fontId="31" fillId="6" borderId="52" xfId="0" applyFont="1" applyFill="1" applyBorder="1" applyAlignment="1" applyProtection="1">
      <alignment vertical="center"/>
      <protection locked="0"/>
    </xf>
    <xf numFmtId="0" fontId="31" fillId="5" borderId="2" xfId="0" applyFont="1" applyFill="1" applyBorder="1" applyProtection="1">
      <alignment vertical="center"/>
      <protection locked="0"/>
    </xf>
    <xf numFmtId="0" fontId="31" fillId="5" borderId="3" xfId="0" applyFont="1" applyFill="1" applyBorder="1" applyProtection="1">
      <alignment vertical="center"/>
      <protection locked="0"/>
    </xf>
    <xf numFmtId="0" fontId="31" fillId="2" borderId="7" xfId="0" applyFont="1" applyFill="1" applyBorder="1" applyAlignment="1" applyProtection="1">
      <alignment horizontal="center" vertical="center"/>
      <protection locked="0"/>
    </xf>
    <xf numFmtId="0" fontId="31" fillId="6" borderId="2" xfId="0" applyFont="1" applyFill="1" applyBorder="1" applyAlignment="1" applyProtection="1">
      <alignment horizontal="center" vertical="center"/>
      <protection locked="0"/>
    </xf>
    <xf numFmtId="0" fontId="31" fillId="2" borderId="2" xfId="0" applyFont="1" applyFill="1" applyBorder="1" applyAlignment="1" applyProtection="1">
      <alignment horizontal="center" vertical="center"/>
      <protection locked="0"/>
    </xf>
    <xf numFmtId="0" fontId="31" fillId="0" borderId="5" xfId="0" applyFont="1" applyBorder="1" applyAlignment="1" applyProtection="1">
      <alignment vertical="center" wrapText="1"/>
    </xf>
    <xf numFmtId="0" fontId="31" fillId="0" borderId="9" xfId="0" applyFont="1" applyBorder="1" applyAlignment="1" applyProtection="1">
      <alignment vertical="center" wrapText="1"/>
    </xf>
    <xf numFmtId="0" fontId="31" fillId="0" borderId="6" xfId="0" applyFont="1" applyBorder="1" applyAlignment="1" applyProtection="1">
      <alignment vertical="center" wrapText="1"/>
    </xf>
    <xf numFmtId="0" fontId="31" fillId="0" borderId="11" xfId="0" applyFont="1" applyBorder="1" applyAlignment="1" applyProtection="1">
      <alignment vertical="center" wrapText="1"/>
    </xf>
    <xf numFmtId="0" fontId="31" fillId="0" borderId="12" xfId="0" applyFont="1" applyBorder="1" applyAlignment="1" applyProtection="1">
      <alignment vertical="center" wrapText="1"/>
    </xf>
    <xf numFmtId="0" fontId="31" fillId="0" borderId="13" xfId="0" applyFont="1" applyBorder="1" applyAlignment="1" applyProtection="1">
      <alignment vertical="center" wrapText="1"/>
    </xf>
    <xf numFmtId="0" fontId="31" fillId="2" borderId="53" xfId="0" applyFont="1" applyFill="1" applyBorder="1" applyProtection="1">
      <alignment vertical="center"/>
      <protection locked="0"/>
    </xf>
    <xf numFmtId="0" fontId="31" fillId="5" borderId="47" xfId="0" applyFont="1" applyFill="1" applyBorder="1" applyProtection="1">
      <alignment vertical="center"/>
      <protection locked="0"/>
    </xf>
    <xf numFmtId="0" fontId="31" fillId="5" borderId="48" xfId="0" applyFont="1" applyFill="1" applyBorder="1" applyProtection="1">
      <alignment vertical="center"/>
      <protection locked="0"/>
    </xf>
    <xf numFmtId="0" fontId="31" fillId="2" borderId="49" xfId="0" applyFont="1" applyFill="1" applyBorder="1" applyAlignment="1" applyProtection="1">
      <alignment horizontal="center" vertical="center"/>
      <protection locked="0"/>
    </xf>
    <xf numFmtId="0" fontId="31" fillId="6" borderId="45" xfId="0" applyFont="1" applyFill="1" applyBorder="1" applyAlignment="1" applyProtection="1">
      <alignment horizontal="center" vertical="center"/>
      <protection locked="0"/>
    </xf>
    <xf numFmtId="0" fontId="31" fillId="2" borderId="51" xfId="0" applyFont="1" applyFill="1" applyBorder="1" applyAlignment="1" applyProtection="1">
      <alignment horizontal="center" vertical="center"/>
      <protection locked="0"/>
    </xf>
    <xf numFmtId="0" fontId="31" fillId="6" borderId="52" xfId="0" applyFont="1" applyFill="1" applyBorder="1" applyAlignment="1" applyProtection="1">
      <alignment horizontal="center" vertical="center"/>
      <protection locked="0"/>
    </xf>
    <xf numFmtId="0" fontId="31" fillId="2" borderId="47" xfId="0" applyFont="1" applyFill="1" applyBorder="1" applyAlignment="1" applyProtection="1">
      <alignment horizontal="center" vertical="center"/>
      <protection locked="0"/>
    </xf>
    <xf numFmtId="0" fontId="31" fillId="6" borderId="48" xfId="0" applyFont="1" applyFill="1" applyBorder="1" applyAlignment="1" applyProtection="1">
      <alignment horizontal="center" vertical="center"/>
      <protection locked="0"/>
    </xf>
    <xf numFmtId="0" fontId="31" fillId="0" borderId="18" xfId="0" applyFont="1" applyBorder="1" applyAlignment="1" applyProtection="1">
      <alignment vertical="center" wrapText="1"/>
    </xf>
    <xf numFmtId="0" fontId="31" fillId="0" borderId="0" xfId="0" applyFont="1" applyBorder="1" applyAlignment="1" applyProtection="1">
      <alignment vertical="center" wrapText="1"/>
    </xf>
    <xf numFmtId="0" fontId="31" fillId="0" borderId="10" xfId="0" applyFont="1" applyBorder="1" applyAlignment="1" applyProtection="1">
      <alignment vertical="center" wrapText="1"/>
    </xf>
    <xf numFmtId="0" fontId="31" fillId="2" borderId="45" xfId="0" applyFont="1" applyFill="1" applyBorder="1" applyAlignment="1" applyProtection="1">
      <alignment horizontal="center" vertical="center"/>
      <protection locked="0"/>
    </xf>
    <xf numFmtId="0" fontId="31" fillId="6" borderId="46" xfId="0" applyFont="1" applyFill="1" applyBorder="1" applyAlignment="1" applyProtection="1">
      <alignment horizontal="center" vertical="center"/>
      <protection locked="0"/>
    </xf>
    <xf numFmtId="0" fontId="31" fillId="0" borderId="49" xfId="0" applyFont="1" applyBorder="1" applyAlignment="1" applyProtection="1">
      <alignment vertical="center"/>
    </xf>
    <xf numFmtId="0" fontId="31" fillId="0" borderId="45" xfId="0" applyFont="1" applyBorder="1" applyAlignment="1" applyProtection="1">
      <alignment vertical="center"/>
    </xf>
    <xf numFmtId="0" fontId="31" fillId="0" borderId="50" xfId="0" applyFont="1" applyBorder="1" applyAlignment="1" applyProtection="1">
      <alignment vertical="center"/>
    </xf>
    <xf numFmtId="0" fontId="31" fillId="0" borderId="51" xfId="0" applyFont="1" applyBorder="1" applyAlignment="1" applyProtection="1">
      <alignment vertical="center"/>
    </xf>
    <xf numFmtId="0" fontId="31" fillId="0" borderId="53" xfId="0" applyFont="1" applyBorder="1" applyAlignment="1" applyProtection="1">
      <alignment vertical="center"/>
    </xf>
    <xf numFmtId="0" fontId="31" fillId="0" borderId="47" xfId="0" applyFont="1" applyBorder="1" applyAlignment="1" applyProtection="1">
      <alignment vertical="center"/>
    </xf>
    <xf numFmtId="0" fontId="31" fillId="2" borderId="53" xfId="0" applyFont="1" applyFill="1" applyBorder="1" applyAlignment="1" applyProtection="1">
      <alignment vertical="center"/>
      <protection locked="0"/>
    </xf>
    <xf numFmtId="0" fontId="31" fillId="6" borderId="47" xfId="0" applyFont="1" applyFill="1" applyBorder="1" applyAlignment="1" applyProtection="1">
      <alignment vertical="center"/>
      <protection locked="0"/>
    </xf>
    <xf numFmtId="0" fontId="31" fillId="6" borderId="48" xfId="0" applyFont="1" applyFill="1" applyBorder="1" applyAlignment="1" applyProtection="1">
      <alignment vertical="center"/>
      <protection locked="0"/>
    </xf>
    <xf numFmtId="49" fontId="31" fillId="9" borderId="2" xfId="0" applyNumberFormat="1" applyFont="1" applyFill="1" applyBorder="1" applyAlignment="1" applyProtection="1">
      <alignment horizontal="center" vertical="center"/>
      <protection locked="0"/>
    </xf>
    <xf numFmtId="49" fontId="31" fillId="0" borderId="2" xfId="0" applyNumberFormat="1" applyFont="1" applyBorder="1" applyProtection="1">
      <alignment vertical="center"/>
    </xf>
    <xf numFmtId="0" fontId="62" fillId="8" borderId="0" xfId="1" applyFont="1" applyFill="1" applyAlignment="1" applyProtection="1">
      <alignment vertical="center"/>
    </xf>
    <xf numFmtId="0" fontId="28" fillId="0" borderId="42" xfId="0" applyFont="1" applyBorder="1" applyAlignment="1" applyProtection="1">
      <alignment horizontal="center" vertical="center" wrapText="1"/>
    </xf>
    <xf numFmtId="0" fontId="28" fillId="0" borderId="43" xfId="0" applyFont="1" applyBorder="1" applyAlignment="1" applyProtection="1">
      <alignment horizontal="center" vertical="center" wrapText="1"/>
    </xf>
    <xf numFmtId="0" fontId="28" fillId="0" borderId="44" xfId="0" applyFont="1" applyBorder="1" applyAlignment="1" applyProtection="1">
      <alignment horizontal="center" vertical="center" wrapText="1"/>
    </xf>
    <xf numFmtId="0" fontId="35" fillId="2" borderId="0" xfId="2" applyFont="1" applyFill="1" applyAlignment="1" applyProtection="1">
      <alignment horizontal="center" vertical="center"/>
    </xf>
    <xf numFmtId="0" fontId="35" fillId="9" borderId="0" xfId="2" applyFont="1" applyFill="1" applyAlignment="1" applyProtection="1">
      <alignment horizontal="center" vertical="center"/>
    </xf>
    <xf numFmtId="0" fontId="31" fillId="0" borderId="0" xfId="2" applyFont="1" applyAlignment="1" applyProtection="1">
      <alignment vertical="center"/>
    </xf>
    <xf numFmtId="0" fontId="31" fillId="0" borderId="0" xfId="0" applyFont="1" applyAlignment="1" applyProtection="1">
      <alignment horizontal="left" vertical="center" wrapText="1"/>
    </xf>
    <xf numFmtId="0" fontId="31" fillId="0" borderId="4" xfId="0" applyFont="1" applyBorder="1" applyAlignment="1" applyProtection="1">
      <alignment horizontal="center" vertical="center" textRotation="255"/>
    </xf>
    <xf numFmtId="0" fontId="31" fillId="0" borderId="8" xfId="0" applyFont="1" applyBorder="1" applyAlignment="1" applyProtection="1">
      <alignment horizontal="center" vertical="center" textRotation="255"/>
    </xf>
    <xf numFmtId="0" fontId="31" fillId="0" borderId="14" xfId="0" applyFont="1" applyBorder="1" applyAlignment="1" applyProtection="1">
      <alignment horizontal="center" vertical="center" textRotation="255"/>
    </xf>
    <xf numFmtId="0" fontId="35" fillId="0" borderId="7" xfId="0" applyFont="1" applyBorder="1" applyAlignment="1" applyProtection="1">
      <alignment vertical="center"/>
    </xf>
    <xf numFmtId="0" fontId="35" fillId="0" borderId="2" xfId="0" applyFont="1" applyBorder="1" applyAlignment="1" applyProtection="1">
      <alignment vertical="center"/>
    </xf>
    <xf numFmtId="0" fontId="35" fillId="0" borderId="3" xfId="0" applyFont="1" applyBorder="1" applyAlignment="1" applyProtection="1">
      <alignment vertical="center"/>
    </xf>
    <xf numFmtId="0" fontId="31" fillId="0" borderId="2" xfId="0" applyFont="1" applyFill="1" applyBorder="1" applyAlignment="1" applyProtection="1">
      <alignment horizontal="center" vertical="center"/>
    </xf>
    <xf numFmtId="185" fontId="40" fillId="9" borderId="7" xfId="0" applyNumberFormat="1" applyFont="1" applyFill="1" applyBorder="1" applyAlignment="1">
      <alignment vertical="center"/>
    </xf>
    <xf numFmtId="185" fontId="40" fillId="9" borderId="2" xfId="0" applyNumberFormat="1" applyFont="1" applyFill="1" applyBorder="1" applyAlignment="1">
      <alignment vertical="center"/>
    </xf>
    <xf numFmtId="0" fontId="40" fillId="0" borderId="1" xfId="0" applyFont="1" applyBorder="1" applyAlignment="1">
      <alignment vertical="center"/>
    </xf>
    <xf numFmtId="0" fontId="40" fillId="9" borderId="7" xfId="0" applyNumberFormat="1" applyFont="1" applyFill="1" applyBorder="1" applyAlignment="1">
      <alignment vertical="center"/>
    </xf>
    <xf numFmtId="0" fontId="40" fillId="9" borderId="2" xfId="0" applyNumberFormat="1" applyFont="1" applyFill="1" applyBorder="1" applyAlignment="1">
      <alignment vertical="center"/>
    </xf>
    <xf numFmtId="0" fontId="40" fillId="9" borderId="3" xfId="0" applyNumberFormat="1" applyFont="1" applyFill="1" applyBorder="1" applyAlignment="1">
      <alignment vertical="center"/>
    </xf>
    <xf numFmtId="49" fontId="40" fillId="9" borderId="2" xfId="0" applyNumberFormat="1" applyFont="1" applyFill="1" applyBorder="1" applyAlignment="1">
      <alignment horizontal="center" vertical="center"/>
    </xf>
    <xf numFmtId="0" fontId="40" fillId="9" borderId="2" xfId="0" applyNumberFormat="1" applyFont="1" applyFill="1" applyBorder="1" applyAlignment="1">
      <alignment horizontal="center" vertical="center"/>
    </xf>
    <xf numFmtId="0" fontId="40" fillId="9" borderId="3" xfId="0" applyNumberFormat="1" applyFont="1" applyFill="1" applyBorder="1" applyAlignment="1">
      <alignment horizontal="center" vertical="center"/>
    </xf>
    <xf numFmtId="0" fontId="40" fillId="0" borderId="18" xfId="0" applyFont="1" applyBorder="1" applyAlignment="1">
      <alignment horizontal="center" vertical="center"/>
    </xf>
    <xf numFmtId="0" fontId="40" fillId="0" borderId="0" xfId="0" applyFont="1" applyBorder="1" applyAlignment="1">
      <alignment horizontal="center" vertical="center"/>
    </xf>
    <xf numFmtId="0" fontId="40" fillId="0" borderId="10" xfId="0" applyFont="1" applyBorder="1" applyAlignment="1">
      <alignment horizontal="center" vertical="center"/>
    </xf>
    <xf numFmtId="0" fontId="40" fillId="0" borderId="11" xfId="0" applyFont="1" applyBorder="1" applyAlignment="1">
      <alignment horizontal="center" vertical="center"/>
    </xf>
    <xf numFmtId="0" fontId="40" fillId="0" borderId="12" xfId="0" applyFont="1" applyBorder="1" applyAlignment="1">
      <alignment horizontal="center" vertical="center"/>
    </xf>
    <xf numFmtId="0" fontId="40" fillId="0" borderId="13" xfId="0" applyFont="1" applyBorder="1" applyAlignment="1">
      <alignment horizontal="center" vertical="center"/>
    </xf>
    <xf numFmtId="0" fontId="40" fillId="0" borderId="7" xfId="0" applyFont="1" applyBorder="1" applyAlignment="1">
      <alignment vertical="center"/>
    </xf>
    <xf numFmtId="0" fontId="40" fillId="0" borderId="3" xfId="0" applyFont="1" applyBorder="1" applyAlignment="1">
      <alignment vertical="center"/>
    </xf>
    <xf numFmtId="0" fontId="40" fillId="0" borderId="7" xfId="0" applyFont="1" applyBorder="1" applyAlignment="1">
      <alignment horizontal="center" vertical="center"/>
    </xf>
    <xf numFmtId="0" fontId="40" fillId="0" borderId="2" xfId="0" applyFont="1" applyBorder="1" applyAlignment="1">
      <alignment horizontal="center" vertical="center"/>
    </xf>
    <xf numFmtId="0" fontId="40" fillId="0" borderId="3" xfId="0" applyFont="1" applyBorder="1" applyAlignment="1">
      <alignment horizontal="center" vertical="center"/>
    </xf>
    <xf numFmtId="187" fontId="40" fillId="9" borderId="2" xfId="0" applyNumberFormat="1" applyFont="1" applyFill="1" applyBorder="1" applyAlignment="1">
      <alignment horizontal="right" vertical="center" indent="1"/>
    </xf>
    <xf numFmtId="0" fontId="40" fillId="0" borderId="33" xfId="0" applyFont="1" applyFill="1" applyBorder="1" applyAlignment="1">
      <alignment horizontal="center" vertical="center"/>
    </xf>
    <xf numFmtId="0" fontId="40" fillId="0" borderId="34" xfId="0" applyFont="1" applyFill="1" applyBorder="1" applyAlignment="1">
      <alignment horizontal="center" vertical="center"/>
    </xf>
    <xf numFmtId="0" fontId="40" fillId="0" borderId="36" xfId="0" applyFont="1" applyFill="1" applyBorder="1" applyAlignment="1">
      <alignment horizontal="center" vertical="center"/>
    </xf>
    <xf numFmtId="0" fontId="40" fillId="0" borderId="5" xfId="0" applyFont="1" applyBorder="1" applyAlignment="1">
      <alignment horizontal="center" vertical="center"/>
    </xf>
    <xf numFmtId="0" fontId="40" fillId="0" borderId="9" xfId="0" applyFont="1" applyBorder="1" applyAlignment="1">
      <alignment horizontal="center" vertical="center"/>
    </xf>
    <xf numFmtId="0" fontId="40" fillId="0" borderId="6" xfId="0" applyFont="1" applyBorder="1" applyAlignment="1">
      <alignment horizontal="center" vertical="center"/>
    </xf>
    <xf numFmtId="0" fontId="40" fillId="0" borderId="2" xfId="0" applyFont="1" applyBorder="1" applyAlignment="1">
      <alignment vertical="center"/>
    </xf>
    <xf numFmtId="0" fontId="40" fillId="2" borderId="5" xfId="0" applyFont="1" applyFill="1" applyBorder="1" applyAlignment="1" applyProtection="1">
      <alignment vertical="center" wrapText="1"/>
      <protection locked="0"/>
    </xf>
    <xf numFmtId="0" fontId="40" fillId="2" borderId="9" xfId="0" applyFont="1" applyFill="1" applyBorder="1" applyAlignment="1" applyProtection="1">
      <alignment vertical="center" wrapText="1"/>
      <protection locked="0"/>
    </xf>
    <xf numFmtId="0" fontId="40" fillId="2" borderId="6" xfId="0" applyFont="1" applyFill="1" applyBorder="1" applyAlignment="1" applyProtection="1">
      <alignment vertical="center" wrapText="1"/>
      <protection locked="0"/>
    </xf>
    <xf numFmtId="0" fontId="40" fillId="2" borderId="11" xfId="0" applyFont="1" applyFill="1" applyBorder="1" applyAlignment="1" applyProtection="1">
      <alignment vertical="center" wrapText="1"/>
      <protection locked="0"/>
    </xf>
    <xf numFmtId="0" fontId="40" fillId="2" borderId="12" xfId="0" applyFont="1" applyFill="1" applyBorder="1" applyAlignment="1" applyProtection="1">
      <alignment vertical="center" wrapText="1"/>
      <protection locked="0"/>
    </xf>
    <xf numFmtId="0" fontId="40" fillId="2" borderId="13" xfId="0" applyFont="1" applyFill="1" applyBorder="1" applyAlignment="1" applyProtection="1">
      <alignment vertical="center" wrapText="1"/>
      <protection locked="0"/>
    </xf>
    <xf numFmtId="0" fontId="40" fillId="0" borderId="5" xfId="0" applyFont="1" applyBorder="1" applyAlignment="1">
      <alignment horizontal="center" vertical="center" wrapText="1"/>
    </xf>
    <xf numFmtId="0" fontId="40" fillId="0" borderId="9" xfId="0" applyFont="1" applyBorder="1" applyAlignment="1">
      <alignment horizontal="center" vertical="center" wrapText="1"/>
    </xf>
    <xf numFmtId="0" fontId="40" fillId="0" borderId="6" xfId="0" applyFont="1" applyBorder="1" applyAlignment="1">
      <alignment horizontal="center" vertical="center" wrapText="1"/>
    </xf>
    <xf numFmtId="0" fontId="40" fillId="0" borderId="18" xfId="0" applyFont="1" applyBorder="1" applyAlignment="1">
      <alignment horizontal="center" vertical="center" wrapText="1"/>
    </xf>
    <xf numFmtId="0" fontId="40" fillId="0" borderId="0" xfId="0" applyFont="1" applyBorder="1" applyAlignment="1">
      <alignment horizontal="center" vertical="center" wrapText="1"/>
    </xf>
    <xf numFmtId="0" fontId="40" fillId="0" borderId="10" xfId="0" applyFont="1" applyBorder="1" applyAlignment="1">
      <alignment horizontal="center" vertical="center" wrapText="1"/>
    </xf>
    <xf numFmtId="185" fontId="40" fillId="2" borderId="7" xfId="0" applyNumberFormat="1" applyFont="1" applyFill="1" applyBorder="1" applyAlignment="1" applyProtection="1">
      <alignment vertical="center"/>
      <protection locked="0"/>
    </xf>
    <xf numFmtId="185" fontId="40" fillId="2" borderId="2" xfId="0" applyNumberFormat="1" applyFont="1" applyFill="1" applyBorder="1" applyAlignment="1" applyProtection="1">
      <alignment vertical="center"/>
      <protection locked="0"/>
    </xf>
    <xf numFmtId="0" fontId="40" fillId="9" borderId="2" xfId="0" applyFont="1" applyFill="1" applyBorder="1" applyAlignment="1">
      <alignment horizontal="center" vertical="center"/>
    </xf>
    <xf numFmtId="0" fontId="40" fillId="9" borderId="7" xfId="0" applyFont="1" applyFill="1" applyBorder="1" applyAlignment="1">
      <alignment vertical="center"/>
    </xf>
    <xf numFmtId="0" fontId="40" fillId="9" borderId="2" xfId="0" applyFont="1" applyFill="1" applyBorder="1" applyAlignment="1">
      <alignment vertical="center"/>
    </xf>
    <xf numFmtId="0" fontId="40" fillId="9" borderId="2" xfId="0" applyFont="1" applyFill="1" applyBorder="1" applyAlignment="1">
      <alignment horizontal="left" vertical="center" indent="1"/>
    </xf>
    <xf numFmtId="0" fontId="40" fillId="0" borderId="91" xfId="0" applyFont="1" applyBorder="1" applyAlignment="1">
      <alignment horizontal="center" vertical="center"/>
    </xf>
    <xf numFmtId="0" fontId="40" fillId="0" borderId="92" xfId="0" applyFont="1" applyBorder="1" applyAlignment="1">
      <alignment horizontal="center" vertical="center"/>
    </xf>
    <xf numFmtId="0" fontId="40" fillId="0" borderId="93" xfId="0" applyFont="1" applyBorder="1" applyAlignment="1">
      <alignment horizontal="center" vertical="center"/>
    </xf>
    <xf numFmtId="0" fontId="40" fillId="0" borderId="5" xfId="0" applyFont="1" applyBorder="1" applyAlignment="1">
      <alignment vertical="center"/>
    </xf>
    <xf numFmtId="0" fontId="40" fillId="0" borderId="9" xfId="0" applyFont="1" applyBorder="1" applyAlignment="1">
      <alignment vertical="center"/>
    </xf>
    <xf numFmtId="0" fontId="40" fillId="0" borderId="6" xfId="0" applyFont="1" applyBorder="1" applyAlignment="1">
      <alignment vertical="center"/>
    </xf>
    <xf numFmtId="0" fontId="40" fillId="0" borderId="11" xfId="0" applyFont="1" applyBorder="1" applyAlignment="1">
      <alignment vertical="center"/>
    </xf>
    <xf numFmtId="0" fontId="40" fillId="0" borderId="12" xfId="0" applyFont="1" applyBorder="1" applyAlignment="1">
      <alignment vertical="center"/>
    </xf>
    <xf numFmtId="0" fontId="40" fillId="0" borderId="13" xfId="0" applyFont="1" applyBorder="1" applyAlignment="1">
      <alignment vertical="center"/>
    </xf>
    <xf numFmtId="0" fontId="40" fillId="2" borderId="18" xfId="0" applyFont="1" applyFill="1" applyBorder="1" applyAlignment="1" applyProtection="1">
      <alignment horizontal="center" vertical="center"/>
      <protection locked="0"/>
    </xf>
    <xf numFmtId="0" fontId="40" fillId="2" borderId="0" xfId="0" applyFont="1" applyFill="1" applyBorder="1" applyAlignment="1" applyProtection="1">
      <alignment horizontal="center" vertical="center"/>
      <protection locked="0"/>
    </xf>
    <xf numFmtId="0" fontId="40" fillId="2" borderId="10" xfId="0" applyFont="1" applyFill="1" applyBorder="1" applyAlignment="1" applyProtection="1">
      <alignment horizontal="center" vertical="center"/>
      <protection locked="0"/>
    </xf>
    <xf numFmtId="0" fontId="40" fillId="2" borderId="11" xfId="0" applyFont="1" applyFill="1" applyBorder="1" applyAlignment="1" applyProtection="1">
      <alignment horizontal="center" vertical="center"/>
      <protection locked="0"/>
    </xf>
    <xf numFmtId="0" fontId="40" fillId="2" borderId="12" xfId="0" applyFont="1" applyFill="1" applyBorder="1" applyAlignment="1" applyProtection="1">
      <alignment horizontal="center" vertical="center"/>
      <protection locked="0"/>
    </xf>
    <xf numFmtId="0" fontId="40" fillId="2" borderId="13" xfId="0" applyFont="1" applyFill="1" applyBorder="1" applyAlignment="1" applyProtection="1">
      <alignment horizontal="center" vertical="center"/>
      <protection locked="0"/>
    </xf>
    <xf numFmtId="0" fontId="39" fillId="9" borderId="2" xfId="0" applyFont="1" applyFill="1" applyBorder="1" applyAlignment="1">
      <alignment horizontal="center" vertical="center"/>
    </xf>
    <xf numFmtId="0" fontId="40" fillId="9" borderId="7" xfId="0" applyFont="1" applyFill="1" applyBorder="1" applyAlignment="1">
      <alignment horizontal="center" vertical="center"/>
    </xf>
    <xf numFmtId="0" fontId="40" fillId="0" borderId="7"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3" xfId="0" applyFont="1" applyFill="1" applyBorder="1" applyAlignment="1">
      <alignment horizontal="center" vertical="center"/>
    </xf>
    <xf numFmtId="0" fontId="40" fillId="9" borderId="9" xfId="0" applyFont="1" applyFill="1" applyBorder="1" applyAlignment="1">
      <alignment horizontal="center" vertical="center"/>
    </xf>
    <xf numFmtId="0" fontId="40" fillId="9" borderId="6" xfId="0" applyFont="1" applyFill="1" applyBorder="1" applyAlignment="1">
      <alignment horizontal="center" vertical="center"/>
    </xf>
    <xf numFmtId="0" fontId="40" fillId="9" borderId="12" xfId="0" applyFont="1" applyFill="1" applyBorder="1" applyAlignment="1">
      <alignment horizontal="center" vertical="center"/>
    </xf>
    <xf numFmtId="0" fontId="40" fillId="9" borderId="13" xfId="0" applyFont="1" applyFill="1" applyBorder="1" applyAlignment="1">
      <alignment horizontal="center" vertical="center"/>
    </xf>
    <xf numFmtId="0" fontId="40" fillId="0" borderId="7" xfId="0" applyFont="1" applyFill="1" applyBorder="1" applyAlignment="1">
      <alignment vertical="center"/>
    </xf>
    <xf numFmtId="0" fontId="40" fillId="0" borderId="2" xfId="0" applyFont="1" applyFill="1" applyBorder="1" applyAlignment="1">
      <alignment vertical="center"/>
    </xf>
    <xf numFmtId="0" fontId="9" fillId="0" borderId="0" xfId="0" applyFont="1" applyAlignment="1">
      <alignment horizontal="center" vertical="center"/>
    </xf>
    <xf numFmtId="0" fontId="40" fillId="9" borderId="0" xfId="0" applyFont="1" applyFill="1" applyAlignment="1">
      <alignment horizontal="center" vertical="center"/>
    </xf>
    <xf numFmtId="0" fontId="40" fillId="0" borderId="0" xfId="0" applyFont="1" applyAlignment="1">
      <alignment vertical="center" wrapText="1"/>
    </xf>
    <xf numFmtId="0" fontId="40" fillId="9" borderId="0" xfId="0" applyFont="1" applyFill="1" applyAlignment="1">
      <alignment vertical="center"/>
    </xf>
    <xf numFmtId="0" fontId="40" fillId="0" borderId="5" xfId="0" applyFont="1" applyBorder="1" applyAlignment="1">
      <alignment vertical="center" wrapText="1"/>
    </xf>
    <xf numFmtId="0" fontId="40" fillId="0" borderId="9" xfId="0" applyFont="1" applyBorder="1" applyAlignment="1">
      <alignment vertical="center" wrapText="1"/>
    </xf>
    <xf numFmtId="0" fontId="40" fillId="0" borderId="6" xfId="0" applyFont="1" applyBorder="1" applyAlignment="1">
      <alignment vertical="center" wrapText="1"/>
    </xf>
    <xf numFmtId="0" fontId="40" fillId="0" borderId="11" xfId="0" applyFont="1" applyBorder="1" applyAlignment="1">
      <alignment vertical="center" wrapText="1"/>
    </xf>
    <xf numFmtId="0" fontId="40" fillId="0" borderId="12" xfId="0" applyFont="1" applyBorder="1" applyAlignment="1">
      <alignment vertical="center" wrapText="1"/>
    </xf>
    <xf numFmtId="0" fontId="40" fillId="0" borderId="13" xfId="0" applyFont="1" applyBorder="1" applyAlignment="1">
      <alignment vertical="center" wrapText="1"/>
    </xf>
    <xf numFmtId="0" fontId="40" fillId="9" borderId="3" xfId="0" applyFont="1" applyFill="1" applyBorder="1" applyAlignment="1">
      <alignment vertical="center"/>
    </xf>
    <xf numFmtId="49" fontId="40" fillId="9" borderId="0" xfId="0" applyNumberFormat="1" applyFont="1" applyFill="1" applyAlignment="1">
      <alignment horizontal="center" vertical="center"/>
    </xf>
    <xf numFmtId="0" fontId="40" fillId="0" borderId="5" xfId="0" applyFont="1" applyBorder="1" applyAlignment="1" applyProtection="1">
      <alignment horizontal="center" vertical="center" wrapText="1"/>
    </xf>
    <xf numFmtId="0" fontId="40" fillId="0" borderId="6" xfId="0" applyFont="1" applyBorder="1" applyAlignment="1" applyProtection="1">
      <alignment horizontal="center" vertical="center" wrapText="1"/>
    </xf>
    <xf numFmtId="0" fontId="40" fillId="0" borderId="18" xfId="0" applyFont="1" applyBorder="1" applyAlignment="1" applyProtection="1">
      <alignment horizontal="center" vertical="center" wrapText="1"/>
    </xf>
    <xf numFmtId="0" fontId="40" fillId="0" borderId="10" xfId="0" applyFont="1" applyBorder="1" applyAlignment="1" applyProtection="1">
      <alignment horizontal="center" vertical="center" wrapText="1"/>
    </xf>
    <xf numFmtId="0" fontId="40" fillId="0" borderId="11" xfId="0" applyFont="1" applyBorder="1" applyAlignment="1" applyProtection="1">
      <alignment horizontal="center" vertical="center" wrapText="1"/>
    </xf>
    <xf numFmtId="0" fontId="40" fillId="0" borderId="13" xfId="0" applyFont="1" applyBorder="1" applyAlignment="1" applyProtection="1">
      <alignment horizontal="center" vertical="center" wrapText="1"/>
    </xf>
    <xf numFmtId="0" fontId="39" fillId="0" borderId="1" xfId="0" applyFont="1" applyFill="1" applyBorder="1" applyAlignment="1" applyProtection="1">
      <alignment vertical="center" wrapText="1"/>
    </xf>
    <xf numFmtId="179" fontId="39" fillId="9" borderId="19" xfId="0" applyNumberFormat="1" applyFont="1" applyFill="1" applyBorder="1" applyAlignment="1" applyProtection="1">
      <alignment horizontal="left" vertical="center" wrapText="1" indent="1"/>
    </xf>
    <xf numFmtId="179" fontId="39" fillId="9" borderId="20" xfId="0" applyNumberFormat="1" applyFont="1" applyFill="1" applyBorder="1" applyAlignment="1" applyProtection="1">
      <alignment horizontal="left" vertical="center" wrapText="1" indent="1"/>
    </xf>
    <xf numFmtId="179" fontId="39" fillId="9" borderId="21" xfId="0" applyNumberFormat="1" applyFont="1" applyFill="1" applyBorder="1" applyAlignment="1" applyProtection="1">
      <alignment horizontal="left" vertical="center" wrapText="1" indent="1"/>
    </xf>
    <xf numFmtId="0" fontId="39" fillId="0" borderId="1" xfId="0" applyFont="1" applyFill="1" applyBorder="1" applyAlignment="1" applyProtection="1">
      <alignment vertical="center"/>
    </xf>
    <xf numFmtId="179" fontId="39" fillId="2" borderId="19" xfId="0" applyNumberFormat="1" applyFont="1" applyFill="1" applyBorder="1" applyAlignment="1" applyProtection="1">
      <alignment horizontal="left" vertical="center" wrapText="1" indent="1"/>
      <protection locked="0"/>
    </xf>
    <xf numFmtId="179" fontId="39" fillId="2" borderId="20" xfId="0" applyNumberFormat="1" applyFont="1" applyFill="1" applyBorder="1" applyAlignment="1" applyProtection="1">
      <alignment horizontal="left" vertical="center" wrapText="1" indent="1"/>
      <protection locked="0"/>
    </xf>
    <xf numFmtId="179" fontId="39" fillId="2" borderId="21" xfId="0" applyNumberFormat="1" applyFont="1" applyFill="1" applyBorder="1" applyAlignment="1" applyProtection="1">
      <alignment horizontal="left" vertical="center" wrapText="1" indent="1"/>
      <protection locked="0"/>
    </xf>
    <xf numFmtId="49" fontId="39" fillId="2" borderId="15" xfId="0" applyNumberFormat="1" applyFont="1" applyFill="1" applyBorder="1" applyAlignment="1" applyProtection="1">
      <alignment horizontal="left" vertical="center" wrapText="1" indent="1"/>
      <protection locked="0"/>
    </xf>
    <xf numFmtId="49" fontId="39" fillId="2" borderId="16" xfId="0" applyNumberFormat="1" applyFont="1" applyFill="1" applyBorder="1" applyAlignment="1" applyProtection="1">
      <alignment horizontal="left" vertical="center" wrapText="1" indent="1"/>
      <protection locked="0"/>
    </xf>
    <xf numFmtId="49" fontId="39" fillId="2" borderId="17" xfId="0" applyNumberFormat="1" applyFont="1" applyFill="1" applyBorder="1" applyAlignment="1" applyProtection="1">
      <alignment horizontal="left" vertical="center" wrapText="1" indent="1"/>
      <protection locked="0"/>
    </xf>
    <xf numFmtId="0" fontId="39" fillId="0" borderId="7" xfId="0" applyFont="1" applyBorder="1" applyAlignment="1" applyProtection="1">
      <alignment vertical="center" wrapText="1"/>
    </xf>
    <xf numFmtId="0" fontId="39" fillId="0" borderId="3" xfId="0" applyFont="1" applyBorder="1" applyAlignment="1" applyProtection="1">
      <alignment vertical="center" wrapText="1"/>
    </xf>
    <xf numFmtId="0" fontId="39" fillId="0" borderId="0" xfId="0" applyFont="1" applyFill="1" applyBorder="1" applyAlignment="1" applyProtection="1">
      <alignment vertical="center" wrapText="1"/>
    </xf>
    <xf numFmtId="49" fontId="39" fillId="2" borderId="7" xfId="0" applyNumberFormat="1" applyFont="1" applyFill="1" applyBorder="1" applyAlignment="1" applyProtection="1">
      <alignment horizontal="left" vertical="center" wrapText="1" indent="1"/>
      <protection locked="0"/>
    </xf>
    <xf numFmtId="49" fontId="39" fillId="2" borderId="2" xfId="0" applyNumberFormat="1" applyFont="1" applyFill="1" applyBorder="1" applyAlignment="1" applyProtection="1">
      <alignment horizontal="left" vertical="center" wrapText="1" indent="1"/>
      <protection locked="0"/>
    </xf>
    <xf numFmtId="49" fontId="39" fillId="2" borderId="3" xfId="0" applyNumberFormat="1" applyFont="1" applyFill="1" applyBorder="1" applyAlignment="1" applyProtection="1">
      <alignment horizontal="left" vertical="center" wrapText="1" indent="1"/>
      <protection locked="0"/>
    </xf>
    <xf numFmtId="0" fontId="39" fillId="9" borderId="2" xfId="0" applyFont="1" applyFill="1" applyBorder="1" applyAlignment="1" applyProtection="1">
      <alignment vertical="center" wrapText="1"/>
    </xf>
    <xf numFmtId="0" fontId="39" fillId="9" borderId="3" xfId="0" applyFont="1" applyFill="1" applyBorder="1" applyAlignment="1" applyProtection="1">
      <alignment vertical="center" wrapText="1"/>
    </xf>
    <xf numFmtId="0" fontId="39" fillId="9" borderId="7" xfId="0" applyFont="1" applyFill="1" applyBorder="1" applyAlignment="1" applyProtection="1">
      <alignment horizontal="left" vertical="center" wrapText="1" indent="1"/>
    </xf>
    <xf numFmtId="0" fontId="39" fillId="9" borderId="2" xfId="0" applyFont="1" applyFill="1" applyBorder="1" applyAlignment="1" applyProtection="1">
      <alignment horizontal="left" vertical="center" wrapText="1" indent="1"/>
    </xf>
    <xf numFmtId="0" fontId="39" fillId="9" borderId="3" xfId="0" applyFont="1" applyFill="1" applyBorder="1" applyAlignment="1" applyProtection="1">
      <alignment horizontal="left" vertical="center" wrapText="1" indent="1"/>
    </xf>
    <xf numFmtId="0" fontId="39" fillId="9" borderId="15" xfId="0" applyFont="1" applyFill="1" applyBorder="1" applyAlignment="1" applyProtection="1">
      <alignment horizontal="left" vertical="center" wrapText="1" indent="1"/>
    </xf>
    <xf numFmtId="0" fontId="39" fillId="9" borderId="16" xfId="0" applyFont="1" applyFill="1" applyBorder="1" applyAlignment="1" applyProtection="1">
      <alignment horizontal="left" vertical="center" wrapText="1" indent="1"/>
    </xf>
    <xf numFmtId="0" fontId="39" fillId="9" borderId="17" xfId="0" applyFont="1" applyFill="1" applyBorder="1" applyAlignment="1" applyProtection="1">
      <alignment horizontal="left" vertical="center" wrapText="1" indent="1"/>
    </xf>
    <xf numFmtId="9" fontId="7" fillId="4" borderId="81" xfId="0" applyNumberFormat="1" applyFont="1" applyFill="1" applyBorder="1" applyAlignment="1" applyProtection="1">
      <alignment horizontal="center" vertical="center"/>
    </xf>
    <xf numFmtId="9" fontId="7" fillId="4" borderId="82" xfId="0" applyNumberFormat="1" applyFont="1" applyFill="1" applyBorder="1" applyAlignment="1" applyProtection="1">
      <alignment horizontal="center" vertical="center"/>
    </xf>
    <xf numFmtId="9" fontId="7" fillId="4" borderId="83" xfId="0" applyNumberFormat="1" applyFont="1" applyFill="1" applyBorder="1" applyAlignment="1" applyProtection="1">
      <alignment horizontal="center" vertical="center"/>
    </xf>
    <xf numFmtId="9" fontId="7" fillId="4" borderId="84" xfId="0" applyNumberFormat="1" applyFont="1" applyFill="1" applyBorder="1" applyAlignment="1" applyProtection="1">
      <alignment horizontal="center" vertical="center"/>
    </xf>
    <xf numFmtId="0" fontId="10" fillId="0" borderId="18" xfId="0" applyFont="1" applyBorder="1" applyAlignment="1" applyProtection="1">
      <alignment vertical="center"/>
    </xf>
    <xf numFmtId="0" fontId="10" fillId="0" borderId="0" xfId="0" applyFont="1" applyBorder="1" applyAlignment="1" applyProtection="1">
      <alignment vertical="center"/>
    </xf>
    <xf numFmtId="183" fontId="10" fillId="9" borderId="38" xfId="0" applyNumberFormat="1" applyFont="1" applyFill="1" applyBorder="1" applyAlignment="1" applyProtection="1">
      <alignment vertical="center"/>
    </xf>
    <xf numFmtId="9" fontId="7" fillId="4" borderId="77" xfId="0" applyNumberFormat="1" applyFont="1" applyFill="1" applyBorder="1" applyAlignment="1" applyProtection="1">
      <alignment horizontal="center" vertical="center"/>
    </xf>
    <xf numFmtId="9" fontId="7" fillId="4" borderId="78" xfId="0" applyNumberFormat="1" applyFont="1" applyFill="1" applyBorder="1" applyAlignment="1" applyProtection="1">
      <alignment horizontal="center" vertical="center"/>
    </xf>
    <xf numFmtId="0" fontId="10" fillId="0" borderId="0" xfId="0" applyFont="1" applyAlignment="1" applyProtection="1">
      <alignment vertical="center"/>
    </xf>
    <xf numFmtId="184" fontId="10" fillId="9" borderId="38" xfId="0" applyNumberFormat="1" applyFont="1" applyFill="1" applyBorder="1" applyAlignment="1" applyProtection="1">
      <alignment vertical="center"/>
    </xf>
    <xf numFmtId="185" fontId="10" fillId="9" borderId="38" xfId="0" applyNumberFormat="1" applyFont="1" applyFill="1" applyBorder="1" applyAlignment="1" applyProtection="1">
      <alignment vertical="center"/>
    </xf>
    <xf numFmtId="9" fontId="10" fillId="9" borderId="38" xfId="0" applyNumberFormat="1" applyFont="1" applyFill="1" applyBorder="1" applyAlignment="1" applyProtection="1">
      <alignment horizontal="center" vertical="center"/>
    </xf>
    <xf numFmtId="9" fontId="10" fillId="0" borderId="0" xfId="0" quotePrefix="1" applyNumberFormat="1" applyFont="1" applyBorder="1" applyAlignment="1" applyProtection="1">
      <alignment horizontal="center" vertical="center"/>
    </xf>
    <xf numFmtId="0" fontId="63" fillId="10" borderId="0" xfId="0" applyFont="1" applyFill="1" applyBorder="1" applyAlignment="1" applyProtection="1">
      <alignment horizontal="center" vertical="center"/>
    </xf>
    <xf numFmtId="0" fontId="42" fillId="3" borderId="0" xfId="0" applyFont="1" applyFill="1" applyBorder="1" applyAlignment="1" applyProtection="1">
      <alignment horizontal="center" vertical="center"/>
    </xf>
    <xf numFmtId="0" fontId="43" fillId="0" borderId="0" xfId="0" applyFont="1" applyFill="1" applyBorder="1" applyAlignment="1" applyProtection="1">
      <alignment vertical="center"/>
    </xf>
    <xf numFmtId="0" fontId="11" fillId="3" borderId="39" xfId="0" applyFont="1" applyFill="1" applyBorder="1" applyAlignment="1" applyProtection="1">
      <alignment vertical="center"/>
    </xf>
    <xf numFmtId="0" fontId="11" fillId="3" borderId="40" xfId="0" applyFont="1" applyFill="1" applyBorder="1" applyAlignment="1" applyProtection="1">
      <alignment vertical="center"/>
    </xf>
    <xf numFmtId="0" fontId="11" fillId="3" borderId="41" xfId="0" applyFont="1" applyFill="1" applyBorder="1" applyAlignment="1" applyProtection="1">
      <alignment vertical="center"/>
    </xf>
    <xf numFmtId="0" fontId="10" fillId="9" borderId="39" xfId="0" applyNumberFormat="1" applyFont="1" applyFill="1" applyBorder="1" applyAlignment="1" applyProtection="1">
      <alignment vertical="center"/>
    </xf>
    <xf numFmtId="0" fontId="10" fillId="9" borderId="40" xfId="0" applyNumberFormat="1" applyFont="1" applyFill="1" applyBorder="1" applyAlignment="1" applyProtection="1">
      <alignment vertical="center"/>
    </xf>
    <xf numFmtId="0" fontId="10" fillId="9" borderId="41" xfId="0" applyNumberFormat="1" applyFont="1" applyFill="1" applyBorder="1" applyAlignment="1" applyProtection="1">
      <alignment vertical="center"/>
    </xf>
    <xf numFmtId="0" fontId="10" fillId="9" borderId="39" xfId="0" applyNumberFormat="1" applyFont="1" applyFill="1" applyBorder="1" applyAlignment="1" applyProtection="1">
      <alignment horizontal="center" vertical="center"/>
    </xf>
    <xf numFmtId="0" fontId="10" fillId="9" borderId="40" xfId="0" applyNumberFormat="1" applyFont="1" applyFill="1" applyBorder="1" applyAlignment="1" applyProtection="1">
      <alignment horizontal="center" vertical="center"/>
    </xf>
    <xf numFmtId="0" fontId="11" fillId="3" borderId="22" xfId="0" applyFont="1" applyFill="1" applyBorder="1" applyAlignment="1" applyProtection="1">
      <alignment vertical="center"/>
    </xf>
    <xf numFmtId="0" fontId="11" fillId="3" borderId="23" xfId="0" applyFont="1" applyFill="1" applyBorder="1" applyAlignment="1" applyProtection="1">
      <alignment vertical="center"/>
    </xf>
    <xf numFmtId="0" fontId="11" fillId="3" borderId="24" xfId="0" applyFont="1" applyFill="1" applyBorder="1" applyAlignment="1" applyProtection="1">
      <alignment vertical="center"/>
    </xf>
    <xf numFmtId="0" fontId="11" fillId="3" borderId="25" xfId="0" applyFont="1" applyFill="1" applyBorder="1" applyAlignment="1" applyProtection="1">
      <alignment vertical="center"/>
    </xf>
    <xf numFmtId="0" fontId="11" fillId="3" borderId="0" xfId="0" applyFont="1" applyFill="1" applyBorder="1" applyAlignment="1" applyProtection="1">
      <alignment vertical="center"/>
    </xf>
    <xf numFmtId="0" fontId="11" fillId="3" borderId="26" xfId="0" applyFont="1" applyFill="1" applyBorder="1" applyAlignment="1" applyProtection="1">
      <alignment vertical="center"/>
    </xf>
    <xf numFmtId="0" fontId="11" fillId="3" borderId="29" xfId="0" applyFont="1" applyFill="1" applyBorder="1" applyAlignment="1" applyProtection="1">
      <alignment vertical="center"/>
    </xf>
    <xf numFmtId="0" fontId="11" fillId="3" borderId="30" xfId="0" applyFont="1" applyFill="1" applyBorder="1" applyAlignment="1" applyProtection="1">
      <alignment vertical="center"/>
    </xf>
    <xf numFmtId="0" fontId="11" fillId="3" borderId="31" xfId="0" applyFont="1" applyFill="1" applyBorder="1" applyAlignment="1" applyProtection="1">
      <alignment vertical="center"/>
    </xf>
    <xf numFmtId="0" fontId="11" fillId="3" borderId="22" xfId="0" applyFont="1" applyFill="1" applyBorder="1" applyAlignment="1" applyProtection="1">
      <alignment horizontal="center" vertical="center"/>
    </xf>
    <xf numFmtId="0" fontId="11" fillId="3" borderId="23" xfId="0" applyFont="1" applyFill="1" applyBorder="1" applyAlignment="1" applyProtection="1">
      <alignment horizontal="center" vertical="center"/>
    </xf>
    <xf numFmtId="0" fontId="11" fillId="3" borderId="24" xfId="0" applyFont="1" applyFill="1" applyBorder="1" applyAlignment="1" applyProtection="1">
      <alignment horizontal="center" vertical="center"/>
    </xf>
    <xf numFmtId="0" fontId="11" fillId="3" borderId="29" xfId="0" applyFont="1" applyFill="1" applyBorder="1" applyAlignment="1" applyProtection="1">
      <alignment horizontal="center" vertical="center"/>
    </xf>
    <xf numFmtId="0" fontId="11" fillId="3" borderId="30" xfId="0" applyFont="1" applyFill="1" applyBorder="1" applyAlignment="1" applyProtection="1">
      <alignment horizontal="center" vertical="center"/>
    </xf>
    <xf numFmtId="0" fontId="11" fillId="3" borderId="31" xfId="0" applyFont="1" applyFill="1" applyBorder="1" applyAlignment="1" applyProtection="1">
      <alignment horizontal="center" vertical="center"/>
    </xf>
    <xf numFmtId="0" fontId="11" fillId="3" borderId="22" xfId="0" quotePrefix="1" applyFont="1" applyFill="1" applyBorder="1" applyAlignment="1" applyProtection="1">
      <alignment horizontal="center" vertical="center" textRotation="255"/>
    </xf>
    <xf numFmtId="0" fontId="11" fillId="3" borderId="24" xfId="0" quotePrefix="1" applyFont="1" applyFill="1" applyBorder="1" applyAlignment="1" applyProtection="1">
      <alignment horizontal="center" vertical="center" textRotation="255"/>
    </xf>
    <xf numFmtId="0" fontId="11" fillId="3" borderId="25" xfId="0" quotePrefix="1" applyFont="1" applyFill="1" applyBorder="1" applyAlignment="1" applyProtection="1">
      <alignment horizontal="center" vertical="center" textRotation="255"/>
    </xf>
    <xf numFmtId="0" fontId="11" fillId="3" borderId="26" xfId="0" quotePrefix="1" applyFont="1" applyFill="1" applyBorder="1" applyAlignment="1" applyProtection="1">
      <alignment horizontal="center" vertical="center" textRotation="255"/>
    </xf>
    <xf numFmtId="0" fontId="10" fillId="0" borderId="22" xfId="0" applyFont="1" applyBorder="1" applyAlignment="1" applyProtection="1">
      <alignment horizontal="center" vertical="center" wrapText="1"/>
    </xf>
    <xf numFmtId="0" fontId="10" fillId="0" borderId="23" xfId="0" applyFont="1" applyBorder="1" applyAlignment="1" applyProtection="1">
      <alignment horizontal="center" vertical="center" wrapText="1"/>
    </xf>
    <xf numFmtId="0" fontId="10" fillId="0" borderId="56" xfId="0" applyFont="1" applyBorder="1" applyAlignment="1" applyProtection="1">
      <alignment horizontal="center" vertical="center" wrapText="1"/>
    </xf>
    <xf numFmtId="0" fontId="10" fillId="0" borderId="25"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0" fillId="0" borderId="55"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0" fontId="10" fillId="0" borderId="13" xfId="0" applyFont="1" applyBorder="1" applyAlignment="1" applyProtection="1">
      <alignment horizontal="center" vertical="center" wrapText="1"/>
    </xf>
    <xf numFmtId="0" fontId="10" fillId="0" borderId="109" xfId="0" applyFont="1" applyBorder="1" applyAlignment="1" applyProtection="1">
      <alignment horizontal="center" vertical="center"/>
    </xf>
    <xf numFmtId="0" fontId="10" fillId="0" borderId="23" xfId="0" applyFont="1" applyBorder="1" applyAlignment="1" applyProtection="1">
      <alignment horizontal="center" vertical="center"/>
    </xf>
    <xf numFmtId="0" fontId="10" fillId="0" borderId="24"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28" xfId="0" applyFont="1" applyBorder="1" applyAlignment="1" applyProtection="1">
      <alignment horizontal="center" vertical="center"/>
    </xf>
    <xf numFmtId="0" fontId="11" fillId="3" borderId="25" xfId="0" applyFont="1" applyFill="1" applyBorder="1" applyAlignment="1" applyProtection="1">
      <alignment vertical="top" textRotation="255"/>
    </xf>
    <xf numFmtId="0" fontId="11" fillId="3" borderId="26" xfId="0" applyFont="1" applyFill="1" applyBorder="1" applyAlignment="1" applyProtection="1">
      <alignment vertical="top" textRotation="255"/>
    </xf>
    <xf numFmtId="0" fontId="11" fillId="3" borderId="29" xfId="0" applyFont="1" applyFill="1" applyBorder="1" applyAlignment="1" applyProtection="1">
      <alignment vertical="top" textRotation="255"/>
    </xf>
    <xf numFmtId="0" fontId="11" fillId="3" borderId="31" xfId="0" applyFont="1" applyFill="1" applyBorder="1" applyAlignment="1" applyProtection="1">
      <alignment vertical="top" textRotation="255"/>
    </xf>
    <xf numFmtId="0" fontId="43" fillId="9" borderId="7" xfId="0" applyFont="1" applyFill="1" applyBorder="1" applyAlignment="1" applyProtection="1">
      <alignment horizontal="center" vertical="center"/>
    </xf>
    <xf numFmtId="0" fontId="43" fillId="9" borderId="2" xfId="0" applyFont="1" applyFill="1" applyBorder="1" applyAlignment="1" applyProtection="1">
      <alignment horizontal="center" vertical="center"/>
    </xf>
    <xf numFmtId="0" fontId="43" fillId="9" borderId="3" xfId="0" applyFont="1" applyFill="1" applyBorder="1" applyAlignment="1" applyProtection="1">
      <alignment horizontal="center" vertical="center"/>
    </xf>
    <xf numFmtId="0" fontId="43" fillId="9" borderId="32" xfId="0" applyFont="1" applyFill="1" applyBorder="1" applyAlignment="1" applyProtection="1">
      <alignment horizontal="center" vertical="center"/>
    </xf>
    <xf numFmtId="0" fontId="43" fillId="9" borderId="35" xfId="0" applyFont="1" applyFill="1" applyBorder="1" applyAlignment="1" applyProtection="1">
      <alignment horizontal="center" vertical="center"/>
    </xf>
    <xf numFmtId="0" fontId="43" fillId="9" borderId="6" xfId="0" applyFont="1" applyFill="1" applyBorder="1" applyAlignment="1" applyProtection="1">
      <alignment horizontal="center" vertical="center"/>
    </xf>
    <xf numFmtId="0" fontId="43" fillId="9" borderId="55" xfId="0" applyFont="1" applyFill="1" applyBorder="1" applyAlignment="1" applyProtection="1">
      <alignment horizontal="center" vertical="center"/>
    </xf>
    <xf numFmtId="0" fontId="43" fillId="9" borderId="13" xfId="0" applyFont="1" applyFill="1" applyBorder="1" applyAlignment="1" applyProtection="1">
      <alignment horizontal="center" vertical="center"/>
    </xf>
    <xf numFmtId="0" fontId="10" fillId="0" borderId="5" xfId="0" applyFont="1" applyBorder="1" applyAlignment="1" applyProtection="1">
      <alignment vertical="center"/>
    </xf>
    <xf numFmtId="0" fontId="10" fillId="0" borderId="9" xfId="0" applyFont="1" applyBorder="1" applyAlignment="1" applyProtection="1">
      <alignment vertical="center"/>
    </xf>
    <xf numFmtId="0" fontId="10" fillId="0" borderId="6" xfId="0" applyFont="1" applyBorder="1" applyAlignment="1" applyProtection="1">
      <alignment vertical="center"/>
    </xf>
    <xf numFmtId="0" fontId="10" fillId="0" borderId="11" xfId="0" applyFont="1" applyBorder="1" applyAlignment="1" applyProtection="1">
      <alignment vertical="center"/>
    </xf>
    <xf numFmtId="0" fontId="10" fillId="0" borderId="12" xfId="0" applyFont="1" applyBorder="1" applyAlignment="1" applyProtection="1">
      <alignment vertical="center"/>
    </xf>
    <xf numFmtId="0" fontId="10" fillId="0" borderId="13" xfId="0" applyFont="1" applyBorder="1" applyAlignment="1" applyProtection="1">
      <alignment vertical="center"/>
    </xf>
    <xf numFmtId="9" fontId="13" fillId="0" borderId="5" xfId="0" applyNumberFormat="1" applyFont="1" applyBorder="1" applyAlignment="1" applyProtection="1">
      <alignment horizontal="center" vertical="center"/>
    </xf>
    <xf numFmtId="9" fontId="13" fillId="0" borderId="9" xfId="0" applyNumberFormat="1" applyFont="1" applyBorder="1" applyAlignment="1" applyProtection="1">
      <alignment horizontal="center" vertical="center"/>
    </xf>
    <xf numFmtId="9" fontId="13" fillId="0" borderId="6" xfId="0" applyNumberFormat="1" applyFont="1" applyBorder="1" applyAlignment="1" applyProtection="1">
      <alignment horizontal="center" vertical="center"/>
    </xf>
    <xf numFmtId="9" fontId="13" fillId="0" borderId="11" xfId="0" applyNumberFormat="1" applyFont="1" applyBorder="1" applyAlignment="1" applyProtection="1">
      <alignment horizontal="center" vertical="center"/>
    </xf>
    <xf numFmtId="9" fontId="13" fillId="0" borderId="12" xfId="0" applyNumberFormat="1" applyFont="1" applyBorder="1" applyAlignment="1" applyProtection="1">
      <alignment horizontal="center" vertical="center"/>
    </xf>
    <xf numFmtId="9" fontId="13" fillId="0" borderId="13" xfId="0" applyNumberFormat="1" applyFont="1" applyBorder="1" applyAlignment="1" applyProtection="1">
      <alignment horizontal="center" vertical="center"/>
    </xf>
    <xf numFmtId="9" fontId="13" fillId="0" borderId="27" xfId="0" applyNumberFormat="1" applyFont="1" applyBorder="1" applyAlignment="1" applyProtection="1">
      <alignment horizontal="center" vertical="center"/>
    </xf>
    <xf numFmtId="9" fontId="13" fillId="0" borderId="28" xfId="0" applyNumberFormat="1" applyFont="1" applyBorder="1" applyAlignment="1" applyProtection="1">
      <alignment horizontal="center" vertical="center"/>
    </xf>
    <xf numFmtId="0" fontId="11" fillId="3" borderId="25" xfId="0" applyFont="1" applyFill="1" applyBorder="1" applyAlignment="1" applyProtection="1">
      <alignment horizontal="center" vertical="center"/>
    </xf>
    <xf numFmtId="0" fontId="11" fillId="3" borderId="0" xfId="0" applyFont="1" applyFill="1" applyBorder="1" applyAlignment="1" applyProtection="1">
      <alignment horizontal="center" vertical="center"/>
    </xf>
    <xf numFmtId="0" fontId="11" fillId="3" borderId="26" xfId="0" applyFont="1" applyFill="1" applyBorder="1" applyAlignment="1" applyProtection="1">
      <alignment horizontal="center" vertical="center"/>
    </xf>
    <xf numFmtId="0" fontId="7" fillId="4" borderId="77" xfId="0" applyFont="1" applyFill="1" applyBorder="1" applyAlignment="1" applyProtection="1">
      <alignment horizontal="center" vertical="center"/>
    </xf>
    <xf numFmtId="0" fontId="7" fillId="4" borderId="78" xfId="0" applyFont="1" applyFill="1" applyBorder="1" applyAlignment="1" applyProtection="1">
      <alignment horizontal="center" vertical="center"/>
    </xf>
    <xf numFmtId="9" fontId="12" fillId="0" borderId="5" xfId="0" applyNumberFormat="1" applyFont="1" applyBorder="1" applyAlignment="1" applyProtection="1">
      <alignment horizontal="center" vertical="center"/>
    </xf>
    <xf numFmtId="9" fontId="12" fillId="0" borderId="9" xfId="0" applyNumberFormat="1" applyFont="1" applyBorder="1" applyAlignment="1" applyProtection="1">
      <alignment horizontal="center" vertical="center"/>
    </xf>
    <xf numFmtId="9" fontId="12" fillId="0" borderId="27" xfId="0" applyNumberFormat="1" applyFont="1" applyBorder="1" applyAlignment="1" applyProtection="1">
      <alignment horizontal="center" vertical="center"/>
    </xf>
    <xf numFmtId="9" fontId="12" fillId="0" borderId="11" xfId="0" applyNumberFormat="1" applyFont="1" applyBorder="1" applyAlignment="1" applyProtection="1">
      <alignment horizontal="center" vertical="center"/>
    </xf>
    <xf numFmtId="9" fontId="12" fillId="0" borderId="12" xfId="0" applyNumberFormat="1" applyFont="1" applyBorder="1" applyAlignment="1" applyProtection="1">
      <alignment horizontal="center" vertical="center"/>
    </xf>
    <xf numFmtId="9" fontId="12" fillId="0" borderId="28" xfId="0" applyNumberFormat="1" applyFont="1" applyBorder="1" applyAlignment="1" applyProtection="1">
      <alignment horizontal="center" vertical="center"/>
    </xf>
    <xf numFmtId="0" fontId="10" fillId="0" borderId="10" xfId="0" applyFont="1" applyBorder="1" applyAlignment="1" applyProtection="1">
      <alignment vertical="center"/>
    </xf>
    <xf numFmtId="0" fontId="10" fillId="0" borderId="7"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32" xfId="0" applyFont="1" applyBorder="1" applyAlignment="1" applyProtection="1">
      <alignment horizontal="center" vertical="center"/>
    </xf>
    <xf numFmtId="0" fontId="11" fillId="3" borderId="25" xfId="0" applyFont="1" applyFill="1" applyBorder="1" applyAlignment="1" applyProtection="1">
      <alignment horizontal="center" vertical="top" textRotation="255"/>
    </xf>
    <xf numFmtId="0" fontId="11" fillId="3" borderId="26" xfId="0" applyFont="1" applyFill="1" applyBorder="1" applyAlignment="1" applyProtection="1">
      <alignment horizontal="center" vertical="top" textRotation="255"/>
    </xf>
    <xf numFmtId="0" fontId="11" fillId="3" borderId="29" xfId="0" applyFont="1" applyFill="1" applyBorder="1" applyAlignment="1" applyProtection="1">
      <alignment horizontal="center" vertical="top" textRotation="255"/>
    </xf>
    <xf numFmtId="0" fontId="11" fillId="3" borderId="31" xfId="0" applyFont="1" applyFill="1" applyBorder="1" applyAlignment="1" applyProtection="1">
      <alignment horizontal="center" vertical="top" textRotation="255"/>
    </xf>
    <xf numFmtId="0" fontId="24" fillId="0" borderId="58" xfId="0" applyFont="1" applyBorder="1" applyAlignment="1" applyProtection="1">
      <alignment horizontal="center" vertical="center"/>
    </xf>
    <xf numFmtId="183" fontId="12" fillId="2" borderId="105" xfId="0" applyNumberFormat="1" applyFont="1" applyFill="1" applyBorder="1" applyAlignment="1" applyProtection="1">
      <alignment vertical="center"/>
    </xf>
    <xf numFmtId="183" fontId="12" fillId="2" borderId="106" xfId="0" applyNumberFormat="1" applyFont="1" applyFill="1" applyBorder="1" applyAlignment="1" applyProtection="1">
      <alignment vertical="center"/>
    </xf>
    <xf numFmtId="0" fontId="10" fillId="0" borderId="0" xfId="0" applyFont="1" applyBorder="1" applyAlignment="1" applyProtection="1">
      <alignment horizontal="center" vertical="center" textRotation="255"/>
    </xf>
    <xf numFmtId="0" fontId="10" fillId="0" borderId="23" xfId="0" applyFont="1" applyBorder="1" applyAlignment="1" applyProtection="1">
      <alignment horizontal="center" vertical="center" textRotation="255"/>
    </xf>
    <xf numFmtId="183" fontId="12" fillId="2" borderId="105" xfId="0" applyNumberFormat="1" applyFont="1" applyFill="1" applyBorder="1" applyAlignment="1" applyProtection="1">
      <alignment vertical="center"/>
      <protection locked="0"/>
    </xf>
    <xf numFmtId="183" fontId="12" fillId="2" borderId="106" xfId="0" applyNumberFormat="1" applyFont="1" applyFill="1" applyBorder="1" applyAlignment="1" applyProtection="1">
      <alignment vertical="center"/>
      <protection locked="0"/>
    </xf>
    <xf numFmtId="176" fontId="43" fillId="0" borderId="0" xfId="0" applyNumberFormat="1" applyFont="1" applyFill="1" applyBorder="1" applyAlignment="1" applyProtection="1">
      <alignment vertical="center" wrapText="1"/>
    </xf>
    <xf numFmtId="176" fontId="43" fillId="0" borderId="26" xfId="0" applyNumberFormat="1" applyFont="1" applyFill="1" applyBorder="1" applyAlignment="1" applyProtection="1">
      <alignment vertical="center" wrapText="1"/>
    </xf>
    <xf numFmtId="176" fontId="12" fillId="0" borderId="7" xfId="0" applyNumberFormat="1" applyFont="1" applyFill="1" applyBorder="1" applyAlignment="1" applyProtection="1">
      <alignment horizontal="center" vertical="center"/>
    </xf>
    <xf numFmtId="176" fontId="12" fillId="0" borderId="2" xfId="0" applyNumberFormat="1" applyFont="1" applyFill="1" applyBorder="1" applyAlignment="1" applyProtection="1">
      <alignment horizontal="center" vertical="center"/>
    </xf>
    <xf numFmtId="176" fontId="12" fillId="0" borderId="3" xfId="0" applyNumberFormat="1" applyFont="1" applyFill="1" applyBorder="1" applyAlignment="1" applyProtection="1">
      <alignment horizontal="center" vertical="center"/>
    </xf>
    <xf numFmtId="176" fontId="12" fillId="0" borderId="7" xfId="0" applyNumberFormat="1" applyFont="1" applyFill="1" applyBorder="1" applyAlignment="1" applyProtection="1">
      <alignment horizontal="center" vertical="center" wrapText="1"/>
    </xf>
    <xf numFmtId="176" fontId="12" fillId="0" borderId="2" xfId="0" applyNumberFormat="1" applyFont="1" applyFill="1" applyBorder="1" applyAlignment="1" applyProtection="1">
      <alignment horizontal="center" vertical="center" wrapText="1"/>
    </xf>
    <xf numFmtId="176" fontId="12" fillId="0" borderId="3" xfId="0" applyNumberFormat="1" applyFont="1" applyFill="1" applyBorder="1" applyAlignment="1" applyProtection="1">
      <alignment horizontal="center" vertical="center" wrapText="1"/>
    </xf>
    <xf numFmtId="182" fontId="10" fillId="9" borderId="38" xfId="0" applyNumberFormat="1" applyFont="1" applyFill="1" applyBorder="1" applyAlignment="1" applyProtection="1">
      <alignment vertical="center"/>
    </xf>
    <xf numFmtId="186" fontId="8" fillId="0" borderId="0" xfId="0" applyNumberFormat="1" applyFont="1" applyFill="1" applyBorder="1" applyAlignment="1" applyProtection="1">
      <alignment horizontal="right" vertical="center"/>
    </xf>
    <xf numFmtId="0" fontId="11" fillId="3" borderId="24" xfId="0" applyFont="1" applyFill="1" applyBorder="1" applyAlignment="1" applyProtection="1">
      <alignment horizontal="center" vertical="center" textRotation="255"/>
    </xf>
    <xf numFmtId="0" fontId="11" fillId="3" borderId="25" xfId="0" applyFont="1" applyFill="1" applyBorder="1" applyAlignment="1" applyProtection="1">
      <alignment horizontal="center" vertical="center" textRotation="255"/>
    </xf>
    <xf numFmtId="0" fontId="11" fillId="3" borderId="26" xfId="0" applyFont="1" applyFill="1" applyBorder="1" applyAlignment="1" applyProtection="1">
      <alignment horizontal="center" vertical="center" textRotation="255"/>
    </xf>
    <xf numFmtId="0" fontId="10" fillId="7" borderId="0" xfId="0" applyFont="1" applyFill="1" applyBorder="1" applyAlignment="1" applyProtection="1">
      <alignment vertical="center" wrapText="1"/>
    </xf>
    <xf numFmtId="0" fontId="31" fillId="0" borderId="58" xfId="0" applyFont="1" applyBorder="1" applyAlignment="1" applyProtection="1">
      <alignment horizontal="center" vertical="center" textRotation="255"/>
    </xf>
    <xf numFmtId="0" fontId="24" fillId="0" borderId="58" xfId="0" applyFont="1" applyBorder="1" applyAlignment="1" applyProtection="1">
      <alignment horizontal="center" vertical="center" textRotation="255"/>
    </xf>
    <xf numFmtId="182" fontId="12" fillId="2" borderId="105" xfId="0" applyNumberFormat="1" applyFont="1" applyFill="1" applyBorder="1" applyAlignment="1" applyProtection="1">
      <alignment vertical="center"/>
      <protection locked="0"/>
    </xf>
    <xf numFmtId="182" fontId="12" fillId="2" borderId="106" xfId="0" applyNumberFormat="1" applyFont="1" applyFill="1" applyBorder="1" applyAlignment="1" applyProtection="1">
      <alignment vertical="center"/>
      <protection locked="0"/>
    </xf>
    <xf numFmtId="0" fontId="12" fillId="0" borderId="0" xfId="0" applyFont="1" applyBorder="1" applyAlignment="1" applyProtection="1">
      <alignment vertical="top" wrapText="1"/>
    </xf>
    <xf numFmtId="176" fontId="8" fillId="0" borderId="0" xfId="0" applyNumberFormat="1" applyFont="1" applyFill="1" applyBorder="1" applyAlignment="1" applyProtection="1">
      <alignment vertical="center" wrapText="1"/>
    </xf>
    <xf numFmtId="0" fontId="24" fillId="0" borderId="65" xfId="0" applyFont="1" applyBorder="1" applyAlignment="1" applyProtection="1">
      <alignment horizontal="center" vertical="center" textRotation="255"/>
    </xf>
    <xf numFmtId="0" fontId="10" fillId="7" borderId="85" xfId="0" applyFont="1" applyFill="1" applyBorder="1" applyAlignment="1" applyProtection="1">
      <alignment vertical="center" wrapText="1"/>
    </xf>
    <xf numFmtId="0" fontId="10" fillId="7" borderId="86" xfId="0" applyFont="1" applyFill="1" applyBorder="1" applyAlignment="1" applyProtection="1">
      <alignment vertical="center" wrapText="1"/>
    </xf>
    <xf numFmtId="0" fontId="10" fillId="7" borderId="87" xfId="0" applyFont="1" applyFill="1" applyBorder="1" applyAlignment="1" applyProtection="1">
      <alignment vertical="center" wrapText="1"/>
    </xf>
    <xf numFmtId="0" fontId="10" fillId="7" borderId="88" xfId="0" applyFont="1" applyFill="1" applyBorder="1" applyAlignment="1" applyProtection="1">
      <alignment vertical="center" wrapText="1"/>
    </xf>
    <xf numFmtId="0" fontId="10" fillId="7" borderId="89" xfId="0" applyFont="1" applyFill="1" applyBorder="1" applyAlignment="1" applyProtection="1">
      <alignment vertical="center" wrapText="1"/>
    </xf>
    <xf numFmtId="0" fontId="10" fillId="7" borderId="90" xfId="0" applyFont="1" applyFill="1" applyBorder="1" applyAlignment="1" applyProtection="1">
      <alignment vertical="center" wrapText="1"/>
    </xf>
    <xf numFmtId="0" fontId="12" fillId="0" borderId="23"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0" borderId="30" xfId="0" applyFont="1" applyFill="1" applyBorder="1" applyAlignment="1" applyProtection="1">
      <alignment horizontal="center" vertical="center" wrapText="1"/>
    </xf>
  </cellXfs>
  <cellStyles count="6">
    <cellStyle name="ハイパーリンク" xfId="1" builtinId="8"/>
    <cellStyle name="ハイパーリンク 2" xfId="4"/>
    <cellStyle name="桁区切り" xfId="5" builtinId="6"/>
    <cellStyle name="標準" xfId="0" builtinId="0"/>
    <cellStyle name="標準 2" xfId="2"/>
    <cellStyle name="標準 3" xfId="3"/>
  </cellStyles>
  <dxfs count="16">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color theme="0"/>
      </font>
    </dxf>
    <dxf>
      <font>
        <b/>
        <i val="0"/>
        <color rgb="FFC00000"/>
      </font>
    </dxf>
    <dxf>
      <font>
        <b/>
        <i val="0"/>
        <color rgb="FFC00000"/>
      </font>
    </dxf>
    <dxf>
      <font>
        <b/>
        <i val="0"/>
        <color rgb="FFC00000"/>
      </font>
    </dxf>
    <dxf>
      <font>
        <color rgb="FFEAEAEA"/>
      </font>
    </dxf>
  </dxfs>
  <tableStyles count="0" defaultTableStyle="TableStyleMedium2" defaultPivotStyle="PivotStyleLight16"/>
  <colors>
    <mruColors>
      <color rgb="FFCCECFF"/>
      <color rgb="FFFFFFCC"/>
      <color rgb="FFEAEAEA"/>
      <color rgb="FFF8F8F8"/>
      <color rgb="FFFFCCCC"/>
      <color rgb="FFCCFFCC"/>
      <color rgb="FF0000FF"/>
      <color rgb="FFFFCC99"/>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lgpos.task-asp.net/cu/281000/ea/residents/procedures/apply/95fe9ded-23a2-420d-8c37-47ce8b248a2b/start" TargetMode="External"/><Relationship Id="rId2" Type="http://schemas.openxmlformats.org/officeDocument/2006/relationships/hyperlink" Target="https://www.city.kobe.lg.jp/a81944/business/todokede/jutakutoshikyoku/building/procedure/shiteiken_tokurei.html" TargetMode="External"/><Relationship Id="rId1" Type="http://schemas.openxmlformats.org/officeDocument/2006/relationships/hyperlink" Target="https://www.city.kobe.lg.jp/a81944/business/todokede/jutakutoshikyoku/building/procedure/shiteikendenshi.htm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C00000"/>
  </sheetPr>
  <dimension ref="B1:AS81"/>
  <sheetViews>
    <sheetView showGridLines="0" showZeros="0" tabSelected="1" zoomScaleNormal="100" workbookViewId="0"/>
  </sheetViews>
  <sheetFormatPr defaultColWidth="4.58203125" defaultRowHeight="24" customHeight="1"/>
  <cols>
    <col min="1" max="1" width="2.58203125" style="193" customWidth="1"/>
    <col min="2" max="2" width="2.58203125" style="269" customWidth="1"/>
    <col min="3" max="3" width="4.58203125" style="193" customWidth="1"/>
    <col min="4" max="32" width="4.58203125" style="193"/>
    <col min="33" max="33" width="4.58203125" style="193" customWidth="1"/>
    <col min="34" max="16384" width="4.58203125" style="193"/>
  </cols>
  <sheetData>
    <row r="1" spans="2:27" ht="24" customHeight="1" thickBot="1">
      <c r="U1" s="270"/>
      <c r="V1" s="270"/>
      <c r="W1" s="270"/>
      <c r="X1" s="271" t="s">
        <v>227</v>
      </c>
    </row>
    <row r="2" spans="2:27" ht="24" customHeight="1" thickTop="1" thickBot="1">
      <c r="B2" s="609" t="s">
        <v>270</v>
      </c>
      <c r="C2" s="609"/>
      <c r="D2" s="609"/>
      <c r="E2" s="609"/>
      <c r="F2" s="609"/>
      <c r="G2" s="609"/>
      <c r="H2" s="609"/>
      <c r="I2" s="609"/>
      <c r="J2" s="609"/>
      <c r="K2" s="609"/>
      <c r="L2" s="609"/>
      <c r="M2" s="609"/>
      <c r="N2" s="609"/>
      <c r="O2" s="609"/>
      <c r="P2" s="609"/>
      <c r="Q2" s="610"/>
      <c r="R2" s="706" t="s">
        <v>54</v>
      </c>
      <c r="S2" s="707"/>
      <c r="T2" s="707"/>
      <c r="U2" s="707"/>
      <c r="V2" s="707"/>
      <c r="W2" s="707"/>
      <c r="X2" s="708"/>
      <c r="Y2" s="263"/>
      <c r="Z2" s="264"/>
    </row>
    <row r="3" spans="2:27" s="503" customFormat="1" ht="24" customHeight="1" thickTop="1">
      <c r="B3" s="272"/>
      <c r="C3" s="711"/>
      <c r="D3" s="711"/>
      <c r="E3" s="711"/>
    </row>
    <row r="4" spans="2:27" s="503" customFormat="1" ht="18" customHeight="1">
      <c r="B4" s="273"/>
      <c r="C4" s="274" t="s">
        <v>0</v>
      </c>
      <c r="D4" s="275"/>
      <c r="E4" s="275"/>
      <c r="F4" s="275"/>
      <c r="G4" s="275"/>
      <c r="H4" s="275"/>
      <c r="I4" s="275"/>
      <c r="J4" s="275"/>
      <c r="K4" s="275"/>
      <c r="L4" s="275"/>
      <c r="M4" s="275"/>
      <c r="N4" s="275"/>
      <c r="O4" s="275"/>
      <c r="P4" s="275"/>
      <c r="Q4" s="275"/>
      <c r="R4" s="275"/>
      <c r="S4" s="275"/>
      <c r="T4" s="275"/>
      <c r="U4" s="275"/>
      <c r="V4" s="275"/>
      <c r="W4" s="275"/>
      <c r="X4" s="275"/>
    </row>
    <row r="5" spans="2:27" s="503" customFormat="1" ht="18" customHeight="1">
      <c r="B5" s="276"/>
      <c r="C5" s="277">
        <v>1</v>
      </c>
      <c r="D5" s="278" t="s">
        <v>271</v>
      </c>
      <c r="E5" s="278"/>
      <c r="F5" s="278"/>
      <c r="G5" s="278"/>
      <c r="H5" s="278"/>
      <c r="I5" s="278"/>
      <c r="J5" s="278"/>
      <c r="K5" s="278"/>
      <c r="L5" s="278"/>
      <c r="M5" s="278"/>
      <c r="N5" s="278"/>
      <c r="O5" s="278"/>
      <c r="P5" s="278"/>
      <c r="Q5" s="278"/>
      <c r="R5" s="278"/>
      <c r="S5" s="278"/>
      <c r="T5" s="278"/>
      <c r="U5" s="278"/>
      <c r="V5" s="278"/>
      <c r="W5" s="278"/>
      <c r="X5" s="278"/>
      <c r="Y5" s="263"/>
      <c r="Z5" s="264"/>
    </row>
    <row r="6" spans="2:27" s="503" customFormat="1" ht="18" customHeight="1">
      <c r="B6" s="276"/>
      <c r="C6" s="277"/>
      <c r="D6" s="278" t="s">
        <v>273</v>
      </c>
      <c r="E6" s="278"/>
      <c r="F6" s="278"/>
      <c r="G6" s="278"/>
      <c r="H6" s="278"/>
      <c r="I6" s="278"/>
      <c r="J6" s="278"/>
      <c r="K6" s="278"/>
      <c r="L6" s="278"/>
      <c r="M6" s="278"/>
      <c r="N6" s="278"/>
      <c r="O6" s="278"/>
      <c r="P6" s="278"/>
      <c r="Q6" s="278"/>
      <c r="R6" s="278"/>
      <c r="S6" s="278"/>
      <c r="T6" s="278"/>
      <c r="U6" s="278"/>
      <c r="V6" s="278"/>
      <c r="W6" s="278"/>
      <c r="X6" s="278"/>
      <c r="Y6" s="263"/>
      <c r="Z6" s="264"/>
    </row>
    <row r="7" spans="2:27" s="503" customFormat="1" ht="18" customHeight="1">
      <c r="B7" s="276"/>
      <c r="C7" s="277">
        <v>2</v>
      </c>
      <c r="D7" s="279" t="s">
        <v>350</v>
      </c>
      <c r="E7" s="279"/>
      <c r="F7" s="279"/>
      <c r="G7" s="279"/>
      <c r="H7" s="278"/>
      <c r="I7" s="279"/>
      <c r="J7" s="279"/>
      <c r="K7" s="279"/>
      <c r="L7" s="279"/>
      <c r="M7" s="279"/>
      <c r="N7" s="279"/>
      <c r="O7" s="279"/>
      <c r="P7" s="279"/>
      <c r="Q7" s="279"/>
      <c r="R7" s="279"/>
      <c r="S7" s="279"/>
      <c r="T7" s="279"/>
      <c r="U7" s="279"/>
      <c r="V7" s="279"/>
      <c r="W7" s="279"/>
      <c r="X7" s="279"/>
    </row>
    <row r="8" spans="2:27" s="503" customFormat="1" ht="18" customHeight="1">
      <c r="B8" s="276"/>
      <c r="C8" s="277">
        <v>3</v>
      </c>
      <c r="D8" s="279" t="s">
        <v>272</v>
      </c>
      <c r="E8" s="279"/>
      <c r="F8" s="279"/>
      <c r="G8" s="279"/>
      <c r="H8" s="279"/>
      <c r="I8" s="279"/>
      <c r="J8" s="279"/>
      <c r="K8" s="279"/>
      <c r="L8" s="279"/>
      <c r="M8" s="279"/>
      <c r="N8" s="279"/>
      <c r="O8" s="279"/>
      <c r="P8" s="279"/>
      <c r="Q8" s="279"/>
      <c r="R8" s="279"/>
      <c r="S8" s="279"/>
      <c r="T8" s="279"/>
      <c r="U8" s="279"/>
      <c r="V8" s="279"/>
      <c r="W8" s="279"/>
      <c r="X8" s="279"/>
    </row>
    <row r="9" spans="2:27" s="503" customFormat="1" ht="18" customHeight="1">
      <c r="B9" s="276"/>
      <c r="C9" s="277">
        <v>4</v>
      </c>
      <c r="D9" s="279" t="s">
        <v>352</v>
      </c>
      <c r="E9" s="279"/>
      <c r="F9" s="279"/>
      <c r="G9" s="279"/>
      <c r="H9" s="279"/>
      <c r="I9" s="279"/>
      <c r="J9" s="279"/>
      <c r="K9" s="279"/>
      <c r="L9" s="280" t="s">
        <v>53</v>
      </c>
      <c r="M9" s="705" t="s">
        <v>353</v>
      </c>
      <c r="N9" s="705"/>
      <c r="O9" s="705"/>
      <c r="P9" s="705"/>
      <c r="Q9" s="705"/>
      <c r="R9" s="705"/>
      <c r="S9" s="705"/>
      <c r="T9" s="705"/>
      <c r="U9" s="705"/>
      <c r="V9" s="279"/>
      <c r="W9" s="279"/>
      <c r="X9" s="279"/>
    </row>
    <row r="10" spans="2:27" s="503" customFormat="1" ht="18" customHeight="1">
      <c r="B10" s="276"/>
      <c r="C10" s="277">
        <v>5</v>
      </c>
      <c r="D10" s="279" t="s">
        <v>351</v>
      </c>
      <c r="E10" s="279"/>
      <c r="F10" s="279"/>
      <c r="G10" s="279"/>
      <c r="H10" s="279"/>
      <c r="I10" s="279"/>
      <c r="J10" s="279"/>
      <c r="K10" s="279"/>
      <c r="L10" s="279"/>
      <c r="M10" s="279"/>
      <c r="N10" s="279"/>
      <c r="O10" s="279"/>
      <c r="P10" s="279"/>
      <c r="Q10" s="279"/>
      <c r="R10" s="280" t="s">
        <v>53</v>
      </c>
      <c r="S10" s="705" t="s">
        <v>40</v>
      </c>
      <c r="T10" s="705"/>
      <c r="U10" s="705"/>
      <c r="V10" s="705"/>
      <c r="W10" s="275"/>
      <c r="X10" s="275"/>
    </row>
    <row r="11" spans="2:27" s="503" customFormat="1" ht="24" customHeight="1">
      <c r="B11" s="281"/>
    </row>
    <row r="12" spans="2:27" s="503" customFormat="1" ht="24" customHeight="1">
      <c r="B12" s="282" t="s">
        <v>29</v>
      </c>
    </row>
    <row r="13" spans="2:27" s="283" customFormat="1" ht="24" customHeight="1">
      <c r="B13" s="284"/>
      <c r="C13" s="285" t="s">
        <v>20</v>
      </c>
      <c r="D13" s="709"/>
      <c r="E13" s="710"/>
      <c r="F13" s="286" t="s">
        <v>167</v>
      </c>
      <c r="M13" s="287"/>
      <c r="N13" s="288"/>
      <c r="O13" s="288"/>
      <c r="P13" s="288"/>
      <c r="W13" s="287"/>
      <c r="X13" s="288"/>
      <c r="Y13" s="288"/>
    </row>
    <row r="14" spans="2:27" s="289" customFormat="1" ht="24" customHeight="1">
      <c r="B14" s="290"/>
      <c r="M14" s="291"/>
      <c r="N14" s="292"/>
      <c r="O14" s="292"/>
      <c r="P14" s="292"/>
      <c r="W14" s="291"/>
      <c r="X14" s="292"/>
      <c r="Y14" s="292"/>
    </row>
    <row r="15" spans="2:27" ht="24" customHeight="1">
      <c r="C15" s="614" t="s">
        <v>253</v>
      </c>
      <c r="D15" s="615"/>
      <c r="E15" s="615"/>
      <c r="F15" s="616"/>
      <c r="G15" s="504"/>
      <c r="H15" s="719" t="s">
        <v>30</v>
      </c>
      <c r="I15" s="719"/>
      <c r="J15" s="502"/>
      <c r="K15" s="293" t="s">
        <v>38</v>
      </c>
      <c r="L15" s="502"/>
      <c r="M15" s="293" t="s">
        <v>77</v>
      </c>
      <c r="N15" s="502"/>
      <c r="O15" s="509" t="s">
        <v>1</v>
      </c>
      <c r="P15" s="294"/>
      <c r="Q15" s="293"/>
      <c r="R15" s="295"/>
      <c r="S15" s="507"/>
      <c r="T15" s="507"/>
      <c r="U15" s="295"/>
      <c r="V15" s="295"/>
      <c r="W15" s="295"/>
      <c r="X15" s="296"/>
      <c r="Y15" s="297" t="s">
        <v>72</v>
      </c>
      <c r="Z15" s="298" t="s">
        <v>254</v>
      </c>
    </row>
    <row r="16" spans="2:27" ht="24" customHeight="1">
      <c r="C16" s="712"/>
      <c r="D16" s="712"/>
      <c r="E16" s="712"/>
      <c r="F16" s="712"/>
      <c r="G16" s="195"/>
      <c r="H16" s="195"/>
      <c r="I16" s="195"/>
      <c r="J16" s="195"/>
      <c r="K16" s="195"/>
      <c r="L16" s="195"/>
      <c r="M16" s="195"/>
      <c r="N16" s="195"/>
      <c r="O16" s="195"/>
      <c r="P16" s="195"/>
      <c r="Q16" s="195"/>
      <c r="R16" s="299"/>
      <c r="S16" s="299"/>
      <c r="T16" s="299"/>
      <c r="U16" s="299"/>
      <c r="V16" s="299"/>
      <c r="W16" s="299"/>
      <c r="X16" s="299"/>
      <c r="Y16" s="300"/>
      <c r="Z16" s="299"/>
      <c r="AA16" s="195"/>
    </row>
    <row r="17" spans="2:27" ht="24" customHeight="1">
      <c r="B17" s="301" t="s">
        <v>260</v>
      </c>
      <c r="C17" s="506"/>
      <c r="D17" s="506"/>
      <c r="E17" s="506"/>
      <c r="F17" s="506"/>
      <c r="G17" s="195"/>
      <c r="H17" s="195"/>
      <c r="I17" s="195"/>
      <c r="J17" s="195"/>
      <c r="K17" s="195"/>
      <c r="L17" s="195"/>
      <c r="M17" s="195"/>
      <c r="N17" s="195"/>
      <c r="O17" s="195"/>
      <c r="P17" s="195"/>
      <c r="Q17" s="195"/>
      <c r="R17" s="299"/>
      <c r="S17" s="299"/>
      <c r="T17" s="299"/>
      <c r="U17" s="299"/>
      <c r="V17" s="299"/>
      <c r="W17" s="299"/>
      <c r="X17" s="299"/>
      <c r="Y17" s="300"/>
      <c r="Z17" s="299"/>
      <c r="AA17" s="195"/>
    </row>
    <row r="18" spans="2:27" s="14" customFormat="1" ht="6">
      <c r="C18" s="366"/>
      <c r="D18" s="367"/>
      <c r="E18" s="367"/>
      <c r="F18" s="367"/>
      <c r="G18" s="368"/>
      <c r="H18" s="368"/>
      <c r="I18" s="368"/>
      <c r="J18" s="368"/>
      <c r="K18" s="368"/>
      <c r="L18" s="368"/>
      <c r="M18" s="368"/>
      <c r="N18" s="368"/>
      <c r="O18" s="368"/>
      <c r="P18" s="368"/>
      <c r="Q18" s="368"/>
      <c r="R18" s="368"/>
      <c r="S18" s="368"/>
      <c r="T18" s="368"/>
      <c r="U18" s="368"/>
      <c r="V18" s="368"/>
      <c r="W18" s="368"/>
      <c r="X18" s="369"/>
      <c r="Y18" s="268"/>
      <c r="Z18" s="104"/>
      <c r="AA18" s="104"/>
    </row>
    <row r="19" spans="2:27" ht="24" customHeight="1">
      <c r="C19" s="513"/>
      <c r="D19" s="584"/>
      <c r="E19" s="365" t="s">
        <v>251</v>
      </c>
      <c r="F19" s="194"/>
      <c r="G19" s="365"/>
      <c r="H19" s="514"/>
      <c r="K19" s="514"/>
      <c r="L19" s="514"/>
      <c r="M19" s="194"/>
      <c r="N19" s="514"/>
      <c r="O19" s="514"/>
      <c r="P19" s="514"/>
      <c r="Q19" s="514"/>
      <c r="R19" s="514"/>
      <c r="S19" s="514"/>
      <c r="T19" s="514"/>
      <c r="U19" s="514"/>
      <c r="V19" s="514"/>
      <c r="W19" s="514"/>
      <c r="X19" s="329"/>
      <c r="Y19" s="297" t="s">
        <v>53</v>
      </c>
      <c r="Z19" s="298" t="s">
        <v>259</v>
      </c>
      <c r="AA19" s="195"/>
    </row>
    <row r="20" spans="2:27" s="15" customFormat="1" ht="6">
      <c r="C20" s="409"/>
      <c r="D20" s="152"/>
      <c r="E20" s="134"/>
      <c r="F20" s="66"/>
      <c r="G20" s="134"/>
      <c r="H20" s="130"/>
      <c r="I20" s="130"/>
      <c r="J20" s="130"/>
      <c r="K20" s="130"/>
      <c r="L20" s="130"/>
      <c r="M20" s="66"/>
      <c r="N20" s="130"/>
      <c r="O20" s="130"/>
      <c r="P20" s="130"/>
      <c r="Q20" s="130"/>
      <c r="R20" s="130"/>
      <c r="S20" s="130"/>
      <c r="T20" s="130"/>
      <c r="U20" s="130"/>
      <c r="V20" s="130"/>
      <c r="W20" s="130"/>
      <c r="X20" s="410"/>
      <c r="Y20" s="411"/>
      <c r="Z20" s="412"/>
      <c r="AA20" s="413"/>
    </row>
    <row r="21" spans="2:27" s="270" customFormat="1" ht="24" customHeight="1">
      <c r="C21" s="403"/>
      <c r="D21" s="404"/>
      <c r="E21" s="405"/>
      <c r="F21" s="584"/>
      <c r="G21" s="514" t="s">
        <v>278</v>
      </c>
      <c r="H21" s="338"/>
      <c r="I21" s="338"/>
      <c r="J21" s="338"/>
      <c r="K21" s="338"/>
      <c r="L21" s="338"/>
      <c r="M21" s="339"/>
      <c r="N21" s="338"/>
      <c r="O21" s="338"/>
      <c r="P21" s="338"/>
      <c r="Q21" s="338"/>
      <c r="R21" s="338"/>
      <c r="S21" s="338"/>
      <c r="T21" s="338"/>
      <c r="U21" s="338"/>
      <c r="V21" s="338"/>
      <c r="W21" s="338"/>
      <c r="X21" s="406"/>
      <c r="Y21" s="271"/>
      <c r="Z21" s="407"/>
      <c r="AA21" s="408"/>
    </row>
    <row r="22" spans="2:27" s="15" customFormat="1" ht="6">
      <c r="C22" s="409"/>
      <c r="D22" s="152"/>
      <c r="E22" s="134"/>
      <c r="F22" s="66"/>
      <c r="G22" s="134"/>
      <c r="H22" s="130"/>
      <c r="I22" s="130"/>
      <c r="J22" s="130"/>
      <c r="K22" s="130"/>
      <c r="L22" s="130"/>
      <c r="M22" s="66"/>
      <c r="N22" s="130"/>
      <c r="O22" s="130"/>
      <c r="P22" s="130"/>
      <c r="Q22" s="130"/>
      <c r="R22" s="130"/>
      <c r="S22" s="130"/>
      <c r="T22" s="130"/>
      <c r="U22" s="130"/>
      <c r="V22" s="130"/>
      <c r="W22" s="130"/>
      <c r="X22" s="410"/>
      <c r="Y22" s="411"/>
      <c r="Z22" s="412"/>
      <c r="AA22" s="413"/>
    </row>
    <row r="23" spans="2:27" ht="24" customHeight="1">
      <c r="C23" s="513"/>
      <c r="D23" s="365"/>
      <c r="E23" s="365"/>
      <c r="F23" s="584"/>
      <c r="G23" s="514" t="s">
        <v>279</v>
      </c>
      <c r="H23" s="514"/>
      <c r="K23" s="514"/>
      <c r="L23" s="514"/>
      <c r="M23" s="194"/>
      <c r="N23" s="514"/>
      <c r="O23" s="514"/>
      <c r="P23" s="514"/>
      <c r="Q23" s="514"/>
      <c r="R23" s="514"/>
      <c r="S23" s="514"/>
      <c r="T23" s="514"/>
      <c r="U23" s="514"/>
      <c r="V23" s="514"/>
      <c r="W23" s="514"/>
      <c r="X23" s="515"/>
      <c r="Y23" s="319"/>
      <c r="Z23" s="195"/>
      <c r="AA23" s="195"/>
    </row>
    <row r="24" spans="2:27" s="14" customFormat="1" ht="6">
      <c r="C24" s="370"/>
      <c r="D24" s="371"/>
      <c r="E24" s="371"/>
      <c r="F24" s="371"/>
      <c r="G24" s="371"/>
      <c r="H24" s="372"/>
      <c r="I24" s="372"/>
      <c r="J24" s="372"/>
      <c r="K24" s="372"/>
      <c r="L24" s="372"/>
      <c r="M24" s="373"/>
      <c r="N24" s="372"/>
      <c r="O24" s="372"/>
      <c r="P24" s="372"/>
      <c r="Q24" s="372"/>
      <c r="R24" s="372"/>
      <c r="S24" s="372"/>
      <c r="T24" s="372"/>
      <c r="U24" s="372"/>
      <c r="V24" s="372"/>
      <c r="W24" s="372"/>
      <c r="X24" s="374"/>
      <c r="Y24" s="268"/>
      <c r="Z24" s="104"/>
      <c r="AA24" s="104"/>
    </row>
    <row r="25" spans="2:27" s="14" customFormat="1" ht="6">
      <c r="C25" s="375"/>
      <c r="D25" s="367"/>
      <c r="E25" s="367"/>
      <c r="F25" s="367"/>
      <c r="G25" s="367"/>
      <c r="H25" s="368"/>
      <c r="I25" s="368"/>
      <c r="J25" s="368"/>
      <c r="K25" s="368"/>
      <c r="L25" s="368"/>
      <c r="M25" s="376"/>
      <c r="N25" s="368"/>
      <c r="O25" s="368"/>
      <c r="P25" s="368"/>
      <c r="Q25" s="368"/>
      <c r="R25" s="368"/>
      <c r="S25" s="368"/>
      <c r="T25" s="368"/>
      <c r="U25" s="368"/>
      <c r="V25" s="368"/>
      <c r="W25" s="368"/>
      <c r="X25" s="369"/>
      <c r="Y25" s="268"/>
      <c r="Z25" s="104"/>
      <c r="AA25" s="104"/>
    </row>
    <row r="26" spans="2:27" ht="24" customHeight="1">
      <c r="C26" s="513"/>
      <c r="D26" s="584"/>
      <c r="E26" s="365" t="s">
        <v>290</v>
      </c>
      <c r="F26" s="194"/>
      <c r="G26" s="365"/>
      <c r="H26" s="514"/>
      <c r="L26" s="514"/>
      <c r="M26" s="194"/>
      <c r="N26" s="514"/>
      <c r="O26" s="514"/>
      <c r="P26" s="514"/>
      <c r="Q26" s="514"/>
      <c r="R26" s="514"/>
      <c r="S26" s="514"/>
      <c r="T26" s="514"/>
      <c r="U26" s="514"/>
      <c r="V26" s="514"/>
      <c r="W26" s="514"/>
      <c r="X26" s="515"/>
      <c r="Y26" s="319"/>
      <c r="Z26" s="195"/>
      <c r="AA26" s="195"/>
    </row>
    <row r="27" spans="2:27" s="15" customFormat="1" ht="6">
      <c r="C27" s="409"/>
      <c r="D27" s="152"/>
      <c r="E27" s="134"/>
      <c r="F27" s="66"/>
      <c r="G27" s="134"/>
      <c r="H27" s="130"/>
      <c r="I27" s="130"/>
      <c r="J27" s="130"/>
      <c r="K27" s="130"/>
      <c r="L27" s="130"/>
      <c r="M27" s="66"/>
      <c r="N27" s="130"/>
      <c r="O27" s="130"/>
      <c r="P27" s="130"/>
      <c r="Q27" s="130"/>
      <c r="R27" s="130"/>
      <c r="S27" s="130"/>
      <c r="T27" s="130"/>
      <c r="U27" s="130"/>
      <c r="V27" s="130"/>
      <c r="W27" s="130"/>
      <c r="X27" s="410"/>
      <c r="Y27" s="411"/>
      <c r="Z27" s="412"/>
      <c r="AA27" s="413"/>
    </row>
    <row r="28" spans="2:27" s="270" customFormat="1" ht="24" customHeight="1">
      <c r="C28" s="403"/>
      <c r="D28" s="404"/>
      <c r="E28" s="405"/>
      <c r="F28" s="584"/>
      <c r="G28" s="514" t="s">
        <v>286</v>
      </c>
      <c r="H28" s="514"/>
      <c r="I28" s="338"/>
      <c r="J28" s="338"/>
      <c r="K28" s="338"/>
      <c r="L28" s="338"/>
      <c r="M28" s="339"/>
      <c r="N28" s="338"/>
      <c r="O28" s="338"/>
      <c r="P28" s="338"/>
      <c r="Q28" s="338"/>
      <c r="R28" s="338"/>
      <c r="S28" s="338"/>
      <c r="T28" s="338"/>
      <c r="U28" s="338"/>
      <c r="V28" s="338"/>
      <c r="W28" s="338"/>
      <c r="X28" s="406"/>
      <c r="Y28" s="271"/>
      <c r="Z28" s="407"/>
      <c r="AA28" s="408"/>
    </row>
    <row r="29" spans="2:27" s="15" customFormat="1" ht="6">
      <c r="C29" s="409"/>
      <c r="D29" s="152"/>
      <c r="E29" s="134"/>
      <c r="F29" s="66"/>
      <c r="G29" s="134"/>
      <c r="H29" s="130"/>
      <c r="I29" s="130"/>
      <c r="J29" s="130"/>
      <c r="K29" s="130"/>
      <c r="L29" s="130"/>
      <c r="M29" s="66"/>
      <c r="N29" s="130"/>
      <c r="O29" s="130"/>
      <c r="P29" s="130"/>
      <c r="Q29" s="130"/>
      <c r="R29" s="130"/>
      <c r="S29" s="130"/>
      <c r="T29" s="130"/>
      <c r="U29" s="130"/>
      <c r="V29" s="130"/>
      <c r="W29" s="130"/>
      <c r="X29" s="410"/>
      <c r="Y29" s="411"/>
      <c r="Z29" s="412"/>
      <c r="AA29" s="413"/>
    </row>
    <row r="30" spans="2:27" ht="24" customHeight="1">
      <c r="C30" s="513"/>
      <c r="D30" s="365"/>
      <c r="E30" s="365"/>
      <c r="F30" s="584"/>
      <c r="G30" s="514" t="s">
        <v>287</v>
      </c>
      <c r="H30" s="514"/>
      <c r="K30" s="514"/>
      <c r="L30" s="514"/>
      <c r="M30" s="194"/>
      <c r="N30" s="514"/>
      <c r="O30" s="514"/>
      <c r="P30" s="514"/>
      <c r="Q30" s="514"/>
      <c r="R30" s="514"/>
      <c r="S30" s="514"/>
      <c r="T30" s="514"/>
      <c r="U30" s="514"/>
      <c r="V30" s="514"/>
      <c r="W30" s="514"/>
      <c r="X30" s="515"/>
      <c r="Y30" s="319"/>
      <c r="Z30" s="195"/>
      <c r="AA30" s="195"/>
    </row>
    <row r="31" spans="2:27" s="15" customFormat="1" ht="6">
      <c r="C31" s="409"/>
      <c r="D31" s="152"/>
      <c r="E31" s="134"/>
      <c r="F31" s="66"/>
      <c r="G31" s="134"/>
      <c r="H31" s="130"/>
      <c r="I31" s="130"/>
      <c r="J31" s="130"/>
      <c r="K31" s="130"/>
      <c r="L31" s="130"/>
      <c r="M31" s="66"/>
      <c r="N31" s="130"/>
      <c r="O31" s="130"/>
      <c r="P31" s="130"/>
      <c r="Q31" s="130"/>
      <c r="R31" s="130"/>
      <c r="S31" s="130"/>
      <c r="T31" s="130"/>
      <c r="U31" s="130"/>
      <c r="V31" s="130"/>
      <c r="W31" s="130"/>
      <c r="X31" s="410"/>
      <c r="Y31" s="411"/>
      <c r="Z31" s="412"/>
      <c r="AA31" s="413"/>
    </row>
    <row r="32" spans="2:27" ht="24" customHeight="1">
      <c r="C32" s="513"/>
      <c r="D32" s="365"/>
      <c r="E32" s="365"/>
      <c r="F32" s="584"/>
      <c r="G32" s="514" t="s">
        <v>277</v>
      </c>
      <c r="H32" s="514"/>
      <c r="K32" s="514"/>
      <c r="L32" s="514"/>
      <c r="M32" s="194"/>
      <c r="N32" s="514"/>
      <c r="O32" s="514"/>
      <c r="P32" s="514"/>
      <c r="Q32" s="514"/>
      <c r="R32" s="514"/>
      <c r="S32" s="514"/>
      <c r="T32" s="514"/>
      <c r="U32" s="514"/>
      <c r="V32" s="514"/>
      <c r="W32" s="514"/>
      <c r="X32" s="515"/>
      <c r="Y32" s="319"/>
      <c r="Z32" s="195"/>
      <c r="AA32" s="195"/>
    </row>
    <row r="33" spans="2:34" s="14" customFormat="1" ht="6">
      <c r="C33" s="370"/>
      <c r="D33" s="371"/>
      <c r="E33" s="371"/>
      <c r="F33" s="371"/>
      <c r="G33" s="371"/>
      <c r="H33" s="372"/>
      <c r="I33" s="372"/>
      <c r="J33" s="372"/>
      <c r="K33" s="372"/>
      <c r="L33" s="372"/>
      <c r="M33" s="372"/>
      <c r="N33" s="372"/>
      <c r="O33" s="372"/>
      <c r="P33" s="372"/>
      <c r="Q33" s="372"/>
      <c r="R33" s="372"/>
      <c r="S33" s="372"/>
      <c r="T33" s="372"/>
      <c r="U33" s="372"/>
      <c r="V33" s="372"/>
      <c r="W33" s="372"/>
      <c r="X33" s="374"/>
      <c r="Y33" s="268"/>
      <c r="Z33" s="104"/>
      <c r="AA33" s="104"/>
    </row>
    <row r="34" spans="2:34" ht="24" customHeight="1">
      <c r="C34" s="364"/>
      <c r="D34" s="364"/>
      <c r="E34" s="364"/>
      <c r="F34" s="364"/>
      <c r="G34" s="195"/>
      <c r="H34" s="195"/>
      <c r="I34" s="195"/>
      <c r="J34" s="195"/>
      <c r="K34" s="195"/>
      <c r="L34" s="195"/>
      <c r="M34" s="195"/>
      <c r="N34" s="195"/>
      <c r="O34" s="195"/>
      <c r="P34" s="195"/>
      <c r="Q34" s="195"/>
      <c r="R34" s="195"/>
      <c r="S34" s="195"/>
      <c r="T34" s="195"/>
      <c r="U34" s="195"/>
      <c r="V34" s="195"/>
      <c r="W34" s="195"/>
      <c r="X34" s="195"/>
      <c r="Y34" s="319"/>
      <c r="Z34" s="195"/>
      <c r="AA34" s="195"/>
    </row>
    <row r="35" spans="2:34" ht="24" customHeight="1">
      <c r="B35" s="301" t="s">
        <v>28</v>
      </c>
      <c r="C35" s="195"/>
      <c r="D35" s="300"/>
      <c r="E35" s="300"/>
      <c r="F35" s="300"/>
      <c r="G35" s="300"/>
      <c r="H35" s="195"/>
      <c r="I35" s="302"/>
      <c r="J35" s="302"/>
      <c r="K35" s="302"/>
      <c r="L35" s="302"/>
      <c r="N35" s="303"/>
    </row>
    <row r="36" spans="2:34" ht="24" customHeight="1">
      <c r="B36" s="304"/>
      <c r="C36" s="713" t="s">
        <v>116</v>
      </c>
      <c r="D36" s="614" t="s">
        <v>45</v>
      </c>
      <c r="E36" s="615"/>
      <c r="F36" s="615"/>
      <c r="G36" s="615"/>
      <c r="H36" s="616"/>
      <c r="I36" s="644"/>
      <c r="J36" s="645"/>
      <c r="K36" s="645"/>
      <c r="L36" s="645"/>
      <c r="M36" s="645"/>
      <c r="N36" s="645"/>
      <c r="O36" s="645"/>
      <c r="P36" s="645"/>
      <c r="Q36" s="645"/>
      <c r="R36" s="645"/>
      <c r="S36" s="645"/>
      <c r="T36" s="645"/>
      <c r="U36" s="645"/>
      <c r="V36" s="645"/>
      <c r="W36" s="645"/>
      <c r="X36" s="646"/>
      <c r="Y36" s="305"/>
      <c r="Z36" s="514"/>
      <c r="AA36" s="514"/>
      <c r="AB36" s="514"/>
      <c r="AC36" s="514"/>
      <c r="AD36" s="514"/>
      <c r="AE36" s="195"/>
      <c r="AF36" s="195"/>
      <c r="AG36" s="195"/>
      <c r="AH36" s="195"/>
    </row>
    <row r="37" spans="2:34" ht="24" customHeight="1">
      <c r="B37" s="304"/>
      <c r="C37" s="714"/>
      <c r="D37" s="614" t="s">
        <v>60</v>
      </c>
      <c r="E37" s="615"/>
      <c r="F37" s="615"/>
      <c r="G37" s="615"/>
      <c r="H37" s="616"/>
      <c r="I37" s="644"/>
      <c r="J37" s="645"/>
      <c r="K37" s="645"/>
      <c r="L37" s="645"/>
      <c r="M37" s="645"/>
      <c r="N37" s="645"/>
      <c r="O37" s="645"/>
      <c r="P37" s="645"/>
      <c r="Q37" s="645"/>
      <c r="R37" s="645"/>
      <c r="S37" s="645"/>
      <c r="T37" s="645"/>
      <c r="U37" s="645"/>
      <c r="V37" s="645"/>
      <c r="W37" s="645"/>
      <c r="X37" s="646"/>
      <c r="Y37" s="305"/>
      <c r="Z37" s="195"/>
      <c r="AA37" s="195"/>
      <c r="AE37" s="195"/>
      <c r="AF37" s="195"/>
      <c r="AG37" s="195"/>
      <c r="AH37" s="195"/>
    </row>
    <row r="38" spans="2:34" ht="24" customHeight="1">
      <c r="B38" s="304"/>
      <c r="C38" s="714"/>
      <c r="D38" s="614" t="s">
        <v>128</v>
      </c>
      <c r="E38" s="615"/>
      <c r="F38" s="615"/>
      <c r="G38" s="615"/>
      <c r="H38" s="616"/>
      <c r="I38" s="644"/>
      <c r="J38" s="645"/>
      <c r="K38" s="645"/>
      <c r="L38" s="645"/>
      <c r="M38" s="645"/>
      <c r="N38" s="645"/>
      <c r="O38" s="645"/>
      <c r="P38" s="645"/>
      <c r="Q38" s="645"/>
      <c r="R38" s="645"/>
      <c r="S38" s="645"/>
      <c r="T38" s="645"/>
      <c r="U38" s="645"/>
      <c r="V38" s="645"/>
      <c r="W38" s="645"/>
      <c r="X38" s="646"/>
      <c r="Y38" s="305"/>
      <c r="Z38" s="195"/>
      <c r="AA38" s="195"/>
      <c r="AB38" s="195"/>
      <c r="AC38" s="195"/>
      <c r="AD38" s="195"/>
      <c r="AE38" s="195"/>
      <c r="AF38" s="195"/>
      <c r="AG38" s="195"/>
      <c r="AH38" s="195"/>
    </row>
    <row r="39" spans="2:34" ht="24" customHeight="1">
      <c r="B39" s="304"/>
      <c r="C39" s="714"/>
      <c r="D39" s="614" t="s">
        <v>57</v>
      </c>
      <c r="E39" s="615"/>
      <c r="F39" s="615"/>
      <c r="G39" s="615"/>
      <c r="H39" s="616"/>
      <c r="I39" s="660"/>
      <c r="J39" s="703"/>
      <c r="K39" s="306" t="s">
        <v>24</v>
      </c>
      <c r="L39" s="662"/>
      <c r="M39" s="703"/>
      <c r="N39" s="306" t="s">
        <v>24</v>
      </c>
      <c r="O39" s="662"/>
      <c r="P39" s="662"/>
      <c r="T39" s="307"/>
      <c r="U39" s="307"/>
      <c r="V39" s="307"/>
      <c r="W39" s="509"/>
      <c r="X39" s="510"/>
      <c r="Y39" s="305"/>
      <c r="Z39" s="195"/>
      <c r="AA39" s="195"/>
      <c r="AB39" s="195"/>
      <c r="AC39" s="195"/>
      <c r="AD39" s="195"/>
      <c r="AE39" s="195"/>
      <c r="AF39" s="195"/>
      <c r="AG39" s="195"/>
      <c r="AH39" s="195"/>
    </row>
    <row r="40" spans="2:34" ht="24" customHeight="1">
      <c r="B40" s="304"/>
      <c r="C40" s="715"/>
      <c r="D40" s="716" t="s">
        <v>66</v>
      </c>
      <c r="E40" s="717"/>
      <c r="F40" s="717"/>
      <c r="G40" s="717"/>
      <c r="H40" s="718"/>
      <c r="I40" s="308" t="s">
        <v>67</v>
      </c>
      <c r="J40" s="502"/>
      <c r="K40" s="704" t="s">
        <v>68</v>
      </c>
      <c r="L40" s="704"/>
      <c r="M40" s="508"/>
      <c r="N40" s="307"/>
      <c r="O40" s="307"/>
      <c r="P40" s="508"/>
      <c r="Q40" s="306"/>
      <c r="R40" s="307"/>
      <c r="S40" s="307"/>
      <c r="T40" s="307"/>
      <c r="U40" s="307"/>
      <c r="V40" s="307"/>
      <c r="W40" s="509"/>
      <c r="X40" s="510"/>
      <c r="Y40" s="305" t="s">
        <v>65</v>
      </c>
      <c r="Z40" s="195" t="s">
        <v>123</v>
      </c>
      <c r="AA40" s="195"/>
      <c r="AB40" s="195"/>
      <c r="AC40" s="195"/>
      <c r="AD40" s="195"/>
      <c r="AE40" s="195"/>
      <c r="AF40" s="195"/>
      <c r="AG40" s="195"/>
      <c r="AH40" s="195"/>
    </row>
    <row r="41" spans="2:34" ht="24" customHeight="1">
      <c r="B41" s="304"/>
      <c r="C41" s="643" t="s">
        <v>55</v>
      </c>
      <c r="D41" s="614" t="s">
        <v>58</v>
      </c>
      <c r="E41" s="615"/>
      <c r="F41" s="615"/>
      <c r="G41" s="615"/>
      <c r="H41" s="616"/>
      <c r="I41" s="644"/>
      <c r="J41" s="669"/>
      <c r="K41" s="669"/>
      <c r="L41" s="669"/>
      <c r="M41" s="669"/>
      <c r="N41" s="669"/>
      <c r="O41" s="669"/>
      <c r="P41" s="669"/>
      <c r="Q41" s="669"/>
      <c r="R41" s="669"/>
      <c r="S41" s="669"/>
      <c r="T41" s="669"/>
      <c r="U41" s="669"/>
      <c r="V41" s="669"/>
      <c r="W41" s="669"/>
      <c r="X41" s="670"/>
      <c r="Y41" s="305"/>
      <c r="Z41" s="195" t="s">
        <v>124</v>
      </c>
      <c r="AA41" s="195"/>
      <c r="AB41" s="195"/>
      <c r="AC41" s="195"/>
      <c r="AD41" s="195"/>
      <c r="AE41" s="195"/>
      <c r="AF41" s="195"/>
      <c r="AG41" s="195"/>
      <c r="AH41" s="195"/>
    </row>
    <row r="42" spans="2:34" ht="24" customHeight="1">
      <c r="B42" s="304"/>
      <c r="C42" s="643"/>
      <c r="D42" s="614" t="s">
        <v>46</v>
      </c>
      <c r="E42" s="615"/>
      <c r="F42" s="615"/>
      <c r="G42" s="615"/>
      <c r="H42" s="616"/>
      <c r="I42" s="644"/>
      <c r="J42" s="669"/>
      <c r="K42" s="669"/>
      <c r="L42" s="669"/>
      <c r="M42" s="669"/>
      <c r="N42" s="669"/>
      <c r="O42" s="669"/>
      <c r="P42" s="669"/>
      <c r="Q42" s="669"/>
      <c r="R42" s="669"/>
      <c r="S42" s="669"/>
      <c r="T42" s="669"/>
      <c r="U42" s="669"/>
      <c r="V42" s="669"/>
      <c r="W42" s="669"/>
      <c r="X42" s="670"/>
      <c r="Y42" s="305"/>
      <c r="Z42" s="195"/>
      <c r="AA42" s="195"/>
      <c r="AB42" s="195"/>
      <c r="AC42" s="195"/>
      <c r="AD42" s="195"/>
      <c r="AE42" s="195"/>
      <c r="AF42" s="195"/>
      <c r="AG42" s="195"/>
      <c r="AH42" s="195"/>
    </row>
    <row r="43" spans="2:34" ht="24" customHeight="1">
      <c r="B43" s="304"/>
      <c r="C43" s="643"/>
      <c r="D43" s="614" t="s">
        <v>81</v>
      </c>
      <c r="E43" s="615"/>
      <c r="F43" s="615"/>
      <c r="G43" s="615"/>
      <c r="H43" s="616"/>
      <c r="I43" s="671"/>
      <c r="J43" s="672"/>
      <c r="K43" s="647" t="s">
        <v>26</v>
      </c>
      <c r="L43" s="647"/>
      <c r="M43" s="673"/>
      <c r="N43" s="672"/>
      <c r="O43" s="508" t="s">
        <v>27</v>
      </c>
      <c r="P43" s="508"/>
      <c r="Q43" s="662"/>
      <c r="R43" s="661"/>
      <c r="S43" s="661"/>
      <c r="T43" s="508" t="s">
        <v>25</v>
      </c>
      <c r="U43" s="508"/>
      <c r="V43" s="508"/>
      <c r="W43" s="508"/>
      <c r="X43" s="309"/>
      <c r="Y43" s="310"/>
      <c r="Z43" s="195"/>
      <c r="AA43" s="195"/>
      <c r="AB43" s="195"/>
      <c r="AC43" s="195"/>
      <c r="AD43" s="195"/>
      <c r="AE43" s="195"/>
      <c r="AF43" s="195"/>
      <c r="AG43" s="195"/>
      <c r="AH43" s="195"/>
    </row>
    <row r="44" spans="2:34" ht="24" customHeight="1">
      <c r="B44" s="304"/>
      <c r="C44" s="643"/>
      <c r="D44" s="614" t="s">
        <v>59</v>
      </c>
      <c r="E44" s="615"/>
      <c r="F44" s="615"/>
      <c r="G44" s="615"/>
      <c r="H44" s="616"/>
      <c r="I44" s="644"/>
      <c r="J44" s="669"/>
      <c r="K44" s="669"/>
      <c r="L44" s="669"/>
      <c r="M44" s="669"/>
      <c r="N44" s="669"/>
      <c r="O44" s="669"/>
      <c r="P44" s="669"/>
      <c r="Q44" s="669"/>
      <c r="R44" s="669"/>
      <c r="S44" s="669"/>
      <c r="T44" s="669"/>
      <c r="U44" s="669"/>
      <c r="V44" s="669"/>
      <c r="W44" s="669"/>
      <c r="X44" s="670"/>
      <c r="Y44" s="311"/>
    </row>
    <row r="45" spans="2:34" ht="24" customHeight="1">
      <c r="B45" s="304"/>
      <c r="C45" s="643"/>
      <c r="D45" s="614" t="s">
        <v>57</v>
      </c>
      <c r="E45" s="615"/>
      <c r="F45" s="615"/>
      <c r="G45" s="615"/>
      <c r="H45" s="616"/>
      <c r="I45" s="660"/>
      <c r="J45" s="661"/>
      <c r="K45" s="509" t="s">
        <v>24</v>
      </c>
      <c r="L45" s="662"/>
      <c r="M45" s="661"/>
      <c r="N45" s="509" t="s">
        <v>24</v>
      </c>
      <c r="O45" s="662"/>
      <c r="P45" s="661"/>
      <c r="Q45" s="307"/>
      <c r="R45" s="307"/>
      <c r="S45" s="307"/>
      <c r="T45" s="307"/>
      <c r="U45" s="307"/>
      <c r="V45" s="307"/>
      <c r="W45" s="306"/>
      <c r="X45" s="312"/>
      <c r="Y45" s="305"/>
    </row>
    <row r="46" spans="2:34" ht="24" customHeight="1">
      <c r="B46" s="304"/>
      <c r="C46" s="643" t="s">
        <v>56</v>
      </c>
      <c r="D46" s="614" t="s">
        <v>58</v>
      </c>
      <c r="E46" s="615"/>
      <c r="F46" s="615"/>
      <c r="G46" s="615"/>
      <c r="H46" s="616"/>
      <c r="I46" s="644"/>
      <c r="J46" s="669"/>
      <c r="K46" s="669"/>
      <c r="L46" s="669"/>
      <c r="M46" s="669"/>
      <c r="N46" s="669"/>
      <c r="O46" s="669"/>
      <c r="P46" s="669"/>
      <c r="Q46" s="669"/>
      <c r="R46" s="669"/>
      <c r="S46" s="669"/>
      <c r="T46" s="669"/>
      <c r="U46" s="669"/>
      <c r="V46" s="669"/>
      <c r="W46" s="669"/>
      <c r="X46" s="670"/>
      <c r="Y46" s="305"/>
      <c r="Z46" s="195"/>
      <c r="AA46" s="195"/>
      <c r="AB46" s="195"/>
      <c r="AC46" s="195"/>
      <c r="AD46" s="195"/>
      <c r="AE46" s="195"/>
      <c r="AF46" s="195"/>
      <c r="AG46" s="195"/>
      <c r="AH46" s="195"/>
    </row>
    <row r="47" spans="2:34" ht="24" customHeight="1">
      <c r="B47" s="304"/>
      <c r="C47" s="643"/>
      <c r="D47" s="614" t="s">
        <v>46</v>
      </c>
      <c r="E47" s="615"/>
      <c r="F47" s="615"/>
      <c r="G47" s="615"/>
      <c r="H47" s="616"/>
      <c r="I47" s="644"/>
      <c r="J47" s="669"/>
      <c r="K47" s="669"/>
      <c r="L47" s="669"/>
      <c r="M47" s="669"/>
      <c r="N47" s="669"/>
      <c r="O47" s="669"/>
      <c r="P47" s="669"/>
      <c r="Q47" s="669"/>
      <c r="R47" s="669"/>
      <c r="S47" s="669"/>
      <c r="T47" s="669"/>
      <c r="U47" s="669"/>
      <c r="V47" s="669"/>
      <c r="W47" s="669"/>
      <c r="X47" s="670"/>
      <c r="Y47" s="305"/>
      <c r="Z47" s="195"/>
      <c r="AA47" s="195"/>
    </row>
    <row r="48" spans="2:34" ht="24" customHeight="1">
      <c r="B48" s="304"/>
      <c r="C48" s="643"/>
      <c r="D48" s="614" t="s">
        <v>81</v>
      </c>
      <c r="E48" s="615"/>
      <c r="F48" s="615"/>
      <c r="G48" s="615"/>
      <c r="H48" s="616"/>
      <c r="I48" s="671"/>
      <c r="J48" s="672"/>
      <c r="K48" s="647" t="s">
        <v>26</v>
      </c>
      <c r="L48" s="647"/>
      <c r="M48" s="673"/>
      <c r="N48" s="672"/>
      <c r="O48" s="508" t="s">
        <v>27</v>
      </c>
      <c r="P48" s="508"/>
      <c r="Q48" s="662"/>
      <c r="R48" s="661"/>
      <c r="S48" s="661"/>
      <c r="T48" s="508" t="s">
        <v>25</v>
      </c>
      <c r="U48" s="508"/>
      <c r="V48" s="508"/>
      <c r="W48" s="508"/>
      <c r="X48" s="309"/>
      <c r="Y48" s="305"/>
      <c r="Z48" s="195"/>
      <c r="AA48" s="195"/>
    </row>
    <row r="49" spans="2:45" ht="24" customHeight="1">
      <c r="B49" s="304"/>
      <c r="C49" s="643"/>
      <c r="D49" s="614" t="s">
        <v>59</v>
      </c>
      <c r="E49" s="615"/>
      <c r="F49" s="615"/>
      <c r="G49" s="615"/>
      <c r="H49" s="616"/>
      <c r="I49" s="644"/>
      <c r="J49" s="669"/>
      <c r="K49" s="669"/>
      <c r="L49" s="669"/>
      <c r="M49" s="669"/>
      <c r="N49" s="669"/>
      <c r="O49" s="669"/>
      <c r="P49" s="669"/>
      <c r="Q49" s="669"/>
      <c r="R49" s="669"/>
      <c r="S49" s="669"/>
      <c r="T49" s="669"/>
      <c r="U49" s="669"/>
      <c r="V49" s="669"/>
      <c r="W49" s="669"/>
      <c r="X49" s="670"/>
      <c r="Y49" s="311"/>
    </row>
    <row r="50" spans="2:45" ht="24" customHeight="1">
      <c r="B50" s="304"/>
      <c r="C50" s="643"/>
      <c r="D50" s="614" t="s">
        <v>57</v>
      </c>
      <c r="E50" s="615"/>
      <c r="F50" s="615"/>
      <c r="G50" s="615"/>
      <c r="H50" s="616"/>
      <c r="I50" s="660"/>
      <c r="J50" s="661"/>
      <c r="K50" s="509" t="s">
        <v>24</v>
      </c>
      <c r="L50" s="662"/>
      <c r="M50" s="661"/>
      <c r="N50" s="509" t="s">
        <v>24</v>
      </c>
      <c r="O50" s="662"/>
      <c r="P50" s="661"/>
      <c r="Q50" s="307"/>
      <c r="R50" s="307"/>
      <c r="S50" s="307"/>
      <c r="T50" s="307"/>
      <c r="U50" s="307"/>
      <c r="V50" s="307"/>
      <c r="W50" s="306"/>
      <c r="X50" s="312"/>
      <c r="Y50" s="311"/>
    </row>
    <row r="51" spans="2:45" ht="24" customHeight="1">
      <c r="D51" s="537"/>
      <c r="E51" s="537"/>
      <c r="F51" s="537"/>
      <c r="G51" s="537"/>
      <c r="H51" s="313"/>
      <c r="I51" s="313"/>
      <c r="J51" s="313"/>
      <c r="K51" s="313"/>
      <c r="L51" s="313"/>
      <c r="M51" s="313"/>
      <c r="N51" s="313"/>
    </row>
    <row r="52" spans="2:45" ht="24" customHeight="1">
      <c r="B52" s="301" t="s">
        <v>114</v>
      </c>
      <c r="C52" s="195"/>
      <c r="D52" s="300"/>
      <c r="E52" s="300"/>
      <c r="F52" s="300"/>
      <c r="G52" s="314"/>
      <c r="I52" s="302"/>
      <c r="J52" s="302"/>
      <c r="K52" s="302"/>
      <c r="L52" s="302"/>
      <c r="N52" s="303"/>
    </row>
    <row r="53" spans="2:45" ht="24" customHeight="1">
      <c r="B53" s="304"/>
      <c r="C53" s="674" t="s">
        <v>121</v>
      </c>
      <c r="D53" s="675"/>
      <c r="E53" s="675"/>
      <c r="F53" s="676"/>
      <c r="G53" s="683"/>
      <c r="H53" s="684"/>
      <c r="I53" s="315" t="s">
        <v>2</v>
      </c>
      <c r="J53" s="315"/>
      <c r="K53" s="315"/>
      <c r="L53" s="315"/>
      <c r="M53" s="315"/>
      <c r="N53" s="315"/>
      <c r="O53" s="315"/>
      <c r="P53" s="315"/>
      <c r="Q53" s="315"/>
      <c r="R53" s="315"/>
      <c r="S53" s="315"/>
      <c r="T53" s="315"/>
      <c r="U53" s="315"/>
      <c r="V53" s="315"/>
      <c r="W53" s="315"/>
      <c r="X53" s="316"/>
      <c r="Y53" s="297"/>
    </row>
    <row r="54" spans="2:45" ht="24" customHeight="1">
      <c r="B54" s="304"/>
      <c r="C54" s="677"/>
      <c r="D54" s="678"/>
      <c r="E54" s="678"/>
      <c r="F54" s="679"/>
      <c r="G54" s="680"/>
      <c r="H54" s="681"/>
      <c r="I54" s="681"/>
      <c r="J54" s="681"/>
      <c r="K54" s="681"/>
      <c r="L54" s="681"/>
      <c r="M54" s="681"/>
      <c r="N54" s="681"/>
      <c r="O54" s="681"/>
      <c r="P54" s="681"/>
      <c r="Q54" s="681"/>
      <c r="R54" s="681"/>
      <c r="S54" s="681"/>
      <c r="T54" s="681"/>
      <c r="U54" s="681"/>
      <c r="V54" s="681"/>
      <c r="W54" s="681"/>
      <c r="X54" s="682"/>
      <c r="Y54" s="297" t="s">
        <v>65</v>
      </c>
      <c r="Z54" s="195" t="s">
        <v>255</v>
      </c>
    </row>
    <row r="55" spans="2:45" ht="24" customHeight="1">
      <c r="B55" s="317"/>
      <c r="C55" s="617" t="s">
        <v>6</v>
      </c>
      <c r="D55" s="618"/>
      <c r="E55" s="618"/>
      <c r="F55" s="619"/>
      <c r="G55" s="663"/>
      <c r="H55" s="664"/>
      <c r="I55" s="664"/>
      <c r="J55" s="664"/>
      <c r="K55" s="664"/>
      <c r="L55" s="665"/>
      <c r="M55" s="694" t="s">
        <v>50</v>
      </c>
      <c r="N55" s="695"/>
      <c r="O55" s="695"/>
      <c r="P55" s="695"/>
      <c r="Q55" s="692"/>
      <c r="R55" s="693"/>
      <c r="S55" s="694" t="s">
        <v>61</v>
      </c>
      <c r="T55" s="695"/>
      <c r="U55" s="695"/>
      <c r="V55" s="695"/>
      <c r="W55" s="692"/>
      <c r="X55" s="693"/>
      <c r="Y55" s="297" t="s">
        <v>53</v>
      </c>
      <c r="Z55" s="193" t="s">
        <v>256</v>
      </c>
      <c r="AA55" s="195"/>
      <c r="AH55" s="194"/>
      <c r="AI55" s="194"/>
      <c r="AJ55" s="194"/>
      <c r="AK55" s="194"/>
      <c r="AL55" s="194"/>
      <c r="AM55" s="194"/>
      <c r="AN55" s="194"/>
      <c r="AO55" s="194"/>
      <c r="AP55" s="194"/>
      <c r="AQ55" s="194"/>
      <c r="AR55" s="194"/>
      <c r="AS55" s="194"/>
    </row>
    <row r="56" spans="2:45" ht="24" customHeight="1">
      <c r="B56" s="317"/>
      <c r="C56" s="620"/>
      <c r="D56" s="621"/>
      <c r="E56" s="621"/>
      <c r="F56" s="622"/>
      <c r="G56" s="666"/>
      <c r="H56" s="667"/>
      <c r="I56" s="667"/>
      <c r="J56" s="667"/>
      <c r="K56" s="667"/>
      <c r="L56" s="668"/>
      <c r="M56" s="696" t="s">
        <v>50</v>
      </c>
      <c r="N56" s="697"/>
      <c r="O56" s="697"/>
      <c r="P56" s="697"/>
      <c r="Q56" s="685"/>
      <c r="R56" s="686"/>
      <c r="S56" s="696" t="s">
        <v>61</v>
      </c>
      <c r="T56" s="697"/>
      <c r="U56" s="697"/>
      <c r="V56" s="697"/>
      <c r="W56" s="685"/>
      <c r="X56" s="686"/>
      <c r="Y56" s="297"/>
      <c r="AA56" s="195"/>
      <c r="AH56" s="194"/>
      <c r="AI56" s="194"/>
      <c r="AJ56" s="194"/>
      <c r="AK56" s="194"/>
      <c r="AL56" s="194"/>
      <c r="AM56" s="194"/>
      <c r="AN56" s="194"/>
      <c r="AO56" s="194"/>
      <c r="AP56" s="194"/>
      <c r="AQ56" s="194"/>
      <c r="AR56" s="194"/>
      <c r="AS56" s="194"/>
    </row>
    <row r="57" spans="2:45" ht="24" customHeight="1">
      <c r="B57" s="317"/>
      <c r="C57" s="623"/>
      <c r="D57" s="624"/>
      <c r="E57" s="624"/>
      <c r="F57" s="625"/>
      <c r="G57" s="700"/>
      <c r="H57" s="701"/>
      <c r="I57" s="701"/>
      <c r="J57" s="701"/>
      <c r="K57" s="701"/>
      <c r="L57" s="702"/>
      <c r="M57" s="698" t="s">
        <v>50</v>
      </c>
      <c r="N57" s="699"/>
      <c r="O57" s="699"/>
      <c r="P57" s="699"/>
      <c r="Q57" s="687"/>
      <c r="R57" s="688"/>
      <c r="S57" s="698" t="s">
        <v>61</v>
      </c>
      <c r="T57" s="699"/>
      <c r="U57" s="699"/>
      <c r="V57" s="699"/>
      <c r="W57" s="687"/>
      <c r="X57" s="688"/>
      <c r="Y57" s="297"/>
      <c r="AA57" s="195"/>
      <c r="AH57" s="194"/>
      <c r="AI57" s="194"/>
      <c r="AJ57" s="194"/>
      <c r="AK57" s="194"/>
      <c r="AL57" s="194"/>
      <c r="AM57" s="194"/>
      <c r="AN57" s="194"/>
      <c r="AO57" s="194"/>
      <c r="AP57" s="194"/>
      <c r="AQ57" s="194"/>
      <c r="AR57" s="194"/>
      <c r="AS57" s="194"/>
    </row>
    <row r="58" spans="2:45" ht="24" customHeight="1">
      <c r="B58" s="304"/>
      <c r="C58" s="195"/>
      <c r="D58" s="318"/>
      <c r="E58" s="318"/>
      <c r="F58" s="318"/>
      <c r="G58" s="537"/>
      <c r="H58" s="313"/>
      <c r="I58" s="313"/>
      <c r="J58" s="313"/>
      <c r="K58" s="313"/>
      <c r="L58" s="313"/>
      <c r="M58" s="313"/>
      <c r="N58" s="313"/>
    </row>
    <row r="59" spans="2:45" ht="24" customHeight="1">
      <c r="B59" s="301" t="s">
        <v>115</v>
      </c>
      <c r="C59" s="195"/>
      <c r="D59" s="319"/>
      <c r="E59" s="319"/>
      <c r="F59" s="319"/>
      <c r="G59" s="297"/>
      <c r="I59" s="302"/>
      <c r="J59" s="302"/>
      <c r="K59" s="302"/>
      <c r="L59" s="302"/>
      <c r="N59" s="320"/>
      <c r="R59" s="320"/>
    </row>
    <row r="60" spans="2:45" ht="24" customHeight="1">
      <c r="B60" s="304"/>
      <c r="C60" s="614" t="s">
        <v>76</v>
      </c>
      <c r="D60" s="615"/>
      <c r="E60" s="615"/>
      <c r="F60" s="616"/>
      <c r="G60" s="644"/>
      <c r="H60" s="669"/>
      <c r="I60" s="669"/>
      <c r="J60" s="669"/>
      <c r="K60" s="669"/>
      <c r="L60" s="669"/>
      <c r="M60" s="669"/>
      <c r="N60" s="669"/>
      <c r="O60" s="669"/>
      <c r="P60" s="669"/>
      <c r="Q60" s="669"/>
      <c r="R60" s="669"/>
      <c r="S60" s="669"/>
      <c r="T60" s="669"/>
      <c r="U60" s="669"/>
      <c r="V60" s="669"/>
      <c r="W60" s="669"/>
      <c r="X60" s="670"/>
      <c r="Y60" s="297"/>
    </row>
    <row r="61" spans="2:45" ht="24" customHeight="1">
      <c r="B61" s="304"/>
      <c r="C61" s="674" t="s">
        <v>62</v>
      </c>
      <c r="D61" s="675"/>
      <c r="E61" s="675"/>
      <c r="F61" s="676"/>
      <c r="G61" s="648" t="s">
        <v>82</v>
      </c>
      <c r="H61" s="649"/>
      <c r="I61" s="321" t="s">
        <v>176</v>
      </c>
      <c r="J61" s="322"/>
      <c r="K61" s="322"/>
      <c r="L61" s="322"/>
      <c r="M61" s="322"/>
      <c r="N61" s="322"/>
      <c r="O61" s="323"/>
      <c r="P61" s="323"/>
      <c r="Q61" s="399"/>
      <c r="R61" s="324" t="s">
        <v>3</v>
      </c>
      <c r="S61" s="323"/>
      <c r="T61" s="323"/>
      <c r="U61" s="323"/>
      <c r="V61" s="323"/>
      <c r="W61" s="323"/>
      <c r="X61" s="325"/>
      <c r="Y61" s="297" t="s">
        <v>53</v>
      </c>
      <c r="Z61" s="193" t="s">
        <v>175</v>
      </c>
    </row>
    <row r="62" spans="2:45" ht="24" customHeight="1">
      <c r="B62" s="304"/>
      <c r="C62" s="689"/>
      <c r="D62" s="690"/>
      <c r="E62" s="690"/>
      <c r="F62" s="691"/>
      <c r="G62" s="326"/>
      <c r="H62" s="327"/>
      <c r="I62" s="513" t="s">
        <v>177</v>
      </c>
      <c r="J62" s="514"/>
      <c r="K62" s="514"/>
      <c r="L62" s="514"/>
      <c r="M62" s="514"/>
      <c r="N62" s="514"/>
      <c r="O62" s="194"/>
      <c r="P62" s="194"/>
      <c r="Q62" s="400"/>
      <c r="R62" s="328" t="s">
        <v>3</v>
      </c>
      <c r="S62" s="194"/>
      <c r="T62" s="194"/>
      <c r="U62" s="194"/>
      <c r="V62" s="194"/>
      <c r="W62" s="194"/>
      <c r="X62" s="329"/>
      <c r="Y62" s="297"/>
    </row>
    <row r="63" spans="2:45" ht="24" customHeight="1">
      <c r="B63" s="304"/>
      <c r="C63" s="689"/>
      <c r="D63" s="690"/>
      <c r="E63" s="690"/>
      <c r="F63" s="691"/>
      <c r="G63" s="330"/>
      <c r="H63" s="331"/>
      <c r="I63" s="332" t="s">
        <v>178</v>
      </c>
      <c r="J63" s="511"/>
      <c r="K63" s="511"/>
      <c r="L63" s="511"/>
      <c r="M63" s="511"/>
      <c r="N63" s="511"/>
      <c r="O63" s="333"/>
      <c r="P63" s="333"/>
      <c r="Q63" s="401"/>
      <c r="R63" s="334" t="s">
        <v>3</v>
      </c>
      <c r="S63" s="511"/>
      <c r="T63" s="511"/>
      <c r="U63" s="511"/>
      <c r="V63" s="511"/>
      <c r="W63" s="333"/>
      <c r="X63" s="335"/>
      <c r="Y63" s="297"/>
      <c r="Z63" s="195"/>
    </row>
    <row r="64" spans="2:45" ht="24" customHeight="1">
      <c r="B64" s="304"/>
      <c r="C64" s="689"/>
      <c r="D64" s="690"/>
      <c r="E64" s="690"/>
      <c r="F64" s="691"/>
      <c r="G64" s="648" t="s">
        <v>70</v>
      </c>
      <c r="H64" s="649"/>
      <c r="I64" s="321" t="s">
        <v>176</v>
      </c>
      <c r="J64" s="336"/>
      <c r="K64" s="336"/>
      <c r="L64" s="336"/>
      <c r="M64" s="336"/>
      <c r="N64" s="336"/>
      <c r="O64" s="337"/>
      <c r="P64" s="337"/>
      <c r="Q64" s="399"/>
      <c r="R64" s="324" t="s">
        <v>3</v>
      </c>
      <c r="S64" s="322"/>
      <c r="T64" s="322"/>
      <c r="U64" s="322"/>
      <c r="V64" s="322"/>
      <c r="W64" s="323"/>
      <c r="X64" s="325"/>
      <c r="Y64" s="297" t="s">
        <v>53</v>
      </c>
      <c r="Z64" s="193" t="s">
        <v>257</v>
      </c>
    </row>
    <row r="65" spans="2:45" ht="24" customHeight="1">
      <c r="B65" s="304"/>
      <c r="C65" s="689"/>
      <c r="D65" s="690"/>
      <c r="E65" s="690"/>
      <c r="F65" s="691"/>
      <c r="G65" s="326"/>
      <c r="H65" s="327"/>
      <c r="I65" s="513" t="s">
        <v>177</v>
      </c>
      <c r="J65" s="338"/>
      <c r="K65" s="338"/>
      <c r="L65" s="338"/>
      <c r="M65" s="338"/>
      <c r="N65" s="338"/>
      <c r="O65" s="339"/>
      <c r="P65" s="339"/>
      <c r="Q65" s="400"/>
      <c r="R65" s="328" t="s">
        <v>3</v>
      </c>
      <c r="S65" s="514"/>
      <c r="T65" s="514"/>
      <c r="U65" s="514"/>
      <c r="V65" s="514"/>
      <c r="W65" s="194"/>
      <c r="X65" s="329"/>
      <c r="Y65" s="297"/>
    </row>
    <row r="66" spans="2:45" ht="24" customHeight="1">
      <c r="B66" s="304"/>
      <c r="C66" s="677"/>
      <c r="D66" s="678"/>
      <c r="E66" s="678"/>
      <c r="F66" s="679"/>
      <c r="G66" s="330"/>
      <c r="H66" s="331"/>
      <c r="I66" s="332" t="s">
        <v>178</v>
      </c>
      <c r="J66" s="340"/>
      <c r="K66" s="340"/>
      <c r="L66" s="340"/>
      <c r="M66" s="340"/>
      <c r="N66" s="340"/>
      <c r="O66" s="341"/>
      <c r="P66" s="342"/>
      <c r="Q66" s="401"/>
      <c r="R66" s="334" t="s">
        <v>3</v>
      </c>
      <c r="S66" s="511"/>
      <c r="T66" s="511"/>
      <c r="U66" s="511"/>
      <c r="V66" s="511"/>
      <c r="W66" s="341"/>
      <c r="X66" s="343"/>
      <c r="Y66" s="297"/>
    </row>
    <row r="67" spans="2:45" ht="24" customHeight="1">
      <c r="B67" s="304"/>
      <c r="C67" s="614" t="s">
        <v>36</v>
      </c>
      <c r="D67" s="615"/>
      <c r="E67" s="615"/>
      <c r="F67" s="616"/>
      <c r="G67" s="671"/>
      <c r="H67" s="672"/>
      <c r="I67" s="508"/>
      <c r="J67" s="508"/>
      <c r="K67" s="508"/>
      <c r="L67" s="508"/>
      <c r="M67" s="508"/>
      <c r="N67" s="508"/>
      <c r="O67" s="508"/>
      <c r="P67" s="508"/>
      <c r="Q67" s="508"/>
      <c r="R67" s="508"/>
      <c r="S67" s="508"/>
      <c r="T67" s="508"/>
      <c r="U67" s="508"/>
      <c r="V67" s="508"/>
      <c r="W67" s="508"/>
      <c r="X67" s="309"/>
      <c r="Y67" s="297"/>
    </row>
    <row r="68" spans="2:45" ht="24" customHeight="1">
      <c r="B68" s="304"/>
      <c r="C68" s="614" t="s">
        <v>86</v>
      </c>
      <c r="D68" s="615"/>
      <c r="E68" s="615"/>
      <c r="F68" s="616"/>
      <c r="G68" s="638"/>
      <c r="H68" s="639"/>
      <c r="I68" s="639"/>
      <c r="J68" s="639"/>
      <c r="K68" s="639"/>
      <c r="L68" s="639"/>
      <c r="M68" s="639"/>
      <c r="N68" s="514"/>
      <c r="P68" s="344" t="s">
        <v>63</v>
      </c>
      <c r="Q68" s="659"/>
      <c r="R68" s="639"/>
      <c r="S68" s="639"/>
      <c r="T68" s="639"/>
      <c r="U68" s="639"/>
      <c r="V68" s="639"/>
      <c r="W68" s="639"/>
      <c r="X68" s="515"/>
      <c r="Y68" s="319"/>
      <c r="Z68" s="195"/>
      <c r="AF68" s="194"/>
      <c r="AG68" s="194"/>
      <c r="AH68" s="194"/>
      <c r="AI68" s="194"/>
      <c r="AJ68" s="194"/>
      <c r="AK68" s="194"/>
      <c r="AL68" s="194"/>
      <c r="AM68" s="194"/>
      <c r="AN68" s="194"/>
      <c r="AO68" s="194"/>
      <c r="AP68" s="194"/>
      <c r="AQ68" s="194"/>
    </row>
    <row r="69" spans="2:45" ht="24" customHeight="1">
      <c r="B69" s="345"/>
      <c r="C69" s="626"/>
      <c r="D69" s="627"/>
      <c r="E69" s="627"/>
      <c r="F69" s="628"/>
      <c r="G69" s="640" t="s">
        <v>8</v>
      </c>
      <c r="H69" s="641"/>
      <c r="I69" s="641"/>
      <c r="J69" s="641"/>
      <c r="K69" s="641"/>
      <c r="L69" s="642"/>
      <c r="M69" s="640" t="s">
        <v>9</v>
      </c>
      <c r="N69" s="641"/>
      <c r="O69" s="641"/>
      <c r="P69" s="641"/>
      <c r="Q69" s="641"/>
      <c r="R69" s="642"/>
      <c r="S69" s="640" t="s">
        <v>80</v>
      </c>
      <c r="T69" s="641"/>
      <c r="U69" s="641"/>
      <c r="V69" s="641"/>
      <c r="W69" s="641"/>
      <c r="X69" s="642"/>
      <c r="Y69" s="297" t="s">
        <v>71</v>
      </c>
      <c r="Z69" s="193" t="s">
        <v>258</v>
      </c>
      <c r="AH69" s="194"/>
      <c r="AI69" s="194"/>
      <c r="AJ69" s="194"/>
      <c r="AK69" s="194"/>
      <c r="AL69" s="194"/>
      <c r="AM69" s="194"/>
      <c r="AN69" s="194"/>
      <c r="AO69" s="194"/>
      <c r="AP69" s="194"/>
      <c r="AQ69" s="194"/>
      <c r="AR69" s="194"/>
      <c r="AS69" s="194"/>
    </row>
    <row r="70" spans="2:45" ht="24" customHeight="1">
      <c r="B70" s="345"/>
      <c r="C70" s="614" t="s">
        <v>84</v>
      </c>
      <c r="D70" s="615"/>
      <c r="E70" s="615"/>
      <c r="F70" s="616"/>
      <c r="G70" s="632"/>
      <c r="H70" s="633"/>
      <c r="I70" s="633"/>
      <c r="J70" s="633"/>
      <c r="K70" s="633"/>
      <c r="L70" s="324" t="s">
        <v>37</v>
      </c>
      <c r="M70" s="632"/>
      <c r="N70" s="633"/>
      <c r="O70" s="633"/>
      <c r="P70" s="633"/>
      <c r="Q70" s="633"/>
      <c r="R70" s="343" t="s">
        <v>37</v>
      </c>
      <c r="S70" s="654">
        <f>MAX(G70,M70)</f>
        <v>0</v>
      </c>
      <c r="T70" s="655"/>
      <c r="U70" s="655"/>
      <c r="V70" s="655"/>
      <c r="W70" s="655"/>
      <c r="X70" s="343" t="s">
        <v>37</v>
      </c>
      <c r="Y70" s="297"/>
      <c r="Z70" s="193" t="s">
        <v>83</v>
      </c>
      <c r="AH70" s="194"/>
      <c r="AI70" s="194"/>
      <c r="AJ70" s="194"/>
      <c r="AK70" s="194"/>
      <c r="AL70" s="194"/>
      <c r="AM70" s="194"/>
      <c r="AN70" s="194"/>
      <c r="AO70" s="194"/>
      <c r="AP70" s="194"/>
      <c r="AQ70" s="194"/>
      <c r="AR70" s="194"/>
      <c r="AS70" s="194"/>
    </row>
    <row r="71" spans="2:45" ht="24" customHeight="1">
      <c r="B71" s="345"/>
      <c r="C71" s="614" t="s">
        <v>85</v>
      </c>
      <c r="D71" s="615"/>
      <c r="E71" s="615"/>
      <c r="F71" s="616"/>
      <c r="G71" s="346" t="s">
        <v>4</v>
      </c>
      <c r="H71" s="402"/>
      <c r="I71" s="324" t="s">
        <v>23</v>
      </c>
      <c r="J71" s="324" t="s">
        <v>64</v>
      </c>
      <c r="K71" s="402"/>
      <c r="L71" s="324" t="s">
        <v>23</v>
      </c>
      <c r="M71" s="347" t="s">
        <v>4</v>
      </c>
      <c r="N71" s="502"/>
      <c r="O71" s="508" t="s">
        <v>5</v>
      </c>
      <c r="P71" s="508" t="s">
        <v>52</v>
      </c>
      <c r="Q71" s="502"/>
      <c r="R71" s="309" t="s">
        <v>5</v>
      </c>
      <c r="S71" s="342" t="s">
        <v>4</v>
      </c>
      <c r="T71" s="348">
        <f>MAX(H71,N71)</f>
        <v>0</v>
      </c>
      <c r="U71" s="342" t="s">
        <v>5</v>
      </c>
      <c r="V71" s="342" t="s">
        <v>52</v>
      </c>
      <c r="W71" s="348">
        <f>MAX(K71,Q71)</f>
        <v>0</v>
      </c>
      <c r="X71" s="343" t="s">
        <v>5</v>
      </c>
      <c r="Y71" s="297"/>
      <c r="AH71" s="194"/>
      <c r="AI71" s="194"/>
      <c r="AJ71" s="194"/>
      <c r="AK71" s="194"/>
      <c r="AL71" s="194"/>
      <c r="AM71" s="194"/>
      <c r="AN71" s="194"/>
      <c r="AO71" s="194"/>
      <c r="AP71" s="194"/>
      <c r="AQ71" s="194"/>
      <c r="AR71" s="194"/>
      <c r="AS71" s="194"/>
    </row>
    <row r="72" spans="2:45" ht="24" customHeight="1">
      <c r="B72" s="345"/>
      <c r="C72" s="614" t="s">
        <v>7</v>
      </c>
      <c r="D72" s="615"/>
      <c r="E72" s="615"/>
      <c r="F72" s="616"/>
      <c r="G72" s="629"/>
      <c r="H72" s="630"/>
      <c r="I72" s="630"/>
      <c r="J72" s="630"/>
      <c r="K72" s="630"/>
      <c r="L72" s="631"/>
      <c r="M72" s="656"/>
      <c r="N72" s="657"/>
      <c r="O72" s="657"/>
      <c r="P72" s="657"/>
      <c r="Q72" s="657"/>
      <c r="R72" s="658"/>
      <c r="S72" s="632"/>
      <c r="T72" s="633"/>
      <c r="U72" s="633"/>
      <c r="V72" s="633"/>
      <c r="W72" s="633"/>
      <c r="X72" s="505" t="s">
        <v>10</v>
      </c>
      <c r="Y72" s="297"/>
      <c r="AH72" s="194"/>
      <c r="AI72" s="194"/>
      <c r="AJ72" s="194"/>
      <c r="AK72" s="194"/>
      <c r="AL72" s="194"/>
      <c r="AM72" s="194"/>
      <c r="AN72" s="194"/>
      <c r="AO72" s="194"/>
      <c r="AP72" s="194"/>
      <c r="AQ72" s="194"/>
      <c r="AR72" s="194"/>
      <c r="AS72" s="194"/>
    </row>
    <row r="73" spans="2:45" ht="24" customHeight="1">
      <c r="B73" s="304"/>
      <c r="C73" s="614" t="s">
        <v>11</v>
      </c>
      <c r="D73" s="615"/>
      <c r="E73" s="615"/>
      <c r="F73" s="616"/>
      <c r="G73" s="632"/>
      <c r="H73" s="633"/>
      <c r="I73" s="633"/>
      <c r="J73" s="633"/>
      <c r="K73" s="633"/>
      <c r="L73" s="505" t="s">
        <v>12</v>
      </c>
      <c r="M73" s="632"/>
      <c r="N73" s="633"/>
      <c r="O73" s="633"/>
      <c r="P73" s="633"/>
      <c r="Q73" s="633"/>
      <c r="R73" s="505" t="s">
        <v>12</v>
      </c>
      <c r="S73" s="654">
        <f>G73+M73</f>
        <v>0</v>
      </c>
      <c r="T73" s="655"/>
      <c r="U73" s="655"/>
      <c r="V73" s="655"/>
      <c r="W73" s="655"/>
      <c r="X73" s="349" t="s">
        <v>12</v>
      </c>
      <c r="Y73" s="350"/>
    </row>
    <row r="74" spans="2:45" ht="24" customHeight="1">
      <c r="B74" s="304"/>
      <c r="C74" s="617" t="s">
        <v>13</v>
      </c>
      <c r="D74" s="618"/>
      <c r="E74" s="618"/>
      <c r="F74" s="619"/>
      <c r="G74" s="634"/>
      <c r="H74" s="635"/>
      <c r="I74" s="635"/>
      <c r="J74" s="635"/>
      <c r="K74" s="635"/>
      <c r="L74" s="512" t="s">
        <v>10</v>
      </c>
      <c r="M74" s="634"/>
      <c r="N74" s="635"/>
      <c r="O74" s="635"/>
      <c r="P74" s="635"/>
      <c r="Q74" s="635"/>
      <c r="R74" s="512" t="s">
        <v>10</v>
      </c>
      <c r="S74" s="650">
        <f>G74+M74</f>
        <v>0</v>
      </c>
      <c r="T74" s="651"/>
      <c r="U74" s="651"/>
      <c r="V74" s="651"/>
      <c r="W74" s="651"/>
      <c r="X74" s="351" t="s">
        <v>10</v>
      </c>
      <c r="Y74" s="350"/>
      <c r="Z74" s="352"/>
    </row>
    <row r="75" spans="2:45" ht="24" customHeight="1">
      <c r="B75" s="304"/>
      <c r="C75" s="516"/>
      <c r="D75" s="611" t="s">
        <v>78</v>
      </c>
      <c r="E75" s="612"/>
      <c r="F75" s="613"/>
      <c r="G75" s="636"/>
      <c r="H75" s="637"/>
      <c r="I75" s="637"/>
      <c r="J75" s="637"/>
      <c r="K75" s="637"/>
      <c r="L75" s="511" t="s">
        <v>12</v>
      </c>
      <c r="M75" s="636"/>
      <c r="N75" s="637"/>
      <c r="O75" s="637"/>
      <c r="P75" s="637"/>
      <c r="Q75" s="637"/>
      <c r="R75" s="511" t="s">
        <v>12</v>
      </c>
      <c r="S75" s="652">
        <f>G75+M75</f>
        <v>0</v>
      </c>
      <c r="T75" s="653"/>
      <c r="U75" s="653"/>
      <c r="V75" s="653"/>
      <c r="W75" s="653"/>
      <c r="X75" s="353" t="s">
        <v>12</v>
      </c>
      <c r="Y75" s="350"/>
    </row>
    <row r="76" spans="2:45" ht="24" customHeight="1">
      <c r="B76" s="304"/>
      <c r="C76" s="195"/>
      <c r="D76" s="318"/>
      <c r="E76" s="318"/>
      <c r="F76" s="318"/>
      <c r="G76" s="537"/>
      <c r="H76" s="313"/>
      <c r="I76" s="313"/>
      <c r="J76" s="313"/>
      <c r="K76" s="313"/>
      <c r="L76" s="313"/>
      <c r="M76" s="313"/>
      <c r="N76" s="313"/>
    </row>
    <row r="77" spans="2:45" ht="24" customHeight="1">
      <c r="B77" s="301" t="s">
        <v>310</v>
      </c>
      <c r="C77" s="195"/>
      <c r="D77" s="319"/>
      <c r="E77" s="319"/>
      <c r="F77" s="319"/>
      <c r="G77" s="297"/>
      <c r="I77" s="302"/>
      <c r="J77" s="302"/>
      <c r="K77" s="302"/>
      <c r="L77" s="302"/>
      <c r="N77" s="320"/>
      <c r="R77" s="320"/>
    </row>
    <row r="78" spans="2:45" ht="24" customHeight="1">
      <c r="B78" s="304"/>
      <c r="C78" s="614" t="s">
        <v>308</v>
      </c>
      <c r="D78" s="615"/>
      <c r="E78" s="615"/>
      <c r="F78" s="616"/>
      <c r="G78" s="507" t="s">
        <v>30</v>
      </c>
      <c r="H78" s="502"/>
      <c r="I78" s="504" t="s">
        <v>47</v>
      </c>
      <c r="J78" s="502"/>
      <c r="K78" s="504" t="s">
        <v>32</v>
      </c>
      <c r="L78" s="502"/>
      <c r="M78" s="504" t="s">
        <v>1</v>
      </c>
      <c r="N78" s="504"/>
      <c r="O78" s="504"/>
      <c r="P78" s="504"/>
      <c r="Q78" s="504"/>
      <c r="R78" s="504"/>
      <c r="S78" s="504"/>
      <c r="T78" s="504"/>
      <c r="U78" s="504"/>
      <c r="V78" s="504"/>
      <c r="W78" s="504"/>
      <c r="X78" s="505"/>
      <c r="Y78" s="297"/>
    </row>
    <row r="79" spans="2:45" ht="24" customHeight="1">
      <c r="B79" s="304"/>
      <c r="C79" s="614" t="s">
        <v>309</v>
      </c>
      <c r="D79" s="615"/>
      <c r="E79" s="615"/>
      <c r="F79" s="616"/>
      <c r="G79" s="507" t="s">
        <v>30</v>
      </c>
      <c r="H79" s="502"/>
      <c r="I79" s="504" t="s">
        <v>47</v>
      </c>
      <c r="J79" s="502"/>
      <c r="K79" s="504" t="s">
        <v>32</v>
      </c>
      <c r="L79" s="502"/>
      <c r="M79" s="504" t="s">
        <v>1</v>
      </c>
      <c r="N79" s="504"/>
      <c r="O79" s="504"/>
      <c r="P79" s="504"/>
      <c r="Q79" s="504"/>
      <c r="R79" s="504"/>
      <c r="S79" s="504"/>
      <c r="T79" s="504"/>
      <c r="U79" s="504"/>
      <c r="V79" s="504"/>
      <c r="W79" s="504"/>
      <c r="X79" s="505"/>
      <c r="Y79" s="297"/>
    </row>
    <row r="80" spans="2:45" ht="24" customHeight="1">
      <c r="D80" s="354"/>
      <c r="E80" s="354"/>
      <c r="F80" s="354"/>
      <c r="G80" s="354"/>
      <c r="H80" s="354"/>
      <c r="I80" s="354"/>
      <c r="J80" s="354"/>
      <c r="K80" s="354"/>
      <c r="L80" s="354"/>
      <c r="M80" s="354"/>
      <c r="N80" s="354"/>
      <c r="O80" s="354"/>
      <c r="P80" s="354"/>
      <c r="Q80" s="354"/>
      <c r="R80" s="354"/>
    </row>
    <row r="81" spans="4:4" ht="24" customHeight="1">
      <c r="D81" s="194"/>
    </row>
  </sheetData>
  <sheetProtection password="D16D" sheet="1" objects="1" scenarios="1"/>
  <mergeCells count="110">
    <mergeCell ref="M9:U9"/>
    <mergeCell ref="R2:X2"/>
    <mergeCell ref="D13:E13"/>
    <mergeCell ref="C3:E3"/>
    <mergeCell ref="D36:H36"/>
    <mergeCell ref="D39:H39"/>
    <mergeCell ref="D41:H41"/>
    <mergeCell ref="D44:H44"/>
    <mergeCell ref="D45:H45"/>
    <mergeCell ref="S10:V10"/>
    <mergeCell ref="I36:X36"/>
    <mergeCell ref="I41:X41"/>
    <mergeCell ref="I44:X44"/>
    <mergeCell ref="C16:F16"/>
    <mergeCell ref="I37:X37"/>
    <mergeCell ref="C36:C40"/>
    <mergeCell ref="D40:H40"/>
    <mergeCell ref="I43:J43"/>
    <mergeCell ref="M43:N43"/>
    <mergeCell ref="Q43:S43"/>
    <mergeCell ref="C15:F15"/>
    <mergeCell ref="H15:I15"/>
    <mergeCell ref="D37:H37"/>
    <mergeCell ref="D38:H38"/>
    <mergeCell ref="C41:C45"/>
    <mergeCell ref="I39:J39"/>
    <mergeCell ref="L39:M39"/>
    <mergeCell ref="O39:P39"/>
    <mergeCell ref="I45:J45"/>
    <mergeCell ref="L45:M45"/>
    <mergeCell ref="O45:P45"/>
    <mergeCell ref="I42:X42"/>
    <mergeCell ref="K40:L40"/>
    <mergeCell ref="K43:L43"/>
    <mergeCell ref="D42:H42"/>
    <mergeCell ref="D43:H43"/>
    <mergeCell ref="G60:X60"/>
    <mergeCell ref="G67:H67"/>
    <mergeCell ref="W56:X56"/>
    <mergeCell ref="W57:X57"/>
    <mergeCell ref="C61:F66"/>
    <mergeCell ref="W55:X55"/>
    <mergeCell ref="M55:P55"/>
    <mergeCell ref="M56:P56"/>
    <mergeCell ref="M57:P57"/>
    <mergeCell ref="S55:V55"/>
    <mergeCell ref="S56:V56"/>
    <mergeCell ref="S57:V57"/>
    <mergeCell ref="G57:L57"/>
    <mergeCell ref="Q55:R55"/>
    <mergeCell ref="Q56:R56"/>
    <mergeCell ref="Q57:R57"/>
    <mergeCell ref="I50:J50"/>
    <mergeCell ref="L50:M50"/>
    <mergeCell ref="G55:L55"/>
    <mergeCell ref="G56:L56"/>
    <mergeCell ref="I47:X47"/>
    <mergeCell ref="D46:H46"/>
    <mergeCell ref="D49:H49"/>
    <mergeCell ref="D50:H50"/>
    <mergeCell ref="D47:H47"/>
    <mergeCell ref="D48:H48"/>
    <mergeCell ref="O50:P50"/>
    <mergeCell ref="I46:X46"/>
    <mergeCell ref="I49:X49"/>
    <mergeCell ref="Q48:S48"/>
    <mergeCell ref="I48:J48"/>
    <mergeCell ref="M48:N48"/>
    <mergeCell ref="C53:F54"/>
    <mergeCell ref="G54:X54"/>
    <mergeCell ref="G53:H53"/>
    <mergeCell ref="S69:X69"/>
    <mergeCell ref="G61:H61"/>
    <mergeCell ref="G64:H64"/>
    <mergeCell ref="M70:Q70"/>
    <mergeCell ref="M74:Q74"/>
    <mergeCell ref="M75:Q75"/>
    <mergeCell ref="S74:W74"/>
    <mergeCell ref="S75:W75"/>
    <mergeCell ref="M73:Q73"/>
    <mergeCell ref="S72:W72"/>
    <mergeCell ref="S73:W73"/>
    <mergeCell ref="M72:R72"/>
    <mergeCell ref="S70:W70"/>
    <mergeCell ref="G70:K70"/>
    <mergeCell ref="Q68:W68"/>
    <mergeCell ref="B2:Q2"/>
    <mergeCell ref="D75:F75"/>
    <mergeCell ref="C78:F78"/>
    <mergeCell ref="C79:F79"/>
    <mergeCell ref="C55:F57"/>
    <mergeCell ref="C67:F67"/>
    <mergeCell ref="C60:F60"/>
    <mergeCell ref="C68:F68"/>
    <mergeCell ref="C72:F72"/>
    <mergeCell ref="C73:F73"/>
    <mergeCell ref="C74:F74"/>
    <mergeCell ref="C70:F70"/>
    <mergeCell ref="C69:F69"/>
    <mergeCell ref="C71:F71"/>
    <mergeCell ref="G72:L72"/>
    <mergeCell ref="G73:K73"/>
    <mergeCell ref="G74:K74"/>
    <mergeCell ref="G75:K75"/>
    <mergeCell ref="G68:M68"/>
    <mergeCell ref="G69:L69"/>
    <mergeCell ref="M69:R69"/>
    <mergeCell ref="C46:C50"/>
    <mergeCell ref="I38:X38"/>
    <mergeCell ref="K48:L48"/>
  </mergeCells>
  <phoneticPr fontId="1"/>
  <dataValidations count="15">
    <dataValidation type="list" allowBlank="1" showInputMessage="1" showErrorMessage="1" sqref="J15">
      <formula1>"元,2,3,4,5,6,7,8,9,10,11,12,13,14,15"</formula1>
    </dataValidation>
    <dataValidation type="list" allowBlank="1" showInputMessage="1" showErrorMessage="1" sqref="L15 J78:J79">
      <formula1>"1,2,3,4,5,6,7,8,9,10,11,12"</formula1>
    </dataValidation>
    <dataValidation type="list" allowBlank="1" showInputMessage="1" showErrorMessage="1" sqref="G53">
      <formula1>"東灘,灘,中央,兵庫,北,長田,須磨,垂水,西"</formula1>
    </dataValidation>
    <dataValidation type="list" allowBlank="1" showInputMessage="1" showErrorMessage="1" sqref="G67">
      <formula1>"新築,増築,改築,移転"</formula1>
    </dataValidation>
    <dataValidation type="list" allowBlank="1" showInputMessage="1" showErrorMessage="1" sqref="M43 M48">
      <formula1>"大臣,知事"</formula1>
    </dataValidation>
    <dataValidation type="list" allowBlank="1" showInputMessage="1" showErrorMessage="1" sqref="I43 I48">
      <formula1>"１級,２級,木造"</formula1>
    </dataValidation>
    <dataValidation type="list" errorStyle="information" allowBlank="1" showInputMessage="1" showErrorMessage="1" sqref="J40">
      <formula1>"0,1,2,3,4,5"</formula1>
    </dataValidation>
    <dataValidation type="list" allowBlank="1" showInputMessage="1" showErrorMessage="1" sqref="N15">
      <formula1>"1,2,3,4,5,6,7,8,9,10,11,12,13,14,15,16,17,18,19,20,21,22,23,24,25,26,27,28,29,30,31"</formula1>
    </dataValidation>
    <dataValidation type="list" allowBlank="1" showInputMessage="1" showErrorMessage="1" sqref="G68:M68 Q68">
      <formula1>"木造,鉄骨造,鉄筋コンクリート造,鉄骨鉄筋コンクリート造,その他"</formula1>
    </dataValidation>
    <dataValidation type="list" allowBlank="1" showInputMessage="1" showErrorMessage="1" sqref="Q55:Q57">
      <formula1>"80,100,150,200,300,400,500,600,700,800,900"</formula1>
    </dataValidation>
    <dataValidation type="list" allowBlank="1" showInputMessage="1" showErrorMessage="1" sqref="G55:G57">
      <formula1>"第１種低層住居専用地域,第２種低層住居専用地域,第１種中高層住居専用地域,第２種中高層住居専用地域,第１種住居地域,第２種住居地域,準住居地域,近隣商業地域,商業地域,準工業地域,工業地域,市街化調整区域"</formula1>
    </dataValidation>
    <dataValidation type="list" allowBlank="1" showInputMessage="1" showErrorMessage="1" sqref="W55:W57">
      <formula1>" 40,50,60,80"</formula1>
    </dataValidation>
    <dataValidation type="list" allowBlank="1" showInputMessage="1" showErrorMessage="1" sqref="H78:H79">
      <formula1>"元,2,3,4,5,6,7,8,9,10,11,12,13,14,15,16,17,18,19,20"</formula1>
    </dataValidation>
    <dataValidation type="list" errorStyle="information" allowBlank="1" showInputMessage="1" showErrorMessage="1" sqref="L78:L79">
      <formula1>"上旬,中旬,下旬,1,2,3,4,5,6,7,8,9,10,11,12,13,14,15,16,17,18,19,20,21,22,23,24,25,26,27,28,29,30,31"</formula1>
    </dataValidation>
    <dataValidation type="list" allowBlank="1" showInputMessage="1" showErrorMessage="1" sqref="F21 D22 F23 F30 F28 F32 D31 D19:D20 D26:D27 D29">
      <formula1>"✔"</formula1>
    </dataValidation>
  </dataValidations>
  <hyperlinks>
    <hyperlink ref="S10" r:id="rId1"/>
    <hyperlink ref="M9" r:id="rId2"/>
    <hyperlink ref="S10:V10" r:id="rId3" display="電子申請ページ"/>
  </hyperlinks>
  <pageMargins left="0.59055118110236227" right="0.59055118110236227" top="0.59055118110236227" bottom="0.59055118110236227" header="0.31496062992125984" footer="0.31496062992125984"/>
  <pageSetup paperSize="8" fitToHeight="0" orientation="landscape" r:id="rId4"/>
  <rowBreaks count="2" manualBreakCount="2">
    <brk id="34" min="1" max="39" man="1"/>
    <brk id="58" min="1"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O66"/>
  <sheetViews>
    <sheetView showGridLines="0" showZeros="0" zoomScaleNormal="100" zoomScaleSheetLayoutView="100" workbookViewId="0"/>
  </sheetViews>
  <sheetFormatPr defaultColWidth="2.33203125" defaultRowHeight="16"/>
  <cols>
    <col min="1" max="5" width="2.33203125" style="382"/>
    <col min="6" max="16384" width="2.33203125" style="7"/>
  </cols>
  <sheetData>
    <row r="1" spans="1:38" s="23" customFormat="1" ht="6">
      <c r="A1" s="24"/>
      <c r="B1" s="24"/>
      <c r="C1" s="24"/>
      <c r="D1" s="24"/>
      <c r="E1" s="24"/>
      <c r="F1" s="24"/>
      <c r="G1" s="381"/>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row>
    <row r="2" spans="1:38" s="385" customFormat="1" ht="11.5">
      <c r="A2" s="383"/>
      <c r="B2" s="383" t="s">
        <v>20</v>
      </c>
      <c r="C2" s="384"/>
      <c r="D2" s="384"/>
      <c r="E2" s="383" t="s">
        <v>269</v>
      </c>
      <c r="F2" s="383"/>
      <c r="G2" s="383"/>
      <c r="H2" s="383"/>
      <c r="I2" s="383"/>
      <c r="J2" s="383"/>
      <c r="K2" s="383"/>
      <c r="L2" s="383"/>
      <c r="M2" s="383"/>
      <c r="N2" s="383"/>
      <c r="O2" s="383"/>
      <c r="P2" s="383"/>
      <c r="Q2" s="383"/>
      <c r="R2" s="383"/>
      <c r="S2" s="383"/>
      <c r="T2" s="383"/>
      <c r="U2" s="383"/>
      <c r="V2" s="383"/>
      <c r="W2" s="383"/>
      <c r="X2" s="383"/>
      <c r="Y2" s="383"/>
      <c r="Z2" s="383"/>
      <c r="AA2" s="383"/>
      <c r="AB2" s="383"/>
      <c r="AC2" s="383"/>
      <c r="AD2" s="383"/>
      <c r="AE2" s="383"/>
      <c r="AF2" s="383"/>
      <c r="AG2" s="383"/>
      <c r="AH2" s="383"/>
      <c r="AI2" s="383"/>
      <c r="AJ2" s="383"/>
      <c r="AK2" s="383"/>
      <c r="AL2" s="383"/>
    </row>
    <row r="3" spans="1:38" s="23" customFormat="1" ht="6">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row>
    <row r="4" spans="1:38" s="385" customFormat="1" ht="11.5">
      <c r="A4" s="383"/>
      <c r="B4" s="383" t="s">
        <v>20</v>
      </c>
      <c r="C4" s="386"/>
      <c r="D4" s="386"/>
      <c r="E4" s="383" t="s">
        <v>125</v>
      </c>
      <c r="F4" s="383"/>
      <c r="G4" s="383"/>
      <c r="H4" s="383"/>
      <c r="I4" s="383"/>
      <c r="J4" s="383"/>
      <c r="K4" s="383"/>
      <c r="L4" s="383"/>
      <c r="M4" s="383"/>
      <c r="N4" s="383"/>
      <c r="O4" s="383"/>
      <c r="P4" s="383"/>
      <c r="Q4" s="383"/>
      <c r="R4" s="383"/>
      <c r="S4" s="383"/>
      <c r="T4" s="383"/>
      <c r="U4" s="383"/>
      <c r="V4" s="383"/>
      <c r="W4" s="383"/>
      <c r="X4" s="383"/>
      <c r="Y4" s="383"/>
      <c r="Z4" s="383"/>
      <c r="AA4" s="383"/>
      <c r="AB4" s="383"/>
      <c r="AC4" s="383"/>
      <c r="AD4" s="383"/>
      <c r="AE4" s="383"/>
      <c r="AF4" s="383"/>
      <c r="AG4" s="383"/>
      <c r="AH4" s="383"/>
      <c r="AI4" s="383"/>
      <c r="AJ4" s="383"/>
      <c r="AK4" s="383"/>
      <c r="AL4" s="383"/>
    </row>
    <row r="5" spans="1:38" s="23" customFormat="1" ht="6">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row>
    <row r="6" spans="1:38" ht="13">
      <c r="A6" s="490"/>
      <c r="B6" s="7"/>
      <c r="C6" s="7"/>
      <c r="D6" s="7"/>
      <c r="E6" s="7"/>
    </row>
    <row r="7" spans="1:38" ht="13">
      <c r="A7" s="490"/>
      <c r="B7" s="7" t="s">
        <v>230</v>
      </c>
      <c r="C7" s="7"/>
      <c r="D7" s="7"/>
      <c r="E7" s="7"/>
    </row>
    <row r="8" spans="1:38" s="382" customFormat="1">
      <c r="F8" s="792" t="s">
        <v>249</v>
      </c>
      <c r="G8" s="792"/>
      <c r="H8" s="792"/>
      <c r="I8" s="792"/>
      <c r="J8" s="792"/>
      <c r="K8" s="792"/>
      <c r="L8" s="792"/>
      <c r="M8" s="792"/>
      <c r="N8" s="792"/>
      <c r="O8" s="792"/>
      <c r="P8" s="792"/>
      <c r="Q8" s="792"/>
      <c r="R8" s="792"/>
      <c r="S8" s="792"/>
      <c r="T8" s="792"/>
      <c r="U8" s="792"/>
      <c r="V8" s="792"/>
      <c r="W8" s="792"/>
      <c r="X8" s="792"/>
      <c r="Y8" s="792"/>
      <c r="Z8" s="792"/>
      <c r="AA8" s="792"/>
      <c r="AB8" s="792"/>
      <c r="AC8" s="792"/>
      <c r="AD8" s="792"/>
      <c r="AE8" s="792"/>
      <c r="AF8" s="792"/>
      <c r="AG8" s="792"/>
      <c r="AH8" s="792"/>
      <c r="AI8" s="792"/>
      <c r="AJ8" s="792"/>
      <c r="AK8" s="792"/>
    </row>
    <row r="9" spans="1:38" ht="13">
      <c r="A9" s="490"/>
      <c r="B9" s="7"/>
      <c r="C9" s="7"/>
      <c r="D9" s="7"/>
      <c r="E9" s="7"/>
      <c r="F9" s="451"/>
      <c r="G9" s="451"/>
      <c r="H9" s="451"/>
      <c r="I9" s="451"/>
      <c r="J9" s="451"/>
      <c r="K9" s="451"/>
      <c r="L9" s="451"/>
      <c r="M9" s="451"/>
      <c r="N9" s="451"/>
      <c r="O9" s="451"/>
      <c r="P9" s="451"/>
      <c r="Q9" s="451"/>
      <c r="R9" s="451"/>
      <c r="S9" s="451"/>
      <c r="T9" s="451"/>
      <c r="U9" s="451"/>
      <c r="V9" s="451"/>
      <c r="W9" s="451"/>
      <c r="X9" s="451"/>
      <c r="Y9" s="451"/>
      <c r="Z9" s="451"/>
      <c r="AA9" s="451"/>
      <c r="AB9" s="451"/>
      <c r="AC9" s="451"/>
      <c r="AD9" s="451"/>
      <c r="AE9" s="451"/>
      <c r="AF9" s="451"/>
      <c r="AG9" s="451"/>
      <c r="AH9" s="451"/>
      <c r="AI9" s="451"/>
      <c r="AJ9" s="451"/>
      <c r="AK9" s="451"/>
    </row>
    <row r="10" spans="1:38" ht="13">
      <c r="A10" s="490"/>
      <c r="B10" s="7"/>
      <c r="C10" s="7"/>
      <c r="D10" s="7"/>
      <c r="E10" s="7"/>
      <c r="AB10" s="452" t="s">
        <v>33</v>
      </c>
      <c r="AC10" s="793">
        <f>入力フォーム!J15</f>
        <v>0</v>
      </c>
      <c r="AD10" s="793"/>
      <c r="AE10" s="7" t="s">
        <v>245</v>
      </c>
      <c r="AF10" s="793">
        <f>入力フォーム!L15</f>
        <v>0</v>
      </c>
      <c r="AG10" s="793"/>
      <c r="AH10" s="7" t="s">
        <v>244</v>
      </c>
      <c r="AI10" s="793">
        <f>入力フォーム!N15</f>
        <v>0</v>
      </c>
      <c r="AJ10" s="793"/>
      <c r="AK10" s="7" t="s">
        <v>243</v>
      </c>
    </row>
    <row r="11" spans="1:38" ht="13">
      <c r="A11" s="490"/>
      <c r="B11" s="7" t="s">
        <v>231</v>
      </c>
      <c r="C11" s="7"/>
      <c r="D11" s="7"/>
      <c r="E11" s="7"/>
    </row>
    <row r="12" spans="1:38" ht="13">
      <c r="A12" s="490"/>
      <c r="B12" s="7"/>
      <c r="C12" s="7"/>
      <c r="D12" s="7"/>
      <c r="E12" s="7"/>
      <c r="J12" s="452" t="s">
        <v>232</v>
      </c>
      <c r="L12" s="7" t="s">
        <v>21</v>
      </c>
      <c r="S12" s="795">
        <f>入力フォーム!I36</f>
        <v>0</v>
      </c>
      <c r="T12" s="795"/>
      <c r="U12" s="795"/>
      <c r="V12" s="795"/>
      <c r="W12" s="795"/>
      <c r="X12" s="795"/>
      <c r="Y12" s="795"/>
      <c r="Z12" s="795"/>
      <c r="AA12" s="795"/>
      <c r="AB12" s="795"/>
      <c r="AC12" s="795"/>
      <c r="AD12" s="795"/>
      <c r="AE12" s="795"/>
      <c r="AF12" s="795"/>
      <c r="AG12" s="795"/>
      <c r="AH12" s="795"/>
      <c r="AI12" s="795"/>
      <c r="AJ12" s="795"/>
      <c r="AK12" s="795"/>
    </row>
    <row r="13" spans="1:38" ht="13" customHeight="1">
      <c r="A13" s="490"/>
      <c r="B13" s="7"/>
      <c r="C13" s="7"/>
      <c r="D13" s="7"/>
      <c r="E13" s="7"/>
      <c r="L13" s="794" t="s">
        <v>291</v>
      </c>
      <c r="M13" s="794"/>
      <c r="N13" s="794"/>
      <c r="O13" s="794"/>
      <c r="P13" s="794"/>
      <c r="Q13" s="794"/>
      <c r="R13" s="794"/>
      <c r="S13" s="795">
        <f>入力フォーム!I37</f>
        <v>0</v>
      </c>
      <c r="T13" s="795"/>
      <c r="U13" s="795"/>
      <c r="V13" s="795"/>
      <c r="W13" s="795"/>
      <c r="X13" s="795"/>
      <c r="Y13" s="795"/>
      <c r="Z13" s="795"/>
      <c r="AA13" s="795"/>
      <c r="AB13" s="795"/>
      <c r="AC13" s="795"/>
      <c r="AD13" s="795"/>
      <c r="AE13" s="795"/>
      <c r="AF13" s="795"/>
      <c r="AG13" s="795"/>
      <c r="AH13" s="795"/>
      <c r="AI13" s="795"/>
      <c r="AJ13" s="795"/>
      <c r="AK13" s="795"/>
    </row>
    <row r="14" spans="1:38" ht="13">
      <c r="A14" s="490"/>
      <c r="B14" s="7"/>
      <c r="C14" s="7"/>
      <c r="D14" s="7"/>
      <c r="E14" s="7"/>
      <c r="L14" s="794"/>
      <c r="M14" s="794"/>
      <c r="N14" s="794"/>
      <c r="O14" s="794"/>
      <c r="P14" s="794"/>
      <c r="Q14" s="794"/>
      <c r="R14" s="794"/>
      <c r="S14" s="795">
        <f>入力フォーム!I38</f>
        <v>0</v>
      </c>
      <c r="T14" s="795"/>
      <c r="U14" s="795"/>
      <c r="V14" s="795"/>
      <c r="W14" s="795"/>
      <c r="X14" s="795"/>
      <c r="Y14" s="795"/>
      <c r="Z14" s="795"/>
      <c r="AA14" s="795"/>
      <c r="AB14" s="795"/>
      <c r="AC14" s="795"/>
      <c r="AD14" s="795"/>
      <c r="AE14" s="795"/>
      <c r="AF14" s="795"/>
      <c r="AG14" s="795"/>
      <c r="AH14" s="795"/>
      <c r="AI14" s="795"/>
      <c r="AJ14" s="795"/>
      <c r="AK14" s="795"/>
    </row>
    <row r="15" spans="1:38" ht="13">
      <c r="A15" s="490"/>
      <c r="B15" s="7"/>
      <c r="C15" s="7"/>
      <c r="D15" s="7"/>
      <c r="E15" s="7"/>
      <c r="L15" s="7" t="s">
        <v>69</v>
      </c>
      <c r="S15" s="803">
        <f>入力フォーム!I39</f>
        <v>0</v>
      </c>
      <c r="T15" s="803"/>
      <c r="U15" s="7" t="s">
        <v>22</v>
      </c>
      <c r="V15" s="803">
        <f>入力フォーム!L39</f>
        <v>0</v>
      </c>
      <c r="W15" s="803"/>
      <c r="X15" s="7" t="s">
        <v>22</v>
      </c>
      <c r="Y15" s="803">
        <f>入力フォーム!O39</f>
        <v>0</v>
      </c>
      <c r="Z15" s="803"/>
      <c r="AB15" s="7" t="str">
        <f>IF(入力フォーム!J40&gt;=1,"他","")</f>
        <v/>
      </c>
      <c r="AC15" s="7" t="str">
        <f>IF(入力フォーム!J40=0,"",入力フォーム!J40)</f>
        <v/>
      </c>
      <c r="AD15" s="7" t="str">
        <f>IF(入力フォーム!J40&gt;=1,"名(社)　※別紙のとおり","")</f>
        <v/>
      </c>
      <c r="AJ15" s="9"/>
    </row>
    <row r="16" spans="1:38" ht="13">
      <c r="A16" s="490"/>
      <c r="B16" s="7"/>
      <c r="C16" s="7"/>
      <c r="D16" s="7"/>
      <c r="E16" s="7"/>
    </row>
    <row r="17" spans="1:41" ht="13">
      <c r="A17" s="490"/>
      <c r="B17" s="7" t="s">
        <v>283</v>
      </c>
      <c r="C17" s="7"/>
      <c r="D17" s="7"/>
      <c r="E17" s="7"/>
    </row>
    <row r="18" spans="1:41" ht="13">
      <c r="A18" s="490"/>
      <c r="B18" s="7" t="s">
        <v>284</v>
      </c>
      <c r="C18" s="7"/>
      <c r="D18" s="7"/>
      <c r="E18" s="7"/>
    </row>
    <row r="19" spans="1:41" ht="13">
      <c r="A19" s="490"/>
      <c r="B19" s="7"/>
      <c r="C19" s="7"/>
      <c r="D19" s="7"/>
      <c r="E19" s="7"/>
    </row>
    <row r="20" spans="1:41" ht="13">
      <c r="A20" s="490"/>
      <c r="B20" s="485" t="s">
        <v>265</v>
      </c>
      <c r="C20" s="485"/>
      <c r="D20" s="485"/>
      <c r="E20" s="485"/>
      <c r="F20" s="485"/>
      <c r="G20" s="485"/>
      <c r="H20" s="485"/>
      <c r="J20" s="485"/>
      <c r="K20" s="485"/>
      <c r="L20" s="485"/>
      <c r="M20" s="485"/>
      <c r="N20" s="485"/>
      <c r="O20" s="485"/>
      <c r="P20" s="485"/>
      <c r="Q20" s="485"/>
      <c r="R20" s="485"/>
      <c r="S20" s="485"/>
      <c r="T20" s="485"/>
      <c r="U20" s="485"/>
      <c r="V20" s="485"/>
      <c r="W20" s="485"/>
      <c r="X20" s="485"/>
      <c r="Y20" s="485"/>
      <c r="Z20" s="485"/>
      <c r="AA20" s="485"/>
      <c r="AB20" s="485"/>
      <c r="AC20" s="485"/>
      <c r="AD20" s="485"/>
      <c r="AE20" s="485"/>
      <c r="AF20" s="485"/>
      <c r="AG20" s="485"/>
    </row>
    <row r="21" spans="1:41" s="485" customFormat="1" ht="13">
      <c r="A21" s="491"/>
      <c r="C21" s="523"/>
      <c r="D21" s="526" t="str">
        <f>IF(入力フォーム!D19="✔","☑","□")</f>
        <v>□</v>
      </c>
      <c r="E21" s="524" t="s">
        <v>252</v>
      </c>
      <c r="F21" s="524"/>
      <c r="G21" s="524"/>
      <c r="H21" s="524"/>
      <c r="I21" s="524"/>
      <c r="J21" s="525"/>
      <c r="K21" s="523"/>
      <c r="L21" s="526" t="str">
        <f>IF(入力フォーム!F21="✔","☑","□")</f>
        <v>□</v>
      </c>
      <c r="M21" s="524" t="s">
        <v>280</v>
      </c>
      <c r="N21" s="524"/>
      <c r="O21" s="524"/>
      <c r="P21" s="524"/>
      <c r="Q21" s="524"/>
      <c r="R21" s="524"/>
      <c r="S21" s="524"/>
      <c r="T21" s="524"/>
      <c r="U21" s="524"/>
      <c r="V21" s="524"/>
      <c r="W21" s="526" t="str">
        <f>IF(入力フォーム!F23="✔","☑","□")</f>
        <v>□</v>
      </c>
      <c r="X21" s="524" t="s">
        <v>281</v>
      </c>
      <c r="Y21" s="522"/>
      <c r="Z21" s="522"/>
      <c r="AA21" s="522"/>
      <c r="AB21" s="522"/>
      <c r="AC21" s="522"/>
      <c r="AD21" s="522"/>
      <c r="AE21" s="522"/>
      <c r="AF21" s="524"/>
      <c r="AG21" s="524"/>
      <c r="AH21" s="524"/>
      <c r="AI21" s="524"/>
      <c r="AJ21" s="524"/>
      <c r="AK21" s="525"/>
    </row>
    <row r="22" spans="1:41" s="485" customFormat="1" ht="13">
      <c r="A22" s="491"/>
      <c r="C22" s="518"/>
      <c r="D22" s="533" t="str">
        <f>IF(入力フォーム!D26="✔","☑","□")</f>
        <v>□</v>
      </c>
      <c r="E22" s="519" t="s">
        <v>290</v>
      </c>
      <c r="F22" s="519"/>
      <c r="G22" s="519"/>
      <c r="H22" s="519"/>
      <c r="I22" s="519"/>
      <c r="J22" s="520"/>
      <c r="K22" s="518"/>
      <c r="L22" s="533" t="str">
        <f>IF(入力フォーム!F28="✔","☑","□")</f>
        <v>□</v>
      </c>
      <c r="M22" s="519" t="s">
        <v>288</v>
      </c>
      <c r="N22" s="519"/>
      <c r="O22" s="519"/>
      <c r="P22" s="519"/>
      <c r="Q22" s="519"/>
      <c r="R22" s="519"/>
      <c r="S22" s="519"/>
      <c r="T22" s="519"/>
      <c r="U22" s="519"/>
      <c r="V22" s="519"/>
      <c r="W22" s="519"/>
      <c r="X22" s="519"/>
      <c r="Y22" s="519"/>
      <c r="Z22" s="519"/>
      <c r="AA22" s="519"/>
      <c r="AB22" s="519"/>
      <c r="AC22" s="519"/>
      <c r="AD22" s="519"/>
      <c r="AE22" s="519"/>
      <c r="AF22" s="519"/>
      <c r="AG22" s="519"/>
      <c r="AH22" s="519"/>
      <c r="AI22" s="519"/>
      <c r="AJ22" s="519"/>
      <c r="AK22" s="520"/>
    </row>
    <row r="23" spans="1:41" s="485" customFormat="1" ht="13">
      <c r="A23" s="491"/>
      <c r="C23" s="530"/>
      <c r="D23" s="489"/>
      <c r="E23" s="531"/>
      <c r="F23" s="531"/>
      <c r="G23" s="531"/>
      <c r="H23" s="531"/>
      <c r="I23" s="531"/>
      <c r="J23" s="532"/>
      <c r="K23" s="530"/>
      <c r="L23" s="534" t="str">
        <f>IF(入力フォーム!F30="✔","☑","□")</f>
        <v>□</v>
      </c>
      <c r="M23" s="531" t="s">
        <v>289</v>
      </c>
      <c r="N23" s="531"/>
      <c r="O23" s="531"/>
      <c r="P23" s="531"/>
      <c r="Q23" s="531"/>
      <c r="R23" s="531"/>
      <c r="S23" s="531"/>
      <c r="T23" s="531"/>
      <c r="U23" s="531"/>
      <c r="V23" s="531"/>
      <c r="W23" s="534" t="str">
        <f>IF(入力フォーム!F32="✔","☑","□")</f>
        <v>□</v>
      </c>
      <c r="X23" s="531" t="s">
        <v>282</v>
      </c>
      <c r="Y23" s="531"/>
      <c r="Z23" s="531"/>
      <c r="AA23" s="531"/>
      <c r="AB23" s="531"/>
      <c r="AC23" s="531"/>
      <c r="AD23" s="531"/>
      <c r="AE23" s="531"/>
      <c r="AF23" s="531"/>
      <c r="AG23" s="531"/>
      <c r="AH23" s="531"/>
      <c r="AI23" s="531"/>
      <c r="AJ23" s="531"/>
      <c r="AK23" s="532"/>
    </row>
    <row r="24" spans="1:41" ht="13">
      <c r="A24" s="490"/>
      <c r="B24" s="7"/>
      <c r="C24" s="7"/>
      <c r="D24" s="7"/>
      <c r="E24" s="7"/>
    </row>
    <row r="25" spans="1:41" ht="13">
      <c r="A25" s="490"/>
      <c r="B25" s="485" t="s">
        <v>261</v>
      </c>
      <c r="C25" s="485"/>
      <c r="D25" s="485"/>
      <c r="E25" s="485"/>
      <c r="F25" s="485"/>
      <c r="G25" s="485"/>
      <c r="H25" s="485"/>
      <c r="I25" s="485"/>
      <c r="K25" s="485"/>
      <c r="L25" s="485"/>
      <c r="M25" s="485"/>
      <c r="N25" s="485"/>
      <c r="O25" s="485"/>
      <c r="P25" s="485"/>
      <c r="Q25" s="485"/>
      <c r="R25" s="485"/>
      <c r="S25" s="485"/>
      <c r="T25" s="485"/>
      <c r="U25" s="485"/>
      <c r="V25" s="485"/>
      <c r="W25" s="485"/>
      <c r="X25" s="485"/>
      <c r="Y25" s="485"/>
      <c r="Z25" s="485"/>
      <c r="AA25" s="485"/>
      <c r="AB25" s="485"/>
      <c r="AC25" s="485"/>
      <c r="AD25" s="485"/>
      <c r="AE25" s="485"/>
      <c r="AF25" s="485"/>
      <c r="AG25" s="485"/>
    </row>
    <row r="26" spans="1:41" ht="13">
      <c r="A26" s="490"/>
      <c r="B26" s="7"/>
      <c r="C26" s="735" t="s">
        <v>48</v>
      </c>
      <c r="D26" s="747"/>
      <c r="E26" s="747"/>
      <c r="F26" s="747"/>
      <c r="G26" s="736"/>
      <c r="H26" s="737" t="s">
        <v>233</v>
      </c>
      <c r="I26" s="738"/>
      <c r="J26" s="738"/>
      <c r="K26" s="762">
        <f>入力フォーム!G53</f>
        <v>0</v>
      </c>
      <c r="L26" s="762"/>
      <c r="M26" s="524" t="s">
        <v>234</v>
      </c>
      <c r="N26" s="764">
        <f>入力フォーム!G54</f>
        <v>0</v>
      </c>
      <c r="O26" s="764"/>
      <c r="P26" s="764"/>
      <c r="Q26" s="764"/>
      <c r="R26" s="764"/>
      <c r="S26" s="764"/>
      <c r="T26" s="764"/>
      <c r="U26" s="764"/>
      <c r="V26" s="764"/>
      <c r="W26" s="764"/>
      <c r="X26" s="764"/>
      <c r="Y26" s="764"/>
      <c r="Z26" s="764"/>
      <c r="AA26" s="764"/>
      <c r="AB26" s="764"/>
      <c r="AC26" s="764"/>
      <c r="AD26" s="764"/>
      <c r="AE26" s="764"/>
      <c r="AF26" s="764"/>
      <c r="AG26" s="764"/>
      <c r="AH26" s="764"/>
      <c r="AI26" s="764"/>
      <c r="AJ26" s="764"/>
      <c r="AK26" s="802"/>
    </row>
    <row r="27" spans="1:41" ht="13">
      <c r="A27" s="490"/>
      <c r="B27" s="7"/>
      <c r="C27" s="735" t="s">
        <v>49</v>
      </c>
      <c r="D27" s="747"/>
      <c r="E27" s="747"/>
      <c r="F27" s="747"/>
      <c r="G27" s="736"/>
      <c r="H27" s="782">
        <f>入力フォーム!G55</f>
        <v>0</v>
      </c>
      <c r="I27" s="762"/>
      <c r="J27" s="762"/>
      <c r="K27" s="762"/>
      <c r="L27" s="762"/>
      <c r="M27" s="762"/>
      <c r="N27" s="762"/>
      <c r="O27" s="762"/>
      <c r="P27" s="762"/>
      <c r="Q27" s="524" t="str">
        <f>IF(入力フォーム!G56="","","・")</f>
        <v/>
      </c>
      <c r="R27" s="762" t="str">
        <f>IF(入力フォーム!G56="","",入力フォーム!G56)</f>
        <v/>
      </c>
      <c r="S27" s="762"/>
      <c r="T27" s="762"/>
      <c r="U27" s="762"/>
      <c r="V27" s="762"/>
      <c r="W27" s="762"/>
      <c r="X27" s="762"/>
      <c r="Y27" s="762"/>
      <c r="Z27" s="526"/>
      <c r="AA27" s="524" t="str">
        <f>IF(入力フォーム!G57="","","・")</f>
        <v/>
      </c>
      <c r="AB27" s="762" t="str">
        <f>IF(入力フォーム!G57="","",入力フォーム!G57)</f>
        <v/>
      </c>
      <c r="AC27" s="762"/>
      <c r="AD27" s="762"/>
      <c r="AE27" s="762"/>
      <c r="AF27" s="762"/>
      <c r="AG27" s="762"/>
      <c r="AH27" s="762"/>
      <c r="AI27" s="762"/>
      <c r="AJ27" s="762"/>
      <c r="AK27" s="525"/>
    </row>
    <row r="28" spans="1:41" ht="13">
      <c r="A28" s="490"/>
      <c r="B28" s="7"/>
      <c r="C28" s="735" t="s">
        <v>315</v>
      </c>
      <c r="D28" s="747"/>
      <c r="E28" s="747"/>
      <c r="F28" s="747"/>
      <c r="G28" s="736"/>
      <c r="H28" s="782">
        <f>入力フォーム!Q55</f>
        <v>0</v>
      </c>
      <c r="I28" s="762"/>
      <c r="J28" s="762"/>
      <c r="K28" s="527" t="str">
        <f>IF(入力フォーム!Q56="","","・")</f>
        <v/>
      </c>
      <c r="L28" s="762" t="str">
        <f>IF(入力フォーム!Q56="","",入力フォーム!Q56)</f>
        <v/>
      </c>
      <c r="M28" s="762"/>
      <c r="N28" s="762"/>
      <c r="O28" s="527" t="str">
        <f>IF(入力フォーム!Q57="","","・")</f>
        <v/>
      </c>
      <c r="P28" s="762" t="str">
        <f>IF(入力フォーム!Q57="","",入力フォーム!Q57)</f>
        <v/>
      </c>
      <c r="Q28" s="762"/>
      <c r="R28" s="762"/>
      <c r="S28" s="529"/>
      <c r="T28" s="735" t="s">
        <v>316</v>
      </c>
      <c r="U28" s="747"/>
      <c r="V28" s="747"/>
      <c r="W28" s="747"/>
      <c r="X28" s="736"/>
      <c r="Y28" s="782">
        <f>入力フォーム!W55</f>
        <v>0</v>
      </c>
      <c r="Z28" s="762"/>
      <c r="AA28" s="762"/>
      <c r="AB28" s="527" t="str">
        <f>IF(入力フォーム!W56="","","・")</f>
        <v/>
      </c>
      <c r="AC28" s="762" t="str">
        <f>IF(入力フォーム!W56="","",入力フォーム!W56)</f>
        <v/>
      </c>
      <c r="AD28" s="762"/>
      <c r="AE28" s="762"/>
      <c r="AF28" s="527" t="str">
        <f>IF(入力フォーム!W57="","","・")</f>
        <v/>
      </c>
      <c r="AG28" s="762" t="str">
        <f>IF(入力フォーム!W57="","",入力フォーム!W57)</f>
        <v/>
      </c>
      <c r="AH28" s="762"/>
      <c r="AI28" s="762"/>
      <c r="AJ28" s="528"/>
      <c r="AK28" s="525"/>
      <c r="AO28" s="485"/>
    </row>
    <row r="29" spans="1:41" ht="13">
      <c r="A29" s="490"/>
      <c r="B29" s="7"/>
      <c r="C29" s="7"/>
      <c r="D29" s="7"/>
      <c r="E29" s="7"/>
      <c r="F29" s="485"/>
      <c r="G29" s="485"/>
      <c r="H29" s="485"/>
      <c r="I29" s="485"/>
      <c r="J29" s="485"/>
      <c r="K29" s="485"/>
      <c r="L29" s="485"/>
      <c r="M29" s="485"/>
      <c r="N29" s="485"/>
      <c r="O29" s="485"/>
      <c r="P29" s="485"/>
      <c r="Q29" s="485"/>
      <c r="R29" s="485"/>
      <c r="S29" s="485"/>
      <c r="T29" s="485"/>
      <c r="U29" s="485"/>
      <c r="V29" s="485"/>
      <c r="W29" s="485"/>
      <c r="X29" s="485"/>
      <c r="Y29" s="485"/>
      <c r="Z29" s="485"/>
      <c r="AA29" s="485"/>
      <c r="AB29" s="485"/>
      <c r="AC29" s="485"/>
      <c r="AD29" s="485"/>
      <c r="AE29" s="485"/>
      <c r="AF29" s="485"/>
      <c r="AG29" s="485"/>
    </row>
    <row r="30" spans="1:41" ht="13">
      <c r="A30" s="490"/>
      <c r="B30" s="485" t="s">
        <v>262</v>
      </c>
      <c r="C30" s="485"/>
      <c r="D30" s="485"/>
      <c r="E30" s="485"/>
      <c r="F30" s="485"/>
      <c r="G30" s="485"/>
      <c r="H30" s="485"/>
      <c r="I30" s="485"/>
      <c r="J30" s="485"/>
      <c r="K30" s="485"/>
      <c r="M30" s="485"/>
      <c r="N30" s="485"/>
      <c r="O30" s="485"/>
      <c r="P30" s="485"/>
      <c r="Q30" s="485"/>
      <c r="R30" s="485"/>
      <c r="S30" s="485"/>
      <c r="T30" s="485"/>
      <c r="U30" s="485"/>
      <c r="V30" s="485"/>
      <c r="W30" s="485"/>
      <c r="X30" s="485"/>
      <c r="Y30" s="485"/>
      <c r="Z30" s="485"/>
      <c r="AA30" s="485"/>
      <c r="AB30" s="485"/>
      <c r="AC30" s="485"/>
      <c r="AD30" s="485"/>
      <c r="AE30" s="485"/>
      <c r="AF30" s="485"/>
      <c r="AG30" s="485"/>
    </row>
    <row r="31" spans="1:41" s="453" customFormat="1" ht="13">
      <c r="A31" s="492"/>
      <c r="C31" s="769" t="s">
        <v>76</v>
      </c>
      <c r="D31" s="770"/>
      <c r="E31" s="770"/>
      <c r="F31" s="770"/>
      <c r="G31" s="771"/>
      <c r="H31" s="763">
        <f>入力フォーム!G60</f>
        <v>0</v>
      </c>
      <c r="I31" s="764"/>
      <c r="J31" s="764"/>
      <c r="K31" s="764"/>
      <c r="L31" s="764"/>
      <c r="M31" s="764"/>
      <c r="N31" s="764"/>
      <c r="O31" s="764"/>
      <c r="P31" s="764"/>
      <c r="Q31" s="764"/>
      <c r="R31" s="764"/>
      <c r="S31" s="764"/>
      <c r="T31" s="764"/>
      <c r="U31" s="764"/>
      <c r="V31" s="764"/>
      <c r="W31" s="764"/>
      <c r="X31" s="764"/>
      <c r="Y31" s="764"/>
      <c r="Z31" s="764"/>
      <c r="AA31" s="764"/>
      <c r="AB31" s="764"/>
      <c r="AC31" s="764"/>
      <c r="AD31" s="764"/>
      <c r="AE31" s="764"/>
      <c r="AF31" s="802"/>
      <c r="AG31" s="737" t="s">
        <v>248</v>
      </c>
      <c r="AH31" s="738"/>
      <c r="AI31" s="738"/>
      <c r="AJ31" s="738"/>
      <c r="AK31" s="739"/>
    </row>
    <row r="32" spans="1:41" s="453" customFormat="1" ht="13">
      <c r="A32" s="492"/>
      <c r="C32" s="796" t="s">
        <v>129</v>
      </c>
      <c r="D32" s="797"/>
      <c r="E32" s="797"/>
      <c r="F32" s="797"/>
      <c r="G32" s="798"/>
      <c r="H32" s="737" t="s">
        <v>247</v>
      </c>
      <c r="I32" s="738"/>
      <c r="J32" s="739"/>
      <c r="K32" s="521"/>
      <c r="L32" s="484"/>
      <c r="M32" s="484"/>
      <c r="N32" s="484" t="s">
        <v>235</v>
      </c>
      <c r="O32" s="762">
        <f>入力フォーム!Q61</f>
        <v>0</v>
      </c>
      <c r="P32" s="762"/>
      <c r="Q32" s="524" t="s">
        <v>304</v>
      </c>
      <c r="R32" s="522"/>
      <c r="S32" s="484"/>
      <c r="T32" s="484"/>
      <c r="U32" s="484" t="s">
        <v>236</v>
      </c>
      <c r="V32" s="762">
        <f>入力フォーム!Q62+入力フォーム!Q63</f>
        <v>0</v>
      </c>
      <c r="W32" s="762"/>
      <c r="X32" s="524" t="s">
        <v>304</v>
      </c>
      <c r="Y32" s="524"/>
      <c r="Z32" s="484"/>
      <c r="AA32" s="524" t="s">
        <v>305</v>
      </c>
      <c r="AB32" s="762">
        <f>O32+V32</f>
        <v>0</v>
      </c>
      <c r="AC32" s="762"/>
      <c r="AD32" s="524" t="s">
        <v>306</v>
      </c>
      <c r="AE32" s="484"/>
      <c r="AF32" s="495"/>
      <c r="AG32" s="786">
        <f>入力フォーム!G67</f>
        <v>0</v>
      </c>
      <c r="AH32" s="786"/>
      <c r="AI32" s="786"/>
      <c r="AJ32" s="786"/>
      <c r="AK32" s="787"/>
    </row>
    <row r="33" spans="1:37" s="453" customFormat="1" ht="13">
      <c r="A33" s="492"/>
      <c r="C33" s="799"/>
      <c r="D33" s="800"/>
      <c r="E33" s="800"/>
      <c r="F33" s="800"/>
      <c r="G33" s="801"/>
      <c r="H33" s="737" t="s">
        <v>70</v>
      </c>
      <c r="I33" s="738"/>
      <c r="J33" s="739"/>
      <c r="K33" s="521"/>
      <c r="L33" s="484"/>
      <c r="M33" s="484"/>
      <c r="N33" s="484" t="s">
        <v>235</v>
      </c>
      <c r="O33" s="762">
        <f>入力フォーム!Q64</f>
        <v>0</v>
      </c>
      <c r="P33" s="762"/>
      <c r="Q33" s="524" t="s">
        <v>304</v>
      </c>
      <c r="R33" s="522"/>
      <c r="S33" s="484"/>
      <c r="T33" s="484"/>
      <c r="U33" s="484" t="s">
        <v>236</v>
      </c>
      <c r="V33" s="762">
        <f>入力フォーム!Q65+入力フォーム!Q66</f>
        <v>0</v>
      </c>
      <c r="W33" s="762"/>
      <c r="X33" s="524" t="s">
        <v>304</v>
      </c>
      <c r="Y33" s="524"/>
      <c r="Z33" s="484"/>
      <c r="AA33" s="524" t="s">
        <v>305</v>
      </c>
      <c r="AB33" s="762">
        <f>O33+V33</f>
        <v>0</v>
      </c>
      <c r="AC33" s="762"/>
      <c r="AD33" s="524" t="s">
        <v>306</v>
      </c>
      <c r="AE33" s="484"/>
      <c r="AF33" s="495"/>
      <c r="AG33" s="788"/>
      <c r="AH33" s="788"/>
      <c r="AI33" s="788"/>
      <c r="AJ33" s="788"/>
      <c r="AK33" s="789"/>
    </row>
    <row r="34" spans="1:37" s="453" customFormat="1" ht="13">
      <c r="A34" s="492"/>
      <c r="C34" s="790" t="s">
        <v>130</v>
      </c>
      <c r="D34" s="791"/>
      <c r="E34" s="791"/>
      <c r="F34" s="791"/>
      <c r="G34" s="791"/>
      <c r="H34" s="763">
        <f>入力フォーム!G68</f>
        <v>0</v>
      </c>
      <c r="I34" s="764"/>
      <c r="J34" s="764"/>
      <c r="K34" s="764"/>
      <c r="L34" s="764"/>
      <c r="M34" s="764"/>
      <c r="N34" s="764"/>
      <c r="O34" s="764"/>
      <c r="P34" s="764"/>
      <c r="Q34" s="522"/>
      <c r="R34" s="522"/>
      <c r="S34" s="454" t="str">
        <f>IF(入力フォーム!Q68="","","一部、")</f>
        <v/>
      </c>
      <c r="T34" s="765">
        <f>入力フォーム!Q68</f>
        <v>0</v>
      </c>
      <c r="U34" s="765"/>
      <c r="V34" s="765"/>
      <c r="W34" s="765"/>
      <c r="X34" s="765"/>
      <c r="Y34" s="765"/>
      <c r="Z34" s="765"/>
      <c r="AA34" s="765"/>
      <c r="AB34" s="765"/>
      <c r="AC34" s="522"/>
      <c r="AD34" s="522"/>
      <c r="AE34" s="522"/>
      <c r="AF34" s="522"/>
      <c r="AG34" s="522"/>
      <c r="AH34" s="522"/>
      <c r="AI34" s="522"/>
      <c r="AJ34" s="522"/>
      <c r="AK34" s="496"/>
    </row>
    <row r="35" spans="1:37" s="453" customFormat="1" ht="13">
      <c r="A35" s="492"/>
      <c r="C35" s="741"/>
      <c r="D35" s="742"/>
      <c r="E35" s="742"/>
      <c r="F35" s="742"/>
      <c r="G35" s="743"/>
      <c r="H35" s="783" t="s">
        <v>8</v>
      </c>
      <c r="I35" s="784"/>
      <c r="J35" s="784"/>
      <c r="K35" s="784"/>
      <c r="L35" s="784"/>
      <c r="M35" s="784"/>
      <c r="N35" s="784"/>
      <c r="O35" s="784"/>
      <c r="P35" s="784"/>
      <c r="Q35" s="785"/>
      <c r="R35" s="783" t="s">
        <v>9</v>
      </c>
      <c r="S35" s="784"/>
      <c r="T35" s="784"/>
      <c r="U35" s="784"/>
      <c r="V35" s="784"/>
      <c r="W35" s="784"/>
      <c r="X35" s="784"/>
      <c r="Y35" s="784"/>
      <c r="Z35" s="784"/>
      <c r="AA35" s="785"/>
      <c r="AB35" s="783" t="s">
        <v>82</v>
      </c>
      <c r="AC35" s="784"/>
      <c r="AD35" s="784"/>
      <c r="AE35" s="784"/>
      <c r="AF35" s="784"/>
      <c r="AG35" s="784"/>
      <c r="AH35" s="784"/>
      <c r="AI35" s="784"/>
      <c r="AJ35" s="784"/>
      <c r="AK35" s="785"/>
    </row>
    <row r="36" spans="1:37" ht="13">
      <c r="A36" s="490"/>
      <c r="B36" s="7"/>
      <c r="C36" s="735" t="s">
        <v>246</v>
      </c>
      <c r="D36" s="747"/>
      <c r="E36" s="747"/>
      <c r="F36" s="747"/>
      <c r="G36" s="736"/>
      <c r="H36" s="524"/>
      <c r="I36" s="740">
        <f>入力フォーム!G70</f>
        <v>0</v>
      </c>
      <c r="J36" s="740"/>
      <c r="K36" s="740"/>
      <c r="L36" s="740"/>
      <c r="M36" s="740"/>
      <c r="N36" s="740"/>
      <c r="O36" s="740"/>
      <c r="P36" s="524" t="s">
        <v>37</v>
      </c>
      <c r="Q36" s="525"/>
      <c r="R36" s="523"/>
      <c r="S36" s="740">
        <f>入力フォーム!M70</f>
        <v>0</v>
      </c>
      <c r="T36" s="740"/>
      <c r="U36" s="740"/>
      <c r="V36" s="740"/>
      <c r="W36" s="740"/>
      <c r="X36" s="740"/>
      <c r="Y36" s="740"/>
      <c r="Z36" s="524" t="s">
        <v>37</v>
      </c>
      <c r="AA36" s="525"/>
      <c r="AB36" s="523"/>
      <c r="AC36" s="740">
        <f>入力フォーム!S70</f>
        <v>0</v>
      </c>
      <c r="AD36" s="740"/>
      <c r="AE36" s="740"/>
      <c r="AF36" s="740"/>
      <c r="AG36" s="740"/>
      <c r="AH36" s="740"/>
      <c r="AI36" s="740"/>
      <c r="AJ36" s="524" t="s">
        <v>37</v>
      </c>
      <c r="AK36" s="525"/>
    </row>
    <row r="37" spans="1:37" ht="13">
      <c r="A37" s="490"/>
      <c r="B37" s="7"/>
      <c r="C37" s="735" t="s">
        <v>85</v>
      </c>
      <c r="D37" s="747"/>
      <c r="E37" s="747"/>
      <c r="F37" s="747"/>
      <c r="G37" s="736"/>
      <c r="H37" s="738" t="s">
        <v>51</v>
      </c>
      <c r="I37" s="738"/>
      <c r="J37" s="762">
        <f>入力フォーム!H71</f>
        <v>0</v>
      </c>
      <c r="K37" s="762"/>
      <c r="L37" s="524" t="s">
        <v>5</v>
      </c>
      <c r="M37" s="738" t="s">
        <v>52</v>
      </c>
      <c r="N37" s="738"/>
      <c r="O37" s="762">
        <f>入力フォーム!K71</f>
        <v>0</v>
      </c>
      <c r="P37" s="762"/>
      <c r="Q37" s="525" t="s">
        <v>5</v>
      </c>
      <c r="R37" s="737" t="s">
        <v>51</v>
      </c>
      <c r="S37" s="738"/>
      <c r="T37" s="762">
        <f>入力フォーム!N71</f>
        <v>0</v>
      </c>
      <c r="U37" s="762"/>
      <c r="V37" s="524" t="s">
        <v>5</v>
      </c>
      <c r="W37" s="738" t="s">
        <v>52</v>
      </c>
      <c r="X37" s="738"/>
      <c r="Y37" s="762">
        <f>入力フォーム!Q71</f>
        <v>0</v>
      </c>
      <c r="Z37" s="762"/>
      <c r="AA37" s="525" t="s">
        <v>5</v>
      </c>
      <c r="AB37" s="737" t="s">
        <v>51</v>
      </c>
      <c r="AC37" s="738"/>
      <c r="AD37" s="762">
        <f>入力フォーム!T71</f>
        <v>0</v>
      </c>
      <c r="AE37" s="762"/>
      <c r="AF37" s="524" t="s">
        <v>5</v>
      </c>
      <c r="AG37" s="738" t="s">
        <v>52</v>
      </c>
      <c r="AH37" s="738"/>
      <c r="AI37" s="762">
        <f>入力フォーム!W71</f>
        <v>0</v>
      </c>
      <c r="AJ37" s="762"/>
      <c r="AK37" s="525" t="s">
        <v>5</v>
      </c>
    </row>
    <row r="38" spans="1:37" ht="13">
      <c r="A38" s="490"/>
      <c r="B38" s="7"/>
      <c r="C38" s="735" t="s">
        <v>301</v>
      </c>
      <c r="D38" s="747"/>
      <c r="E38" s="747"/>
      <c r="F38" s="747"/>
      <c r="G38" s="736"/>
      <c r="H38" s="741"/>
      <c r="I38" s="742"/>
      <c r="J38" s="742"/>
      <c r="K38" s="742"/>
      <c r="L38" s="742"/>
      <c r="M38" s="742"/>
      <c r="N38" s="742"/>
      <c r="O38" s="742"/>
      <c r="P38" s="742"/>
      <c r="Q38" s="743"/>
      <c r="R38" s="741"/>
      <c r="S38" s="742"/>
      <c r="T38" s="742"/>
      <c r="U38" s="742"/>
      <c r="V38" s="742"/>
      <c r="W38" s="742"/>
      <c r="X38" s="742"/>
      <c r="Y38" s="742"/>
      <c r="Z38" s="742"/>
      <c r="AA38" s="743"/>
      <c r="AB38" s="523"/>
      <c r="AC38" s="740">
        <f>入力フォーム!S72</f>
        <v>0</v>
      </c>
      <c r="AD38" s="740"/>
      <c r="AE38" s="740"/>
      <c r="AF38" s="740"/>
      <c r="AG38" s="740"/>
      <c r="AH38" s="740"/>
      <c r="AI38" s="740"/>
      <c r="AJ38" s="524" t="s">
        <v>12</v>
      </c>
      <c r="AK38" s="525"/>
    </row>
    <row r="39" spans="1:37" ht="13">
      <c r="A39" s="490"/>
      <c r="B39" s="7"/>
      <c r="C39" s="735" t="s">
        <v>126</v>
      </c>
      <c r="D39" s="747"/>
      <c r="E39" s="747"/>
      <c r="F39" s="747"/>
      <c r="G39" s="736"/>
      <c r="H39" s="524"/>
      <c r="I39" s="740">
        <f>入力フォーム!G73</f>
        <v>0</v>
      </c>
      <c r="J39" s="740"/>
      <c r="K39" s="740"/>
      <c r="L39" s="740"/>
      <c r="M39" s="740"/>
      <c r="N39" s="740"/>
      <c r="O39" s="740"/>
      <c r="P39" s="524" t="s">
        <v>12</v>
      </c>
      <c r="Q39" s="525"/>
      <c r="R39" s="523"/>
      <c r="S39" s="740">
        <f>入力フォーム!M73</f>
        <v>0</v>
      </c>
      <c r="T39" s="740"/>
      <c r="U39" s="740"/>
      <c r="V39" s="740"/>
      <c r="W39" s="740"/>
      <c r="X39" s="740"/>
      <c r="Y39" s="740"/>
      <c r="Z39" s="524" t="s">
        <v>12</v>
      </c>
      <c r="AA39" s="525"/>
      <c r="AB39" s="523"/>
      <c r="AC39" s="740">
        <f>入力フォーム!S73</f>
        <v>0</v>
      </c>
      <c r="AD39" s="740"/>
      <c r="AE39" s="740"/>
      <c r="AF39" s="740"/>
      <c r="AG39" s="740"/>
      <c r="AH39" s="740"/>
      <c r="AI39" s="740"/>
      <c r="AJ39" s="524" t="s">
        <v>12</v>
      </c>
      <c r="AK39" s="525"/>
    </row>
    <row r="40" spans="1:37" ht="13">
      <c r="A40" s="490"/>
      <c r="B40" s="7"/>
      <c r="C40" s="769" t="s">
        <v>302</v>
      </c>
      <c r="D40" s="747"/>
      <c r="E40" s="747"/>
      <c r="F40" s="747"/>
      <c r="G40" s="736"/>
      <c r="H40" s="524"/>
      <c r="I40" s="740">
        <f>入力フォーム!G74</f>
        <v>0</v>
      </c>
      <c r="J40" s="740"/>
      <c r="K40" s="740"/>
      <c r="L40" s="740"/>
      <c r="M40" s="740"/>
      <c r="N40" s="740"/>
      <c r="O40" s="740"/>
      <c r="P40" s="524" t="s">
        <v>12</v>
      </c>
      <c r="Q40" s="525"/>
      <c r="R40" s="523"/>
      <c r="S40" s="740">
        <f>入力フォーム!M74</f>
        <v>0</v>
      </c>
      <c r="T40" s="740"/>
      <c r="U40" s="740"/>
      <c r="V40" s="740"/>
      <c r="W40" s="740"/>
      <c r="X40" s="740"/>
      <c r="Y40" s="740"/>
      <c r="Z40" s="524" t="s">
        <v>12</v>
      </c>
      <c r="AA40" s="525"/>
      <c r="AB40" s="523"/>
      <c r="AC40" s="740">
        <f>入力フォーム!S74</f>
        <v>0</v>
      </c>
      <c r="AD40" s="740"/>
      <c r="AE40" s="740"/>
      <c r="AF40" s="740"/>
      <c r="AG40" s="740"/>
      <c r="AH40" s="740"/>
      <c r="AI40" s="740"/>
      <c r="AJ40" s="524" t="s">
        <v>12</v>
      </c>
      <c r="AK40" s="525"/>
    </row>
    <row r="41" spans="1:37" ht="13">
      <c r="A41" s="490"/>
      <c r="B41" s="7"/>
      <c r="C41" s="494"/>
      <c r="D41" s="773" t="s">
        <v>303</v>
      </c>
      <c r="E41" s="773"/>
      <c r="F41" s="773"/>
      <c r="G41" s="774"/>
      <c r="H41" s="524"/>
      <c r="I41" s="740">
        <f>入力フォーム!G75</f>
        <v>0</v>
      </c>
      <c r="J41" s="740"/>
      <c r="K41" s="740"/>
      <c r="L41" s="740"/>
      <c r="M41" s="740"/>
      <c r="N41" s="740"/>
      <c r="O41" s="740"/>
      <c r="P41" s="524" t="s">
        <v>12</v>
      </c>
      <c r="Q41" s="525"/>
      <c r="R41" s="523"/>
      <c r="S41" s="740">
        <f>入力フォーム!M75</f>
        <v>0</v>
      </c>
      <c r="T41" s="740"/>
      <c r="U41" s="740"/>
      <c r="V41" s="740"/>
      <c r="W41" s="740"/>
      <c r="X41" s="740"/>
      <c r="Y41" s="740"/>
      <c r="Z41" s="524" t="s">
        <v>12</v>
      </c>
      <c r="AA41" s="525"/>
      <c r="AB41" s="523"/>
      <c r="AC41" s="740">
        <f>入力フォーム!S75</f>
        <v>0</v>
      </c>
      <c r="AD41" s="740"/>
      <c r="AE41" s="740"/>
      <c r="AF41" s="740"/>
      <c r="AG41" s="740"/>
      <c r="AH41" s="740"/>
      <c r="AI41" s="740"/>
      <c r="AJ41" s="524" t="s">
        <v>12</v>
      </c>
      <c r="AK41" s="525"/>
    </row>
    <row r="42" spans="1:37" ht="13">
      <c r="A42" s="490"/>
      <c r="B42" s="7"/>
      <c r="C42" s="7"/>
      <c r="D42" s="7"/>
      <c r="E42" s="7"/>
      <c r="F42" s="485"/>
      <c r="G42" s="485"/>
      <c r="H42" s="485"/>
      <c r="I42" s="485"/>
      <c r="J42" s="485"/>
      <c r="K42" s="485"/>
      <c r="L42" s="485"/>
      <c r="M42" s="485"/>
      <c r="N42" s="485"/>
      <c r="O42" s="485"/>
      <c r="P42" s="485"/>
      <c r="Q42" s="485"/>
      <c r="R42" s="485"/>
      <c r="S42" s="485"/>
      <c r="T42" s="485"/>
      <c r="U42" s="485"/>
      <c r="V42" s="485"/>
      <c r="W42" s="485"/>
      <c r="X42" s="485"/>
      <c r="Y42" s="485"/>
      <c r="Z42" s="485"/>
      <c r="AA42" s="485"/>
      <c r="AB42" s="485"/>
      <c r="AC42" s="485"/>
      <c r="AD42" s="485"/>
      <c r="AE42" s="485"/>
      <c r="AF42" s="485"/>
      <c r="AG42" s="485"/>
    </row>
    <row r="43" spans="1:37" ht="13">
      <c r="A43" s="490"/>
      <c r="B43" s="485" t="s">
        <v>263</v>
      </c>
      <c r="C43" s="485"/>
      <c r="D43" s="485"/>
      <c r="E43" s="485"/>
      <c r="F43" s="485"/>
      <c r="G43" s="485"/>
      <c r="H43" s="485"/>
      <c r="I43" s="485"/>
      <c r="J43" s="485"/>
      <c r="K43" s="485"/>
      <c r="L43" s="485"/>
      <c r="M43" s="485"/>
      <c r="O43" s="485"/>
      <c r="P43" s="485"/>
      <c r="Q43" s="485"/>
      <c r="R43" s="485"/>
      <c r="S43" s="485"/>
      <c r="T43" s="485"/>
      <c r="U43" s="485"/>
      <c r="V43" s="485"/>
      <c r="W43" s="485"/>
      <c r="X43" s="485"/>
      <c r="Y43" s="485"/>
      <c r="Z43" s="485"/>
      <c r="AA43" s="485"/>
      <c r="AB43" s="485"/>
      <c r="AC43" s="485"/>
      <c r="AD43" s="485"/>
      <c r="AE43" s="485"/>
      <c r="AF43" s="485"/>
      <c r="AG43" s="485"/>
    </row>
    <row r="44" spans="1:37" ht="13">
      <c r="A44" s="490"/>
      <c r="B44" s="7"/>
      <c r="C44" s="744"/>
      <c r="D44" s="745"/>
      <c r="E44" s="745"/>
      <c r="F44" s="745"/>
      <c r="G44" s="746"/>
      <c r="H44" s="737" t="s">
        <v>307</v>
      </c>
      <c r="I44" s="738"/>
      <c r="J44" s="738"/>
      <c r="K44" s="738"/>
      <c r="L44" s="738"/>
      <c r="M44" s="738"/>
      <c r="N44" s="738"/>
      <c r="O44" s="739"/>
      <c r="P44" s="754" t="s">
        <v>317</v>
      </c>
      <c r="Q44" s="755"/>
      <c r="R44" s="755"/>
      <c r="S44" s="756"/>
      <c r="T44" s="737" t="s">
        <v>266</v>
      </c>
      <c r="U44" s="738"/>
      <c r="V44" s="738"/>
      <c r="W44" s="738"/>
      <c r="X44" s="738"/>
      <c r="Y44" s="738"/>
      <c r="Z44" s="738"/>
      <c r="AA44" s="738"/>
      <c r="AB44" s="738"/>
      <c r="AC44" s="738"/>
      <c r="AD44" s="738"/>
      <c r="AE44" s="738"/>
      <c r="AF44" s="738"/>
      <c r="AG44" s="738"/>
      <c r="AH44" s="738"/>
      <c r="AI44" s="738"/>
      <c r="AJ44" s="738"/>
      <c r="AK44" s="739"/>
    </row>
    <row r="45" spans="1:37" ht="13">
      <c r="A45" s="490"/>
      <c r="B45" s="7"/>
      <c r="C45" s="732"/>
      <c r="D45" s="733"/>
      <c r="E45" s="733"/>
      <c r="F45" s="733"/>
      <c r="G45" s="734"/>
      <c r="H45" s="744" t="s">
        <v>237</v>
      </c>
      <c r="I45" s="745"/>
      <c r="J45" s="745"/>
      <c r="K45" s="746"/>
      <c r="L45" s="744" t="s">
        <v>238</v>
      </c>
      <c r="M45" s="745"/>
      <c r="N45" s="745"/>
      <c r="O45" s="746"/>
      <c r="P45" s="757"/>
      <c r="Q45" s="758"/>
      <c r="R45" s="758"/>
      <c r="S45" s="759"/>
      <c r="T45" s="744" t="s">
        <v>127</v>
      </c>
      <c r="U45" s="745"/>
      <c r="V45" s="746"/>
      <c r="W45" s="748"/>
      <c r="X45" s="749"/>
      <c r="Y45" s="749"/>
      <c r="Z45" s="749"/>
      <c r="AA45" s="749"/>
      <c r="AB45" s="749"/>
      <c r="AC45" s="749"/>
      <c r="AD45" s="749"/>
      <c r="AE45" s="749"/>
      <c r="AF45" s="749"/>
      <c r="AG45" s="749"/>
      <c r="AH45" s="749"/>
      <c r="AI45" s="749"/>
      <c r="AJ45" s="749"/>
      <c r="AK45" s="750"/>
    </row>
    <row r="46" spans="1:37" ht="13">
      <c r="A46" s="490"/>
      <c r="B46" s="7"/>
      <c r="C46" s="735" t="s">
        <v>239</v>
      </c>
      <c r="D46" s="747"/>
      <c r="E46" s="747"/>
      <c r="F46" s="524"/>
      <c r="G46" s="524"/>
      <c r="H46" s="720">
        <f>②駐車施設チェックシート!R52</f>
        <v>0</v>
      </c>
      <c r="I46" s="721"/>
      <c r="J46" s="721"/>
      <c r="K46" s="525" t="s">
        <v>17</v>
      </c>
      <c r="L46" s="760"/>
      <c r="M46" s="761"/>
      <c r="N46" s="761"/>
      <c r="O46" s="525" t="s">
        <v>17</v>
      </c>
      <c r="P46" s="720">
        <f>IF(②駐車施設チェックシート!R71&gt;0,②駐車施設チェックシート!R71,0)</f>
        <v>0</v>
      </c>
      <c r="Q46" s="721"/>
      <c r="R46" s="721"/>
      <c r="S46" s="525" t="s">
        <v>17</v>
      </c>
      <c r="T46" s="732"/>
      <c r="U46" s="733"/>
      <c r="V46" s="734"/>
      <c r="W46" s="751"/>
      <c r="X46" s="752"/>
      <c r="Y46" s="752"/>
      <c r="Z46" s="752"/>
      <c r="AA46" s="752"/>
      <c r="AB46" s="752"/>
      <c r="AC46" s="752"/>
      <c r="AD46" s="752"/>
      <c r="AE46" s="752"/>
      <c r="AF46" s="752"/>
      <c r="AG46" s="752"/>
      <c r="AH46" s="752"/>
      <c r="AI46" s="752"/>
      <c r="AJ46" s="752"/>
      <c r="AK46" s="753"/>
    </row>
    <row r="47" spans="1:37" ht="13">
      <c r="A47" s="490"/>
      <c r="B47" s="7"/>
      <c r="C47" s="769" t="s">
        <v>240</v>
      </c>
      <c r="D47" s="770"/>
      <c r="E47" s="771"/>
      <c r="F47" s="735" t="s">
        <v>241</v>
      </c>
      <c r="G47" s="736"/>
      <c r="H47" s="720">
        <f>②駐車施設チェックシート!AJ52</f>
        <v>0</v>
      </c>
      <c r="I47" s="721"/>
      <c r="J47" s="721"/>
      <c r="K47" s="525" t="s">
        <v>17</v>
      </c>
      <c r="L47" s="766"/>
      <c r="M47" s="767"/>
      <c r="N47" s="767"/>
      <c r="O47" s="768"/>
      <c r="P47" s="720">
        <f>②駐車施設チェックシート!AJ40</f>
        <v>0</v>
      </c>
      <c r="Q47" s="721"/>
      <c r="R47" s="721"/>
      <c r="S47" s="525" t="s">
        <v>17</v>
      </c>
      <c r="T47" s="729" t="s">
        <v>264</v>
      </c>
      <c r="U47" s="730"/>
      <c r="V47" s="731"/>
      <c r="W47" s="748"/>
      <c r="X47" s="749"/>
      <c r="Y47" s="749"/>
      <c r="Z47" s="749"/>
      <c r="AA47" s="749"/>
      <c r="AB47" s="749"/>
      <c r="AC47" s="749"/>
      <c r="AD47" s="749"/>
      <c r="AE47" s="749"/>
      <c r="AF47" s="749"/>
      <c r="AG47" s="749"/>
      <c r="AH47" s="749"/>
      <c r="AI47" s="749"/>
      <c r="AJ47" s="749"/>
      <c r="AK47" s="750"/>
    </row>
    <row r="48" spans="1:37" ht="13">
      <c r="A48" s="490"/>
      <c r="B48" s="7"/>
      <c r="C48" s="772"/>
      <c r="D48" s="773"/>
      <c r="E48" s="774"/>
      <c r="F48" s="735" t="s">
        <v>242</v>
      </c>
      <c r="G48" s="736"/>
      <c r="H48" s="720">
        <f>②駐車施設チェックシート!BA52</f>
        <v>0</v>
      </c>
      <c r="I48" s="721"/>
      <c r="J48" s="721"/>
      <c r="K48" s="525" t="s">
        <v>17</v>
      </c>
      <c r="L48" s="766"/>
      <c r="M48" s="767"/>
      <c r="N48" s="767"/>
      <c r="O48" s="768"/>
      <c r="P48" s="720">
        <f>②駐車施設チェックシート!BA40</f>
        <v>0</v>
      </c>
      <c r="Q48" s="721"/>
      <c r="R48" s="721"/>
      <c r="S48" s="525" t="s">
        <v>17</v>
      </c>
      <c r="T48" s="732"/>
      <c r="U48" s="733"/>
      <c r="V48" s="734"/>
      <c r="W48" s="751"/>
      <c r="X48" s="752"/>
      <c r="Y48" s="752"/>
      <c r="Z48" s="752"/>
      <c r="AA48" s="752"/>
      <c r="AB48" s="752"/>
      <c r="AC48" s="752"/>
      <c r="AD48" s="752"/>
      <c r="AE48" s="752"/>
      <c r="AF48" s="752"/>
      <c r="AG48" s="752"/>
      <c r="AH48" s="752"/>
      <c r="AI48" s="752"/>
      <c r="AJ48" s="752"/>
      <c r="AK48" s="753"/>
    </row>
    <row r="49" spans="1:37" ht="13">
      <c r="A49" s="490"/>
      <c r="B49" s="7"/>
      <c r="C49" s="518" t="s">
        <v>318</v>
      </c>
      <c r="D49" s="519"/>
      <c r="E49" s="519"/>
      <c r="F49" s="519"/>
      <c r="G49" s="519"/>
      <c r="H49" s="485"/>
      <c r="I49" s="485"/>
      <c r="J49" s="485"/>
      <c r="K49" s="485"/>
      <c r="L49" s="485"/>
      <c r="M49" s="485"/>
      <c r="N49" s="485"/>
      <c r="O49" s="485"/>
      <c r="P49" s="485"/>
      <c r="Q49" s="485"/>
      <c r="R49" s="485"/>
      <c r="S49" s="485"/>
      <c r="T49" s="519"/>
      <c r="U49" s="519"/>
      <c r="V49" s="519"/>
      <c r="W49" s="519"/>
      <c r="X49" s="519"/>
      <c r="Y49" s="519"/>
      <c r="Z49" s="519"/>
      <c r="AA49" s="519"/>
      <c r="AB49" s="519"/>
      <c r="AC49" s="519"/>
      <c r="AD49" s="519"/>
      <c r="AE49" s="519"/>
      <c r="AF49" s="519"/>
      <c r="AG49" s="519"/>
      <c r="AH49" s="519"/>
      <c r="AI49" s="519"/>
      <c r="AJ49" s="519"/>
      <c r="AK49" s="520"/>
    </row>
    <row r="50" spans="1:37" s="485" customFormat="1" ht="13">
      <c r="A50" s="491"/>
      <c r="C50" s="775"/>
      <c r="D50" s="776"/>
      <c r="E50" s="776"/>
      <c r="F50" s="776"/>
      <c r="G50" s="776"/>
      <c r="H50" s="776"/>
      <c r="I50" s="776"/>
      <c r="J50" s="776"/>
      <c r="K50" s="776"/>
      <c r="L50" s="776"/>
      <c r="M50" s="776"/>
      <c r="N50" s="776"/>
      <c r="O50" s="776"/>
      <c r="P50" s="776"/>
      <c r="Q50" s="776"/>
      <c r="R50" s="776"/>
      <c r="S50" s="776"/>
      <c r="T50" s="776"/>
      <c r="U50" s="776"/>
      <c r="V50" s="776"/>
      <c r="W50" s="776"/>
      <c r="X50" s="776"/>
      <c r="Y50" s="776"/>
      <c r="Z50" s="776"/>
      <c r="AA50" s="776"/>
      <c r="AB50" s="776"/>
      <c r="AC50" s="776"/>
      <c r="AD50" s="776"/>
      <c r="AE50" s="776"/>
      <c r="AF50" s="776"/>
      <c r="AG50" s="776"/>
      <c r="AH50" s="776"/>
      <c r="AI50" s="776"/>
      <c r="AJ50" s="776"/>
      <c r="AK50" s="777"/>
    </row>
    <row r="51" spans="1:37" s="485" customFormat="1" ht="13">
      <c r="A51" s="491"/>
      <c r="C51" s="775"/>
      <c r="D51" s="776"/>
      <c r="E51" s="776"/>
      <c r="F51" s="776"/>
      <c r="G51" s="776"/>
      <c r="H51" s="776"/>
      <c r="I51" s="776"/>
      <c r="J51" s="776"/>
      <c r="K51" s="776"/>
      <c r="L51" s="776"/>
      <c r="M51" s="776"/>
      <c r="N51" s="776"/>
      <c r="O51" s="776"/>
      <c r="P51" s="776"/>
      <c r="Q51" s="776"/>
      <c r="R51" s="776"/>
      <c r="S51" s="776"/>
      <c r="T51" s="776"/>
      <c r="U51" s="776"/>
      <c r="V51" s="776"/>
      <c r="W51" s="776"/>
      <c r="X51" s="776"/>
      <c r="Y51" s="776"/>
      <c r="Z51" s="776"/>
      <c r="AA51" s="776"/>
      <c r="AB51" s="776"/>
      <c r="AC51" s="776"/>
      <c r="AD51" s="776"/>
      <c r="AE51" s="776"/>
      <c r="AF51" s="776"/>
      <c r="AG51" s="776"/>
      <c r="AH51" s="776"/>
      <c r="AI51" s="776"/>
      <c r="AJ51" s="776"/>
      <c r="AK51" s="777"/>
    </row>
    <row r="52" spans="1:37" s="485" customFormat="1" ht="13">
      <c r="A52" s="491"/>
      <c r="C52" s="775"/>
      <c r="D52" s="776"/>
      <c r="E52" s="776"/>
      <c r="F52" s="776"/>
      <c r="G52" s="776"/>
      <c r="H52" s="776"/>
      <c r="I52" s="776"/>
      <c r="J52" s="776"/>
      <c r="K52" s="776"/>
      <c r="L52" s="776"/>
      <c r="M52" s="776"/>
      <c r="N52" s="776"/>
      <c r="O52" s="776"/>
      <c r="P52" s="776"/>
      <c r="Q52" s="776"/>
      <c r="R52" s="776"/>
      <c r="S52" s="776"/>
      <c r="T52" s="776"/>
      <c r="U52" s="776"/>
      <c r="V52" s="776"/>
      <c r="W52" s="776"/>
      <c r="X52" s="776"/>
      <c r="Y52" s="776"/>
      <c r="Z52" s="776"/>
      <c r="AA52" s="776"/>
      <c r="AB52" s="776"/>
      <c r="AC52" s="776"/>
      <c r="AD52" s="776"/>
      <c r="AE52" s="776"/>
      <c r="AF52" s="776"/>
      <c r="AG52" s="776"/>
      <c r="AH52" s="776"/>
      <c r="AI52" s="776"/>
      <c r="AJ52" s="776"/>
      <c r="AK52" s="777"/>
    </row>
    <row r="53" spans="1:37" s="485" customFormat="1" ht="13">
      <c r="A53" s="491"/>
      <c r="C53" s="775"/>
      <c r="D53" s="776"/>
      <c r="E53" s="776"/>
      <c r="F53" s="776"/>
      <c r="G53" s="776"/>
      <c r="H53" s="776"/>
      <c r="I53" s="776"/>
      <c r="J53" s="776"/>
      <c r="K53" s="776"/>
      <c r="L53" s="776"/>
      <c r="M53" s="776"/>
      <c r="N53" s="776"/>
      <c r="O53" s="776"/>
      <c r="P53" s="776"/>
      <c r="Q53" s="776"/>
      <c r="R53" s="776"/>
      <c r="S53" s="776"/>
      <c r="T53" s="776"/>
      <c r="U53" s="776"/>
      <c r="V53" s="776"/>
      <c r="W53" s="776"/>
      <c r="X53" s="776"/>
      <c r="Y53" s="776"/>
      <c r="Z53" s="776"/>
      <c r="AA53" s="776"/>
      <c r="AB53" s="776"/>
      <c r="AC53" s="776"/>
      <c r="AD53" s="776"/>
      <c r="AE53" s="776"/>
      <c r="AF53" s="776"/>
      <c r="AG53" s="776"/>
      <c r="AH53" s="776"/>
      <c r="AI53" s="776"/>
      <c r="AJ53" s="776"/>
      <c r="AK53" s="777"/>
    </row>
    <row r="54" spans="1:37" s="485" customFormat="1" ht="13">
      <c r="A54" s="491"/>
      <c r="C54" s="778"/>
      <c r="D54" s="779"/>
      <c r="E54" s="779"/>
      <c r="F54" s="779"/>
      <c r="G54" s="779"/>
      <c r="H54" s="779"/>
      <c r="I54" s="779"/>
      <c r="J54" s="779"/>
      <c r="K54" s="779"/>
      <c r="L54" s="779"/>
      <c r="M54" s="779"/>
      <c r="N54" s="779"/>
      <c r="O54" s="779"/>
      <c r="P54" s="779"/>
      <c r="Q54" s="779"/>
      <c r="R54" s="779"/>
      <c r="S54" s="779"/>
      <c r="T54" s="779"/>
      <c r="U54" s="779"/>
      <c r="V54" s="779"/>
      <c r="W54" s="779"/>
      <c r="X54" s="779"/>
      <c r="Y54" s="779"/>
      <c r="Z54" s="779"/>
      <c r="AA54" s="779"/>
      <c r="AB54" s="779"/>
      <c r="AC54" s="779"/>
      <c r="AD54" s="779"/>
      <c r="AE54" s="779"/>
      <c r="AF54" s="779"/>
      <c r="AG54" s="779"/>
      <c r="AH54" s="779"/>
      <c r="AI54" s="779"/>
      <c r="AJ54" s="779"/>
      <c r="AK54" s="780"/>
    </row>
    <row r="55" spans="1:37" s="485" customFormat="1" ht="13">
      <c r="A55" s="491"/>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row>
    <row r="56" spans="1:37" s="485" customFormat="1" ht="13">
      <c r="A56" s="491"/>
      <c r="B56" s="485" t="s">
        <v>311</v>
      </c>
      <c r="C56" s="493"/>
      <c r="D56" s="493"/>
      <c r="E56" s="493"/>
      <c r="F56" s="493"/>
      <c r="G56" s="493"/>
      <c r="H56" s="493"/>
      <c r="I56" s="493"/>
      <c r="J56" s="493"/>
      <c r="K56" s="493"/>
      <c r="L56" s="493"/>
      <c r="M56" s="493"/>
      <c r="N56" s="493"/>
      <c r="O56" s="493"/>
      <c r="P56" s="493"/>
      <c r="Q56" s="493"/>
      <c r="R56" s="493"/>
      <c r="S56" s="493"/>
      <c r="T56" s="493"/>
      <c r="U56" s="493"/>
      <c r="V56" s="493"/>
      <c r="W56" s="493"/>
      <c r="X56" s="493"/>
      <c r="Y56" s="493"/>
      <c r="Z56" s="493"/>
      <c r="AA56" s="493"/>
      <c r="AB56" s="493"/>
      <c r="AC56" s="493"/>
      <c r="AD56" s="493"/>
      <c r="AE56" s="493"/>
      <c r="AF56" s="493"/>
      <c r="AG56" s="493"/>
      <c r="AH56" s="493"/>
      <c r="AI56" s="493"/>
      <c r="AJ56" s="493"/>
      <c r="AK56" s="493"/>
    </row>
    <row r="57" spans="1:37" s="485" customFormat="1" ht="13">
      <c r="A57" s="491"/>
      <c r="C57" s="500" t="s">
        <v>313</v>
      </c>
      <c r="D57" s="497"/>
      <c r="E57" s="497"/>
      <c r="F57" s="497"/>
      <c r="G57" s="497"/>
      <c r="H57" s="500" t="s">
        <v>33</v>
      </c>
      <c r="I57" s="499"/>
      <c r="J57" s="781">
        <f>入力フォーム!H78</f>
        <v>0</v>
      </c>
      <c r="K57" s="781"/>
      <c r="L57" s="497" t="s">
        <v>47</v>
      </c>
      <c r="M57" s="781">
        <f>入力フォーム!J78</f>
        <v>0</v>
      </c>
      <c r="N57" s="781"/>
      <c r="O57" s="497" t="s">
        <v>32</v>
      </c>
      <c r="P57" s="781">
        <f>入力フォーム!L78</f>
        <v>0</v>
      </c>
      <c r="Q57" s="781"/>
      <c r="R57" s="498" t="s">
        <v>1</v>
      </c>
      <c r="S57" s="499"/>
      <c r="T57" s="500" t="s">
        <v>314</v>
      </c>
      <c r="U57" s="497"/>
      <c r="V57" s="497"/>
      <c r="W57" s="497"/>
      <c r="X57" s="497"/>
      <c r="Y57" s="500" t="s">
        <v>33</v>
      </c>
      <c r="Z57" s="499"/>
      <c r="AA57" s="781">
        <f>入力フォーム!H79</f>
        <v>0</v>
      </c>
      <c r="AB57" s="781"/>
      <c r="AC57" s="497" t="s">
        <v>47</v>
      </c>
      <c r="AD57" s="781">
        <f>入力フォーム!J79</f>
        <v>0</v>
      </c>
      <c r="AE57" s="781"/>
      <c r="AF57" s="497" t="s">
        <v>32</v>
      </c>
      <c r="AG57" s="781">
        <f>入力フォーム!L79</f>
        <v>0</v>
      </c>
      <c r="AH57" s="781"/>
      <c r="AI57" s="498" t="s">
        <v>1</v>
      </c>
      <c r="AJ57" s="499"/>
      <c r="AK57" s="501"/>
    </row>
    <row r="58" spans="1:37" s="485" customFormat="1" ht="13">
      <c r="A58" s="491"/>
      <c r="C58" s="493"/>
      <c r="D58" s="493"/>
      <c r="E58" s="493"/>
      <c r="F58" s="493"/>
      <c r="G58" s="493"/>
      <c r="H58" s="493"/>
      <c r="I58" s="493"/>
      <c r="J58" s="493"/>
      <c r="K58" s="493"/>
      <c r="L58" s="493"/>
      <c r="M58" s="493"/>
      <c r="N58" s="493"/>
      <c r="O58" s="493"/>
      <c r="P58" s="493"/>
      <c r="Q58" s="493"/>
      <c r="R58" s="493"/>
      <c r="S58" s="493"/>
      <c r="T58" s="493"/>
      <c r="U58" s="493"/>
      <c r="V58" s="493"/>
      <c r="W58" s="493"/>
      <c r="X58" s="493"/>
      <c r="Y58" s="493"/>
      <c r="Z58" s="493"/>
      <c r="AA58" s="493"/>
      <c r="AB58" s="493"/>
      <c r="AC58" s="493"/>
      <c r="AD58" s="493"/>
      <c r="AE58" s="493"/>
      <c r="AF58" s="493"/>
      <c r="AG58" s="493"/>
      <c r="AH58" s="493"/>
      <c r="AI58" s="493"/>
      <c r="AJ58" s="493"/>
      <c r="AK58" s="493"/>
    </row>
    <row r="59" spans="1:37" ht="13">
      <c r="A59" s="490"/>
      <c r="B59" s="485" t="s">
        <v>312</v>
      </c>
      <c r="C59" s="485"/>
      <c r="D59" s="485"/>
      <c r="E59" s="485"/>
      <c r="F59" s="485"/>
      <c r="G59" s="485"/>
      <c r="H59" s="485"/>
      <c r="I59" s="485"/>
      <c r="J59" s="485"/>
      <c r="K59" s="485"/>
      <c r="L59" s="485"/>
      <c r="N59" s="485"/>
      <c r="O59" s="485"/>
      <c r="P59" s="485"/>
      <c r="Q59" s="485"/>
      <c r="R59" s="485"/>
      <c r="S59" s="485"/>
      <c r="T59" s="485"/>
      <c r="U59" s="485"/>
      <c r="V59" s="485"/>
      <c r="W59" s="485"/>
      <c r="X59" s="485"/>
      <c r="Y59" s="485"/>
      <c r="Z59" s="485"/>
      <c r="AA59" s="485"/>
      <c r="AB59" s="485"/>
      <c r="AC59" s="485"/>
      <c r="AD59" s="485"/>
      <c r="AE59" s="485"/>
      <c r="AF59" s="485"/>
      <c r="AG59" s="485"/>
    </row>
    <row r="60" spans="1:37" ht="13">
      <c r="A60" s="490"/>
      <c r="B60" s="7"/>
      <c r="C60" s="722" t="s">
        <v>55</v>
      </c>
      <c r="D60" s="722"/>
      <c r="E60" s="722"/>
      <c r="F60" s="523" t="s">
        <v>294</v>
      </c>
      <c r="G60" s="524"/>
      <c r="H60" s="524"/>
      <c r="I60" s="524"/>
      <c r="J60" s="525"/>
      <c r="K60" s="723">
        <f>入力フォーム!I41</f>
        <v>0</v>
      </c>
      <c r="L60" s="724"/>
      <c r="M60" s="724"/>
      <c r="N60" s="724"/>
      <c r="O60" s="724"/>
      <c r="P60" s="724"/>
      <c r="Q60" s="724"/>
      <c r="R60" s="724"/>
      <c r="S60" s="724"/>
      <c r="T60" s="724"/>
      <c r="U60" s="724"/>
      <c r="V60" s="724"/>
      <c r="W60" s="724"/>
      <c r="X60" s="724"/>
      <c r="Y60" s="724"/>
      <c r="Z60" s="724"/>
      <c r="AA60" s="486" t="s">
        <v>296</v>
      </c>
      <c r="AB60" s="486"/>
      <c r="AC60" s="486"/>
      <c r="AD60" s="727">
        <f>入力フォーム!I45</f>
        <v>0</v>
      </c>
      <c r="AE60" s="727"/>
      <c r="AF60" s="486" t="s">
        <v>24</v>
      </c>
      <c r="AG60" s="726">
        <f>入力フォーム!L45</f>
        <v>0</v>
      </c>
      <c r="AH60" s="727"/>
      <c r="AI60" s="486" t="s">
        <v>24</v>
      </c>
      <c r="AJ60" s="727">
        <f>入力フォーム!O45</f>
        <v>0</v>
      </c>
      <c r="AK60" s="728"/>
    </row>
    <row r="61" spans="1:37" ht="13">
      <c r="A61" s="490"/>
      <c r="B61" s="7"/>
      <c r="C61" s="722"/>
      <c r="D61" s="722"/>
      <c r="E61" s="722"/>
      <c r="F61" s="523" t="s">
        <v>297</v>
      </c>
      <c r="G61" s="524"/>
      <c r="H61" s="524"/>
      <c r="I61" s="524"/>
      <c r="J61" s="525"/>
      <c r="K61" s="723">
        <f>入力フォーム!I42</f>
        <v>0</v>
      </c>
      <c r="L61" s="724"/>
      <c r="M61" s="724"/>
      <c r="N61" s="724"/>
      <c r="O61" s="724"/>
      <c r="P61" s="724"/>
      <c r="Q61" s="724"/>
      <c r="R61" s="724"/>
      <c r="S61" s="724"/>
      <c r="T61" s="724"/>
      <c r="U61" s="724"/>
      <c r="V61" s="724"/>
      <c r="W61" s="486"/>
      <c r="X61" s="727">
        <f>入力フォーム!I43</f>
        <v>0</v>
      </c>
      <c r="Y61" s="727"/>
      <c r="Z61" s="486" t="s">
        <v>26</v>
      </c>
      <c r="AA61" s="486"/>
      <c r="AB61" s="486"/>
      <c r="AC61" s="727">
        <f>入力フォーム!M43</f>
        <v>0</v>
      </c>
      <c r="AD61" s="727"/>
      <c r="AE61" s="486" t="s">
        <v>300</v>
      </c>
      <c r="AF61" s="486"/>
      <c r="AG61" s="486" t="s">
        <v>298</v>
      </c>
      <c r="AH61" s="727">
        <f>入力フォーム!Q43</f>
        <v>0</v>
      </c>
      <c r="AI61" s="727"/>
      <c r="AJ61" s="727"/>
      <c r="AK61" s="487" t="s">
        <v>299</v>
      </c>
    </row>
    <row r="62" spans="1:37" ht="13">
      <c r="A62" s="490"/>
      <c r="B62" s="7"/>
      <c r="C62" s="722"/>
      <c r="D62" s="722"/>
      <c r="E62" s="722"/>
      <c r="F62" s="523" t="s">
        <v>295</v>
      </c>
      <c r="G62" s="524"/>
      <c r="H62" s="524"/>
      <c r="I62" s="524"/>
      <c r="J62" s="525"/>
      <c r="K62" s="723">
        <f>入力フォーム!I44</f>
        <v>0</v>
      </c>
      <c r="L62" s="724"/>
      <c r="M62" s="724"/>
      <c r="N62" s="724"/>
      <c r="O62" s="724"/>
      <c r="P62" s="724"/>
      <c r="Q62" s="724"/>
      <c r="R62" s="724"/>
      <c r="S62" s="724"/>
      <c r="T62" s="724"/>
      <c r="U62" s="724"/>
      <c r="V62" s="724"/>
      <c r="W62" s="724"/>
      <c r="X62" s="724"/>
      <c r="Y62" s="724"/>
      <c r="Z62" s="724"/>
      <c r="AA62" s="724"/>
      <c r="AB62" s="724"/>
      <c r="AC62" s="724"/>
      <c r="AD62" s="724"/>
      <c r="AE62" s="724"/>
      <c r="AF62" s="724"/>
      <c r="AG62" s="724"/>
      <c r="AH62" s="724"/>
      <c r="AI62" s="724"/>
      <c r="AJ62" s="724"/>
      <c r="AK62" s="725"/>
    </row>
    <row r="63" spans="1:37" ht="13">
      <c r="A63" s="490"/>
      <c r="B63" s="7"/>
      <c r="C63" s="722" t="s">
        <v>56</v>
      </c>
      <c r="D63" s="722"/>
      <c r="E63" s="722"/>
      <c r="F63" s="523" t="s">
        <v>294</v>
      </c>
      <c r="G63" s="524"/>
      <c r="H63" s="524"/>
      <c r="I63" s="524"/>
      <c r="J63" s="525"/>
      <c r="K63" s="723">
        <f>入力フォーム!I46</f>
        <v>0</v>
      </c>
      <c r="L63" s="724"/>
      <c r="M63" s="724"/>
      <c r="N63" s="724"/>
      <c r="O63" s="724"/>
      <c r="P63" s="724"/>
      <c r="Q63" s="724"/>
      <c r="R63" s="724"/>
      <c r="S63" s="724"/>
      <c r="T63" s="724"/>
      <c r="U63" s="724"/>
      <c r="V63" s="724"/>
      <c r="W63" s="724"/>
      <c r="X63" s="724"/>
      <c r="Y63" s="724"/>
      <c r="Z63" s="724"/>
      <c r="AA63" s="486" t="s">
        <v>296</v>
      </c>
      <c r="AB63" s="486"/>
      <c r="AC63" s="486"/>
      <c r="AD63" s="726">
        <f>入力フォーム!I50</f>
        <v>0</v>
      </c>
      <c r="AE63" s="727"/>
      <c r="AF63" s="486" t="s">
        <v>24</v>
      </c>
      <c r="AG63" s="726">
        <f>入力フォーム!L50</f>
        <v>0</v>
      </c>
      <c r="AH63" s="727"/>
      <c r="AI63" s="486" t="s">
        <v>24</v>
      </c>
      <c r="AJ63" s="726">
        <f>入力フォーム!O50</f>
        <v>0</v>
      </c>
      <c r="AK63" s="728"/>
    </row>
    <row r="64" spans="1:37" ht="13">
      <c r="A64" s="490"/>
      <c r="B64" s="7"/>
      <c r="C64" s="722"/>
      <c r="D64" s="722"/>
      <c r="E64" s="722"/>
      <c r="F64" s="523" t="s">
        <v>297</v>
      </c>
      <c r="G64" s="524"/>
      <c r="H64" s="524"/>
      <c r="I64" s="524"/>
      <c r="J64" s="525"/>
      <c r="K64" s="723">
        <f>入力フォーム!I47</f>
        <v>0</v>
      </c>
      <c r="L64" s="724"/>
      <c r="M64" s="724"/>
      <c r="N64" s="724"/>
      <c r="O64" s="724"/>
      <c r="P64" s="724"/>
      <c r="Q64" s="724"/>
      <c r="R64" s="724"/>
      <c r="S64" s="724"/>
      <c r="T64" s="724"/>
      <c r="U64" s="724"/>
      <c r="V64" s="724"/>
      <c r="W64" s="486"/>
      <c r="X64" s="727">
        <f>入力フォーム!I48</f>
        <v>0</v>
      </c>
      <c r="Y64" s="727"/>
      <c r="Z64" s="486" t="s">
        <v>26</v>
      </c>
      <c r="AA64" s="486"/>
      <c r="AB64" s="486"/>
      <c r="AC64" s="727">
        <f>入力フォーム!M48</f>
        <v>0</v>
      </c>
      <c r="AD64" s="727"/>
      <c r="AE64" s="486" t="s">
        <v>300</v>
      </c>
      <c r="AF64" s="486"/>
      <c r="AG64" s="486" t="s">
        <v>298</v>
      </c>
      <c r="AH64" s="727">
        <f>入力フォーム!Q48</f>
        <v>0</v>
      </c>
      <c r="AI64" s="727"/>
      <c r="AJ64" s="727"/>
      <c r="AK64" s="487" t="s">
        <v>299</v>
      </c>
    </row>
    <row r="65" spans="1:37" ht="13">
      <c r="A65" s="490"/>
      <c r="B65" s="7"/>
      <c r="C65" s="722"/>
      <c r="D65" s="722"/>
      <c r="E65" s="722"/>
      <c r="F65" s="523" t="s">
        <v>295</v>
      </c>
      <c r="G65" s="524"/>
      <c r="H65" s="524"/>
      <c r="I65" s="524"/>
      <c r="J65" s="525"/>
      <c r="K65" s="723">
        <f>入力フォーム!I49</f>
        <v>0</v>
      </c>
      <c r="L65" s="724"/>
      <c r="M65" s="724"/>
      <c r="N65" s="724"/>
      <c r="O65" s="724"/>
      <c r="P65" s="724"/>
      <c r="Q65" s="724"/>
      <c r="R65" s="724"/>
      <c r="S65" s="724"/>
      <c r="T65" s="724"/>
      <c r="U65" s="724"/>
      <c r="V65" s="724"/>
      <c r="W65" s="724"/>
      <c r="X65" s="724"/>
      <c r="Y65" s="724"/>
      <c r="Z65" s="724"/>
      <c r="AA65" s="724"/>
      <c r="AB65" s="724"/>
      <c r="AC65" s="724"/>
      <c r="AD65" s="724"/>
      <c r="AE65" s="724"/>
      <c r="AF65" s="724"/>
      <c r="AG65" s="724"/>
      <c r="AH65" s="724"/>
      <c r="AI65" s="724"/>
      <c r="AJ65" s="724"/>
      <c r="AK65" s="725"/>
    </row>
    <row r="66" spans="1:37" s="488" customFormat="1" ht="5.5">
      <c r="F66" s="488" t="s">
        <v>293</v>
      </c>
    </row>
  </sheetData>
  <sheetProtection password="D16D" sheet="1" objects="1" scenarios="1"/>
  <mergeCells count="130">
    <mergeCell ref="F8:AK8"/>
    <mergeCell ref="AC10:AD10"/>
    <mergeCell ref="AF10:AG10"/>
    <mergeCell ref="AI10:AJ10"/>
    <mergeCell ref="L13:R14"/>
    <mergeCell ref="S12:AK12"/>
    <mergeCell ref="C31:G31"/>
    <mergeCell ref="C32:G33"/>
    <mergeCell ref="H31:AF31"/>
    <mergeCell ref="S13:AK13"/>
    <mergeCell ref="S14:AK14"/>
    <mergeCell ref="C27:G27"/>
    <mergeCell ref="R27:Y27"/>
    <mergeCell ref="C28:G28"/>
    <mergeCell ref="H27:P27"/>
    <mergeCell ref="S15:T15"/>
    <mergeCell ref="V15:W15"/>
    <mergeCell ref="Y15:Z15"/>
    <mergeCell ref="C26:G26"/>
    <mergeCell ref="H26:J26"/>
    <mergeCell ref="K26:L26"/>
    <mergeCell ref="N26:AK26"/>
    <mergeCell ref="H28:J28"/>
    <mergeCell ref="L28:N28"/>
    <mergeCell ref="P28:R28"/>
    <mergeCell ref="T28:X28"/>
    <mergeCell ref="Y28:AA28"/>
    <mergeCell ref="AC28:AE28"/>
    <mergeCell ref="AG28:AI28"/>
    <mergeCell ref="AB27:AJ27"/>
    <mergeCell ref="C60:E62"/>
    <mergeCell ref="W47:AK48"/>
    <mergeCell ref="H47:J47"/>
    <mergeCell ref="L47:O47"/>
    <mergeCell ref="H35:Q35"/>
    <mergeCell ref="R35:AA35"/>
    <mergeCell ref="AB35:AK35"/>
    <mergeCell ref="AG31:AK31"/>
    <mergeCell ref="V32:W32"/>
    <mergeCell ref="H33:J33"/>
    <mergeCell ref="O33:P33"/>
    <mergeCell ref="V33:W33"/>
    <mergeCell ref="H32:J32"/>
    <mergeCell ref="O32:P32"/>
    <mergeCell ref="AB32:AC32"/>
    <mergeCell ref="AB33:AC33"/>
    <mergeCell ref="AG32:AK33"/>
    <mergeCell ref="C34:G34"/>
    <mergeCell ref="H34:P34"/>
    <mergeCell ref="T34:AB34"/>
    <mergeCell ref="L48:O48"/>
    <mergeCell ref="P48:R48"/>
    <mergeCell ref="C47:E48"/>
    <mergeCell ref="F47:G47"/>
    <mergeCell ref="C50:AK54"/>
    <mergeCell ref="AA57:AB57"/>
    <mergeCell ref="AD57:AE57"/>
    <mergeCell ref="AG57:AH57"/>
    <mergeCell ref="J57:K57"/>
    <mergeCell ref="M57:N57"/>
    <mergeCell ref="P57:Q57"/>
    <mergeCell ref="C36:G36"/>
    <mergeCell ref="C37:G37"/>
    <mergeCell ref="C38:G38"/>
    <mergeCell ref="D41:G41"/>
    <mergeCell ref="C39:G39"/>
    <mergeCell ref="C40:G40"/>
    <mergeCell ref="AI37:AJ37"/>
    <mergeCell ref="T37:U37"/>
    <mergeCell ref="W37:X37"/>
    <mergeCell ref="Y37:Z37"/>
    <mergeCell ref="AB37:AC37"/>
    <mergeCell ref="AD37:AE37"/>
    <mergeCell ref="AG37:AH37"/>
    <mergeCell ref="I36:O36"/>
    <mergeCell ref="S36:Y36"/>
    <mergeCell ref="AC36:AI36"/>
    <mergeCell ref="H37:I37"/>
    <mergeCell ref="J37:K37"/>
    <mergeCell ref="M37:N37"/>
    <mergeCell ref="O37:P37"/>
    <mergeCell ref="R37:S37"/>
    <mergeCell ref="T44:AK44"/>
    <mergeCell ref="I41:O41"/>
    <mergeCell ref="S41:Y41"/>
    <mergeCell ref="AC41:AI41"/>
    <mergeCell ref="C35:G35"/>
    <mergeCell ref="H38:Q38"/>
    <mergeCell ref="R38:AA38"/>
    <mergeCell ref="I39:O39"/>
    <mergeCell ref="S39:Y39"/>
    <mergeCell ref="AC39:AI39"/>
    <mergeCell ref="I40:O40"/>
    <mergeCell ref="S40:Y40"/>
    <mergeCell ref="AC40:AI40"/>
    <mergeCell ref="AC38:AI38"/>
    <mergeCell ref="C44:G45"/>
    <mergeCell ref="T45:V46"/>
    <mergeCell ref="C46:E46"/>
    <mergeCell ref="W45:AK46"/>
    <mergeCell ref="P44:S45"/>
    <mergeCell ref="H44:O44"/>
    <mergeCell ref="H45:K45"/>
    <mergeCell ref="L45:O45"/>
    <mergeCell ref="H46:J46"/>
    <mergeCell ref="L46:N46"/>
    <mergeCell ref="P46:R46"/>
    <mergeCell ref="P47:R47"/>
    <mergeCell ref="C63:E65"/>
    <mergeCell ref="K60:Z60"/>
    <mergeCell ref="K61:V61"/>
    <mergeCell ref="K62:AK62"/>
    <mergeCell ref="K63:Z63"/>
    <mergeCell ref="K64:V64"/>
    <mergeCell ref="K65:AK65"/>
    <mergeCell ref="AD63:AE63"/>
    <mergeCell ref="AG63:AH63"/>
    <mergeCell ref="AJ63:AK63"/>
    <mergeCell ref="X64:Y64"/>
    <mergeCell ref="AC64:AD64"/>
    <mergeCell ref="AH64:AJ64"/>
    <mergeCell ref="AD60:AE60"/>
    <mergeCell ref="AG60:AH60"/>
    <mergeCell ref="AJ60:AK60"/>
    <mergeCell ref="X61:Y61"/>
    <mergeCell ref="AC61:AD61"/>
    <mergeCell ref="AH61:AJ61"/>
    <mergeCell ref="T47:V48"/>
    <mergeCell ref="F48:G48"/>
    <mergeCell ref="H48:J48"/>
  </mergeCells>
  <phoneticPr fontId="1"/>
  <printOptions horizontalCentered="1"/>
  <pageMargins left="0.19685039370078741" right="0.19685039370078741" top="0.19685039370078741" bottom="0.19685039370078741"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Z36"/>
  <sheetViews>
    <sheetView showGridLines="0" showZeros="0" zoomScaleNormal="100" workbookViewId="0"/>
  </sheetViews>
  <sheetFormatPr defaultColWidth="8.58203125" defaultRowHeight="13"/>
  <cols>
    <col min="1" max="1" width="1.58203125" style="193" customWidth="1"/>
    <col min="2" max="2" width="2.58203125" style="193" customWidth="1"/>
    <col min="3" max="4" width="6.58203125" style="193" customWidth="1"/>
    <col min="5" max="5" width="6.58203125" style="195" customWidth="1"/>
    <col min="6" max="7" width="4.58203125" style="195" customWidth="1"/>
    <col min="8" max="8" width="6.58203125" style="193" customWidth="1"/>
    <col min="9" max="9" width="2.58203125" style="193" customWidth="1"/>
    <col min="10" max="10" width="6.58203125" style="193" customWidth="1"/>
    <col min="11" max="11" width="2.58203125" style="193" customWidth="1"/>
    <col min="12" max="12" width="6.58203125" style="193" customWidth="1"/>
    <col min="13" max="13" width="24.58203125" style="193" customWidth="1"/>
    <col min="14" max="14" width="2.58203125" style="193" customWidth="1"/>
    <col min="15" max="15" width="1.58203125" style="193" customWidth="1"/>
    <col min="16" max="16" width="4.58203125" style="10" customWidth="1"/>
    <col min="17" max="17" width="6.1640625" style="3" customWidth="1"/>
    <col min="18" max="18" width="64.58203125" style="265" customWidth="1"/>
    <col min="19" max="26" width="6.1640625" style="265" customWidth="1"/>
    <col min="27" max="16384" width="8.58203125" style="193"/>
  </cols>
  <sheetData>
    <row r="1" spans="1:26" s="18" customFormat="1" ht="6">
      <c r="A1" s="262"/>
      <c r="B1" s="262"/>
      <c r="C1" s="262"/>
      <c r="D1" s="262"/>
      <c r="E1" s="262"/>
      <c r="F1" s="262"/>
      <c r="G1" s="262"/>
      <c r="H1" s="262"/>
      <c r="I1" s="262"/>
      <c r="J1" s="262"/>
      <c r="K1" s="262"/>
      <c r="L1" s="262"/>
      <c r="M1" s="262"/>
      <c r="N1" s="262"/>
      <c r="O1" s="262"/>
    </row>
    <row r="2" spans="1:26" s="388" customFormat="1" ht="11.5">
      <c r="A2" s="387"/>
      <c r="B2" s="387" t="s">
        <v>20</v>
      </c>
      <c r="C2" s="387" t="s">
        <v>274</v>
      </c>
      <c r="D2" s="387"/>
      <c r="E2" s="387"/>
      <c r="F2" s="387"/>
      <c r="G2" s="387"/>
      <c r="H2" s="387"/>
      <c r="I2" s="387"/>
      <c r="J2" s="387"/>
      <c r="K2" s="387"/>
      <c r="L2" s="387"/>
      <c r="M2" s="387"/>
      <c r="N2" s="387"/>
      <c r="O2" s="387"/>
    </row>
    <row r="3" spans="1:26" s="18" customFormat="1" ht="6">
      <c r="A3" s="262"/>
      <c r="B3" s="262"/>
      <c r="C3" s="262"/>
      <c r="D3" s="262"/>
      <c r="E3" s="262"/>
      <c r="F3" s="262"/>
      <c r="G3" s="262"/>
      <c r="H3" s="262"/>
      <c r="I3" s="262"/>
      <c r="J3" s="262"/>
      <c r="K3" s="262"/>
      <c r="L3" s="262"/>
      <c r="M3" s="262"/>
      <c r="N3" s="262"/>
      <c r="O3" s="262"/>
    </row>
    <row r="4" spans="1:26" s="388" customFormat="1" ht="11.5">
      <c r="A4" s="387"/>
      <c r="B4" s="387" t="s">
        <v>20</v>
      </c>
      <c r="C4" s="389"/>
      <c r="D4" s="387" t="s">
        <v>267</v>
      </c>
      <c r="E4" s="387"/>
      <c r="F4" s="387"/>
      <c r="G4" s="387"/>
      <c r="H4" s="387"/>
      <c r="I4" s="387"/>
      <c r="J4" s="387"/>
      <c r="K4" s="387"/>
      <c r="L4" s="387"/>
      <c r="M4" s="387"/>
      <c r="N4" s="387"/>
      <c r="O4" s="387"/>
    </row>
    <row r="5" spans="1:26" s="18" customFormat="1" ht="6">
      <c r="A5" s="262"/>
      <c r="B5" s="262"/>
      <c r="C5" s="262"/>
      <c r="D5" s="262"/>
      <c r="E5" s="262"/>
      <c r="F5" s="262"/>
      <c r="G5" s="262"/>
      <c r="H5" s="262"/>
      <c r="I5" s="262"/>
      <c r="J5" s="262"/>
      <c r="K5" s="262"/>
      <c r="L5" s="262"/>
      <c r="M5" s="262"/>
      <c r="N5" s="262"/>
      <c r="O5" s="262"/>
    </row>
    <row r="6" spans="1:26" s="388" customFormat="1" ht="11.5">
      <c r="A6" s="387"/>
      <c r="B6" s="387" t="s">
        <v>20</v>
      </c>
      <c r="C6" s="390"/>
      <c r="D6" s="387" t="s">
        <v>268</v>
      </c>
      <c r="E6" s="387"/>
      <c r="F6" s="387"/>
      <c r="G6" s="387"/>
      <c r="H6" s="387"/>
      <c r="I6" s="387"/>
      <c r="J6" s="387"/>
      <c r="K6" s="387"/>
      <c r="L6" s="387"/>
      <c r="M6" s="387"/>
      <c r="N6" s="387"/>
      <c r="O6" s="387"/>
    </row>
    <row r="7" spans="1:26" s="18" customFormat="1" ht="6">
      <c r="A7" s="262"/>
      <c r="B7" s="262"/>
      <c r="C7" s="262"/>
      <c r="D7" s="262"/>
      <c r="E7" s="262"/>
      <c r="F7" s="262"/>
      <c r="G7" s="262"/>
      <c r="H7" s="262"/>
      <c r="I7" s="262"/>
      <c r="J7" s="262"/>
      <c r="K7" s="262"/>
      <c r="L7" s="262"/>
      <c r="M7" s="262"/>
      <c r="N7" s="262"/>
      <c r="O7" s="262"/>
    </row>
    <row r="8" spans="1:26" s="380" customFormat="1" ht="6"/>
    <row r="9" spans="1:26" s="455" customFormat="1" ht="30" customHeight="1">
      <c r="B9" s="455" t="s">
        <v>250</v>
      </c>
      <c r="C9" s="456"/>
      <c r="D9" s="456"/>
      <c r="K9" s="457"/>
      <c r="L9" s="457"/>
      <c r="O9" s="457"/>
      <c r="P9" s="2"/>
      <c r="Q9" s="2"/>
      <c r="R9" s="1"/>
      <c r="S9" s="1"/>
      <c r="T9" s="1"/>
      <c r="U9" s="1"/>
      <c r="V9" s="1"/>
      <c r="W9" s="1"/>
      <c r="X9" s="1"/>
      <c r="Y9" s="1"/>
      <c r="Z9" s="1"/>
    </row>
    <row r="10" spans="1:26" s="458" customFormat="1" ht="11.5">
      <c r="B10" s="459"/>
      <c r="C10" s="460"/>
      <c r="D10" s="460"/>
      <c r="E10" s="461"/>
      <c r="F10" s="461"/>
      <c r="G10" s="461"/>
      <c r="H10" s="461"/>
      <c r="I10" s="461"/>
      <c r="J10" s="461"/>
      <c r="K10" s="462"/>
      <c r="L10" s="462"/>
      <c r="M10" s="461"/>
      <c r="N10" s="463"/>
      <c r="O10" s="464"/>
      <c r="P10" s="21"/>
      <c r="Q10" s="13"/>
      <c r="R10" s="19"/>
      <c r="S10" s="2"/>
      <c r="T10" s="2"/>
      <c r="U10" s="2"/>
      <c r="V10" s="2"/>
      <c r="W10" s="2"/>
      <c r="X10" s="2"/>
      <c r="Y10" s="2"/>
      <c r="Z10" s="2"/>
    </row>
    <row r="11" spans="1:26" s="11" customFormat="1" ht="11.5">
      <c r="B11" s="465"/>
      <c r="C11" s="396" t="s">
        <v>285</v>
      </c>
      <c r="D11" s="396"/>
      <c r="E11" s="396"/>
      <c r="F11" s="396"/>
      <c r="G11" s="396"/>
      <c r="H11" s="396"/>
      <c r="I11" s="396"/>
      <c r="J11" s="396"/>
      <c r="K11" s="396"/>
      <c r="L11" s="396"/>
      <c r="M11" s="396"/>
      <c r="N11" s="466"/>
      <c r="O11" s="396"/>
      <c r="P11" s="20"/>
      <c r="Q11" s="4"/>
      <c r="R11" s="19"/>
      <c r="S11" s="3"/>
      <c r="T11" s="3"/>
      <c r="U11" s="3"/>
      <c r="V11" s="3"/>
      <c r="W11" s="3"/>
      <c r="X11" s="3"/>
      <c r="Y11" s="3"/>
      <c r="Z11" s="3"/>
    </row>
    <row r="12" spans="1:26" s="11" customFormat="1" ht="11.5">
      <c r="B12" s="465"/>
      <c r="C12" s="467"/>
      <c r="D12" s="467"/>
      <c r="E12" s="467"/>
      <c r="F12" s="467"/>
      <c r="G12" s="467"/>
      <c r="H12" s="467"/>
      <c r="I12" s="467"/>
      <c r="J12" s="467"/>
      <c r="K12" s="467"/>
      <c r="L12" s="467"/>
      <c r="M12" s="467"/>
      <c r="N12" s="466"/>
      <c r="O12" s="396"/>
      <c r="P12" s="21"/>
      <c r="Q12" s="19"/>
      <c r="R12" s="19"/>
      <c r="S12" s="3"/>
      <c r="T12" s="3"/>
      <c r="U12" s="3"/>
      <c r="V12" s="3"/>
      <c r="W12" s="3"/>
      <c r="X12" s="3"/>
      <c r="Y12" s="3"/>
    </row>
    <row r="13" spans="1:26" s="11" customFormat="1" ht="36" customHeight="1">
      <c r="B13" s="465"/>
      <c r="C13" s="821" t="s">
        <v>122</v>
      </c>
      <c r="D13" s="822"/>
      <c r="E13" s="468" t="s">
        <v>31</v>
      </c>
      <c r="F13" s="469">
        <f>入力フォーム!G53</f>
        <v>0</v>
      </c>
      <c r="G13" s="470" t="s">
        <v>2</v>
      </c>
      <c r="H13" s="827">
        <f>入力フォーム!G54</f>
        <v>0</v>
      </c>
      <c r="I13" s="827"/>
      <c r="J13" s="827"/>
      <c r="K13" s="827"/>
      <c r="L13" s="827"/>
      <c r="M13" s="828"/>
      <c r="N13" s="466"/>
      <c r="O13" s="396"/>
      <c r="S13" s="3"/>
      <c r="T13" s="3"/>
      <c r="U13" s="3"/>
      <c r="V13" s="3"/>
      <c r="W13" s="3"/>
      <c r="X13" s="3"/>
      <c r="Y13" s="3"/>
      <c r="Z13" s="3"/>
    </row>
    <row r="14" spans="1:26" s="11" customFormat="1" ht="11.5">
      <c r="B14" s="465"/>
      <c r="C14" s="396"/>
      <c r="D14" s="396"/>
      <c r="E14" s="467"/>
      <c r="F14" s="467"/>
      <c r="G14" s="467"/>
      <c r="H14" s="467"/>
      <c r="I14" s="467"/>
      <c r="J14" s="467"/>
      <c r="K14" s="467"/>
      <c r="L14" s="467"/>
      <c r="M14" s="467"/>
      <c r="N14" s="466"/>
      <c r="O14" s="396"/>
      <c r="S14" s="3"/>
      <c r="T14" s="3"/>
      <c r="U14" s="3"/>
      <c r="V14" s="3"/>
      <c r="W14" s="3"/>
      <c r="X14" s="3"/>
      <c r="Y14" s="3"/>
      <c r="Z14" s="3"/>
    </row>
    <row r="15" spans="1:26" s="11" customFormat="1" ht="30" customHeight="1">
      <c r="B15" s="465"/>
      <c r="C15" s="804" t="s">
        <v>116</v>
      </c>
      <c r="D15" s="805"/>
      <c r="E15" s="814" t="s">
        <v>45</v>
      </c>
      <c r="F15" s="814"/>
      <c r="G15" s="814"/>
      <c r="H15" s="829">
        <f>入力フォーム!I36</f>
        <v>0</v>
      </c>
      <c r="I15" s="830"/>
      <c r="J15" s="830"/>
      <c r="K15" s="830"/>
      <c r="L15" s="830"/>
      <c r="M15" s="831"/>
      <c r="N15" s="471"/>
      <c r="O15" s="472"/>
      <c r="P15" s="22"/>
      <c r="Q15" s="4"/>
      <c r="R15" s="4"/>
      <c r="S15" s="4"/>
      <c r="T15" s="3"/>
      <c r="U15" s="3"/>
      <c r="V15" s="3"/>
      <c r="W15" s="3"/>
      <c r="X15" s="3"/>
      <c r="Y15" s="3"/>
      <c r="Z15" s="3"/>
    </row>
    <row r="16" spans="1:26" s="11" customFormat="1" ht="30" customHeight="1">
      <c r="B16" s="465"/>
      <c r="C16" s="806"/>
      <c r="D16" s="807"/>
      <c r="E16" s="810" t="s">
        <v>292</v>
      </c>
      <c r="F16" s="810"/>
      <c r="G16" s="810"/>
      <c r="H16" s="832">
        <f>入力フォーム!I37</f>
        <v>0</v>
      </c>
      <c r="I16" s="833"/>
      <c r="J16" s="833"/>
      <c r="K16" s="833"/>
      <c r="L16" s="833"/>
      <c r="M16" s="834"/>
      <c r="N16" s="471"/>
      <c r="O16" s="472"/>
      <c r="P16" s="263"/>
      <c r="Q16" s="264"/>
      <c r="R16" s="4"/>
      <c r="S16" s="4"/>
      <c r="T16" s="3"/>
      <c r="U16" s="3"/>
      <c r="V16" s="3"/>
      <c r="W16" s="3"/>
      <c r="X16" s="3"/>
      <c r="Y16" s="3"/>
      <c r="Z16" s="3"/>
    </row>
    <row r="17" spans="2:26" s="11" customFormat="1" ht="30" customHeight="1">
      <c r="B17" s="465"/>
      <c r="C17" s="806"/>
      <c r="D17" s="807"/>
      <c r="E17" s="810"/>
      <c r="F17" s="810"/>
      <c r="G17" s="810"/>
      <c r="H17" s="811">
        <f>入力フォーム!I38</f>
        <v>0</v>
      </c>
      <c r="I17" s="812"/>
      <c r="J17" s="812"/>
      <c r="K17" s="812"/>
      <c r="L17" s="812"/>
      <c r="M17" s="813"/>
      <c r="N17" s="473"/>
      <c r="O17" s="474"/>
      <c r="P17" s="10"/>
      <c r="Q17" s="4"/>
      <c r="R17" s="4"/>
      <c r="S17" s="4"/>
      <c r="T17" s="3"/>
      <c r="U17" s="3"/>
      <c r="V17" s="3"/>
      <c r="W17" s="3"/>
      <c r="X17" s="3"/>
      <c r="Y17" s="3"/>
      <c r="Z17" s="3"/>
    </row>
    <row r="18" spans="2:26" s="11" customFormat="1" ht="30" customHeight="1">
      <c r="B18" s="465"/>
      <c r="C18" s="808"/>
      <c r="D18" s="809"/>
      <c r="E18" s="814" t="s">
        <v>69</v>
      </c>
      <c r="F18" s="814"/>
      <c r="G18" s="814"/>
      <c r="H18" s="475">
        <f>入力フォーム!I39</f>
        <v>0</v>
      </c>
      <c r="I18" s="476" t="s">
        <v>24</v>
      </c>
      <c r="J18" s="475">
        <f>入力フォーム!L39</f>
        <v>0</v>
      </c>
      <c r="K18" s="476" t="s">
        <v>24</v>
      </c>
      <c r="L18" s="475">
        <f>入力フォーム!O39</f>
        <v>0</v>
      </c>
      <c r="M18" s="17"/>
      <c r="N18" s="477"/>
      <c r="O18" s="6"/>
      <c r="P18" s="10"/>
      <c r="Q18" s="3"/>
      <c r="R18" s="3"/>
      <c r="S18" s="3"/>
      <c r="T18" s="3"/>
      <c r="U18" s="3"/>
      <c r="V18" s="3"/>
      <c r="W18" s="3"/>
      <c r="X18" s="3"/>
      <c r="Y18" s="3"/>
      <c r="Z18" s="3"/>
    </row>
    <row r="19" spans="2:26" s="11" customFormat="1" ht="30" customHeight="1">
      <c r="B19" s="465"/>
      <c r="C19" s="804" t="s">
        <v>117</v>
      </c>
      <c r="D19" s="805"/>
      <c r="E19" s="814" t="s">
        <v>45</v>
      </c>
      <c r="F19" s="814"/>
      <c r="G19" s="814"/>
      <c r="H19" s="824"/>
      <c r="I19" s="825"/>
      <c r="J19" s="825"/>
      <c r="K19" s="825"/>
      <c r="L19" s="825"/>
      <c r="M19" s="826"/>
      <c r="N19" s="478"/>
      <c r="O19" s="479"/>
      <c r="P19" s="5"/>
      <c r="Q19" s="823"/>
      <c r="R19" s="823"/>
      <c r="S19" s="4"/>
      <c r="T19" s="3"/>
      <c r="U19" s="3"/>
      <c r="V19" s="3"/>
      <c r="W19" s="3"/>
      <c r="X19" s="3"/>
      <c r="Y19" s="3"/>
      <c r="Z19" s="3"/>
    </row>
    <row r="20" spans="2:26" s="11" customFormat="1" ht="30" customHeight="1">
      <c r="B20" s="465"/>
      <c r="C20" s="806"/>
      <c r="D20" s="807"/>
      <c r="E20" s="810" t="s">
        <v>292</v>
      </c>
      <c r="F20" s="810"/>
      <c r="G20" s="810"/>
      <c r="H20" s="818"/>
      <c r="I20" s="819"/>
      <c r="J20" s="819"/>
      <c r="K20" s="819"/>
      <c r="L20" s="819"/>
      <c r="M20" s="820"/>
      <c r="N20" s="478"/>
      <c r="O20" s="479"/>
      <c r="P20" s="10"/>
      <c r="Q20" s="4"/>
      <c r="R20" s="4"/>
      <c r="S20" s="4"/>
      <c r="T20" s="3"/>
      <c r="U20" s="3"/>
      <c r="V20" s="3"/>
      <c r="W20" s="3"/>
      <c r="X20" s="3"/>
      <c r="Y20" s="3"/>
      <c r="Z20" s="3"/>
    </row>
    <row r="21" spans="2:26" s="11" customFormat="1" ht="30" customHeight="1">
      <c r="B21" s="465"/>
      <c r="C21" s="806"/>
      <c r="D21" s="807"/>
      <c r="E21" s="810"/>
      <c r="F21" s="810"/>
      <c r="G21" s="810"/>
      <c r="H21" s="815"/>
      <c r="I21" s="816"/>
      <c r="J21" s="816"/>
      <c r="K21" s="816"/>
      <c r="L21" s="816"/>
      <c r="M21" s="817"/>
      <c r="N21" s="473"/>
      <c r="O21" s="474"/>
      <c r="P21" s="263"/>
      <c r="Q21" s="264"/>
      <c r="R21" s="4"/>
      <c r="S21" s="4"/>
      <c r="T21" s="3"/>
      <c r="U21" s="3"/>
      <c r="V21" s="3"/>
      <c r="W21" s="3"/>
      <c r="X21" s="3"/>
      <c r="Y21" s="3"/>
      <c r="Z21" s="3"/>
    </row>
    <row r="22" spans="2:26" s="11" customFormat="1" ht="30" customHeight="1">
      <c r="B22" s="465"/>
      <c r="C22" s="808"/>
      <c r="D22" s="809"/>
      <c r="E22" s="814" t="s">
        <v>69</v>
      </c>
      <c r="F22" s="814"/>
      <c r="G22" s="814"/>
      <c r="H22" s="480"/>
      <c r="I22" s="481" t="s">
        <v>24</v>
      </c>
      <c r="J22" s="480"/>
      <c r="K22" s="481" t="s">
        <v>24</v>
      </c>
      <c r="L22" s="480"/>
      <c r="M22" s="16"/>
      <c r="N22" s="477"/>
      <c r="O22" s="6"/>
      <c r="P22" s="10"/>
      <c r="Q22" s="3"/>
      <c r="R22" s="3"/>
      <c r="S22" s="3"/>
      <c r="T22" s="3"/>
      <c r="U22" s="3"/>
      <c r="V22" s="3"/>
      <c r="W22" s="3"/>
      <c r="X22" s="3"/>
      <c r="Y22" s="3"/>
      <c r="Z22" s="3"/>
    </row>
    <row r="23" spans="2:26" s="11" customFormat="1" ht="30" customHeight="1">
      <c r="B23" s="465"/>
      <c r="C23" s="804" t="s">
        <v>118</v>
      </c>
      <c r="D23" s="805"/>
      <c r="E23" s="814" t="s">
        <v>45</v>
      </c>
      <c r="F23" s="814"/>
      <c r="G23" s="814"/>
      <c r="H23" s="824"/>
      <c r="I23" s="825"/>
      <c r="J23" s="825"/>
      <c r="K23" s="825"/>
      <c r="L23" s="825"/>
      <c r="M23" s="826"/>
      <c r="N23" s="478"/>
      <c r="O23" s="479"/>
      <c r="P23" s="22"/>
      <c r="Q23" s="4"/>
      <c r="R23" s="4"/>
      <c r="S23" s="4"/>
      <c r="T23" s="3"/>
      <c r="U23" s="3"/>
      <c r="V23" s="3"/>
      <c r="W23" s="3"/>
      <c r="X23" s="3"/>
      <c r="Y23" s="3"/>
      <c r="Z23" s="3"/>
    </row>
    <row r="24" spans="2:26" s="11" customFormat="1" ht="30" customHeight="1">
      <c r="B24" s="465"/>
      <c r="C24" s="806"/>
      <c r="D24" s="807"/>
      <c r="E24" s="810" t="s">
        <v>292</v>
      </c>
      <c r="F24" s="810"/>
      <c r="G24" s="810"/>
      <c r="H24" s="818"/>
      <c r="I24" s="819"/>
      <c r="J24" s="819"/>
      <c r="K24" s="819"/>
      <c r="L24" s="819"/>
      <c r="M24" s="820"/>
      <c r="N24" s="478"/>
      <c r="O24" s="479"/>
      <c r="P24" s="10"/>
      <c r="Q24" s="4"/>
      <c r="R24" s="4"/>
      <c r="S24" s="4"/>
      <c r="T24" s="3"/>
      <c r="U24" s="3"/>
      <c r="V24" s="3"/>
      <c r="W24" s="3"/>
      <c r="X24" s="3"/>
      <c r="Y24" s="3"/>
      <c r="Z24" s="3"/>
    </row>
    <row r="25" spans="2:26" s="11" customFormat="1" ht="30" customHeight="1">
      <c r="B25" s="465"/>
      <c r="C25" s="806"/>
      <c r="D25" s="807"/>
      <c r="E25" s="810"/>
      <c r="F25" s="810"/>
      <c r="G25" s="810"/>
      <c r="H25" s="815"/>
      <c r="I25" s="816"/>
      <c r="J25" s="816"/>
      <c r="K25" s="816"/>
      <c r="L25" s="816"/>
      <c r="M25" s="817"/>
      <c r="N25" s="473"/>
      <c r="O25" s="474"/>
      <c r="P25" s="10"/>
      <c r="Q25" s="4"/>
      <c r="R25" s="4"/>
      <c r="S25" s="4"/>
      <c r="T25" s="3"/>
      <c r="U25" s="3"/>
      <c r="V25" s="3"/>
      <c r="W25" s="3"/>
      <c r="X25" s="3"/>
      <c r="Y25" s="3"/>
      <c r="Z25" s="3"/>
    </row>
    <row r="26" spans="2:26" s="11" customFormat="1" ht="30" customHeight="1">
      <c r="B26" s="465"/>
      <c r="C26" s="808"/>
      <c r="D26" s="809"/>
      <c r="E26" s="814" t="s">
        <v>69</v>
      </c>
      <c r="F26" s="814"/>
      <c r="G26" s="814"/>
      <c r="H26" s="480"/>
      <c r="I26" s="481" t="s">
        <v>24</v>
      </c>
      <c r="J26" s="480"/>
      <c r="K26" s="481" t="s">
        <v>24</v>
      </c>
      <c r="L26" s="480"/>
      <c r="M26" s="16"/>
      <c r="N26" s="477"/>
      <c r="O26" s="6"/>
      <c r="P26" s="10"/>
      <c r="Q26" s="3"/>
      <c r="R26" s="3"/>
      <c r="S26" s="3"/>
      <c r="T26" s="3"/>
      <c r="U26" s="3"/>
      <c r="V26" s="3"/>
      <c r="W26" s="3"/>
      <c r="X26" s="3"/>
      <c r="Y26" s="3"/>
      <c r="Z26" s="3"/>
    </row>
    <row r="27" spans="2:26" s="11" customFormat="1" ht="30" customHeight="1">
      <c r="B27" s="465"/>
      <c r="C27" s="804" t="s">
        <v>119</v>
      </c>
      <c r="D27" s="805"/>
      <c r="E27" s="814" t="s">
        <v>45</v>
      </c>
      <c r="F27" s="814"/>
      <c r="G27" s="814"/>
      <c r="H27" s="824"/>
      <c r="I27" s="825"/>
      <c r="J27" s="825"/>
      <c r="K27" s="825"/>
      <c r="L27" s="825"/>
      <c r="M27" s="826"/>
      <c r="N27" s="478"/>
      <c r="O27" s="479"/>
      <c r="P27" s="22"/>
      <c r="Q27" s="4"/>
      <c r="R27" s="4"/>
      <c r="S27" s="4"/>
      <c r="T27" s="3"/>
      <c r="U27" s="3"/>
      <c r="V27" s="3"/>
      <c r="W27" s="3"/>
      <c r="X27" s="3"/>
      <c r="Y27" s="3"/>
      <c r="Z27" s="3"/>
    </row>
    <row r="28" spans="2:26" s="11" customFormat="1" ht="30" customHeight="1">
      <c r="B28" s="465"/>
      <c r="C28" s="806"/>
      <c r="D28" s="807"/>
      <c r="E28" s="810" t="s">
        <v>292</v>
      </c>
      <c r="F28" s="810"/>
      <c r="G28" s="810"/>
      <c r="H28" s="818"/>
      <c r="I28" s="819"/>
      <c r="J28" s="819"/>
      <c r="K28" s="819"/>
      <c r="L28" s="819"/>
      <c r="M28" s="820"/>
      <c r="N28" s="478"/>
      <c r="O28" s="479"/>
      <c r="P28" s="10"/>
      <c r="Q28" s="4"/>
      <c r="R28" s="4"/>
      <c r="S28" s="4"/>
      <c r="T28" s="3"/>
      <c r="U28" s="3"/>
      <c r="V28" s="3"/>
      <c r="W28" s="3"/>
      <c r="X28" s="3"/>
      <c r="Y28" s="3"/>
      <c r="Z28" s="3"/>
    </row>
    <row r="29" spans="2:26" s="11" customFormat="1" ht="30" customHeight="1">
      <c r="B29" s="465"/>
      <c r="C29" s="806"/>
      <c r="D29" s="807"/>
      <c r="E29" s="810"/>
      <c r="F29" s="810"/>
      <c r="G29" s="810"/>
      <c r="H29" s="815"/>
      <c r="I29" s="816"/>
      <c r="J29" s="816"/>
      <c r="K29" s="816"/>
      <c r="L29" s="816"/>
      <c r="M29" s="817"/>
      <c r="N29" s="473"/>
      <c r="O29" s="474"/>
      <c r="P29" s="10"/>
      <c r="Q29" s="4"/>
      <c r="R29" s="4"/>
      <c r="S29" s="4"/>
      <c r="T29" s="3"/>
      <c r="U29" s="3"/>
      <c r="V29" s="3"/>
      <c r="W29" s="3"/>
      <c r="X29" s="3"/>
      <c r="Y29" s="3"/>
      <c r="Z29" s="3"/>
    </row>
    <row r="30" spans="2:26" s="11" customFormat="1" ht="30" customHeight="1">
      <c r="B30" s="465"/>
      <c r="C30" s="808"/>
      <c r="D30" s="809"/>
      <c r="E30" s="814" t="s">
        <v>69</v>
      </c>
      <c r="F30" s="814"/>
      <c r="G30" s="814"/>
      <c r="H30" s="480"/>
      <c r="I30" s="481" t="s">
        <v>24</v>
      </c>
      <c r="J30" s="480"/>
      <c r="K30" s="481" t="s">
        <v>24</v>
      </c>
      <c r="L30" s="480"/>
      <c r="M30" s="16"/>
      <c r="N30" s="477"/>
      <c r="O30" s="6"/>
      <c r="P30" s="10"/>
      <c r="Q30" s="3"/>
      <c r="R30" s="3"/>
      <c r="S30" s="3"/>
      <c r="T30" s="3"/>
      <c r="U30" s="3"/>
      <c r="V30" s="3"/>
      <c r="W30" s="3"/>
      <c r="X30" s="3"/>
      <c r="Y30" s="3"/>
      <c r="Z30" s="3"/>
    </row>
    <row r="31" spans="2:26" s="11" customFormat="1" ht="30" customHeight="1">
      <c r="B31" s="465"/>
      <c r="C31" s="804" t="s">
        <v>120</v>
      </c>
      <c r="D31" s="805"/>
      <c r="E31" s="814" t="s">
        <v>45</v>
      </c>
      <c r="F31" s="814"/>
      <c r="G31" s="814"/>
      <c r="H31" s="824"/>
      <c r="I31" s="825"/>
      <c r="J31" s="825"/>
      <c r="K31" s="825"/>
      <c r="L31" s="825"/>
      <c r="M31" s="826"/>
      <c r="N31" s="478"/>
      <c r="O31" s="479"/>
      <c r="P31" s="22"/>
      <c r="Q31" s="4"/>
      <c r="R31" s="4"/>
      <c r="S31" s="4"/>
      <c r="T31" s="3"/>
      <c r="U31" s="3"/>
      <c r="V31" s="3"/>
      <c r="W31" s="3"/>
      <c r="X31" s="3"/>
      <c r="Y31" s="3"/>
      <c r="Z31" s="3"/>
    </row>
    <row r="32" spans="2:26" s="11" customFormat="1" ht="30" customHeight="1">
      <c r="B32" s="465"/>
      <c r="C32" s="806"/>
      <c r="D32" s="807"/>
      <c r="E32" s="810" t="s">
        <v>292</v>
      </c>
      <c r="F32" s="810"/>
      <c r="G32" s="810"/>
      <c r="H32" s="818"/>
      <c r="I32" s="819"/>
      <c r="J32" s="819"/>
      <c r="K32" s="819"/>
      <c r="L32" s="819"/>
      <c r="M32" s="820"/>
      <c r="N32" s="478"/>
      <c r="O32" s="479"/>
      <c r="P32" s="10"/>
      <c r="Q32" s="4"/>
      <c r="R32" s="4"/>
      <c r="S32" s="4"/>
      <c r="T32" s="3"/>
      <c r="U32" s="3"/>
      <c r="V32" s="3"/>
      <c r="W32" s="3"/>
      <c r="X32" s="3"/>
      <c r="Y32" s="3"/>
      <c r="Z32" s="3"/>
    </row>
    <row r="33" spans="2:26" s="11" customFormat="1" ht="30" customHeight="1">
      <c r="B33" s="465"/>
      <c r="C33" s="806"/>
      <c r="D33" s="807"/>
      <c r="E33" s="810"/>
      <c r="F33" s="810"/>
      <c r="G33" s="810"/>
      <c r="H33" s="815"/>
      <c r="I33" s="816"/>
      <c r="J33" s="816"/>
      <c r="K33" s="816"/>
      <c r="L33" s="816"/>
      <c r="M33" s="817"/>
      <c r="N33" s="473"/>
      <c r="O33" s="474"/>
      <c r="P33" s="10"/>
      <c r="Q33" s="4"/>
      <c r="R33" s="4"/>
      <c r="S33" s="4"/>
      <c r="T33" s="3"/>
      <c r="U33" s="3"/>
      <c r="V33" s="3"/>
      <c r="W33" s="3"/>
      <c r="X33" s="3"/>
      <c r="Y33" s="3"/>
      <c r="Z33" s="3"/>
    </row>
    <row r="34" spans="2:26" s="11" customFormat="1" ht="30" customHeight="1">
      <c r="B34" s="465"/>
      <c r="C34" s="808"/>
      <c r="D34" s="809"/>
      <c r="E34" s="814" t="s">
        <v>69</v>
      </c>
      <c r="F34" s="814"/>
      <c r="G34" s="814"/>
      <c r="H34" s="480"/>
      <c r="I34" s="481" t="s">
        <v>24</v>
      </c>
      <c r="J34" s="480"/>
      <c r="K34" s="481" t="s">
        <v>24</v>
      </c>
      <c r="L34" s="480"/>
      <c r="M34" s="16"/>
      <c r="N34" s="477"/>
      <c r="O34" s="6"/>
      <c r="P34" s="10"/>
      <c r="Q34" s="3"/>
      <c r="R34" s="3"/>
      <c r="S34" s="3"/>
      <c r="T34" s="3"/>
      <c r="U34" s="3"/>
      <c r="V34" s="3"/>
      <c r="W34" s="3"/>
      <c r="X34" s="3"/>
      <c r="Y34" s="3"/>
      <c r="Z34" s="3"/>
    </row>
    <row r="35" spans="2:26">
      <c r="B35" s="448"/>
      <c r="C35" s="449"/>
      <c r="D35" s="449"/>
      <c r="E35" s="517"/>
      <c r="F35" s="517"/>
      <c r="G35" s="517"/>
      <c r="H35" s="449"/>
      <c r="I35" s="449"/>
      <c r="J35" s="449"/>
      <c r="K35" s="449"/>
      <c r="L35" s="449"/>
      <c r="M35" s="449"/>
      <c r="N35" s="450"/>
      <c r="O35" s="194"/>
    </row>
    <row r="36" spans="2:26" s="482" customFormat="1" ht="8">
      <c r="E36" s="483"/>
      <c r="F36" s="483"/>
      <c r="G36" s="483"/>
      <c r="P36" s="266"/>
      <c r="Q36" s="267"/>
      <c r="R36" s="267"/>
      <c r="S36" s="267"/>
      <c r="T36" s="267"/>
      <c r="U36" s="267"/>
      <c r="V36" s="267"/>
      <c r="W36" s="267"/>
      <c r="X36" s="267"/>
      <c r="Y36" s="267"/>
      <c r="Z36" s="267"/>
    </row>
  </sheetData>
  <sheetProtection password="D16D" sheet="1" objects="1" scenarios="1"/>
  <mergeCells count="38">
    <mergeCell ref="H32:M32"/>
    <mergeCell ref="H33:M33"/>
    <mergeCell ref="E34:G34"/>
    <mergeCell ref="E30:G30"/>
    <mergeCell ref="H25:M25"/>
    <mergeCell ref="H29:M29"/>
    <mergeCell ref="H28:M28"/>
    <mergeCell ref="H27:M27"/>
    <mergeCell ref="C13:D13"/>
    <mergeCell ref="C15:D18"/>
    <mergeCell ref="Q19:R19"/>
    <mergeCell ref="E31:G31"/>
    <mergeCell ref="H31:M31"/>
    <mergeCell ref="E23:G23"/>
    <mergeCell ref="H23:M23"/>
    <mergeCell ref="H13:M13"/>
    <mergeCell ref="H15:M15"/>
    <mergeCell ref="H16:M16"/>
    <mergeCell ref="H19:M19"/>
    <mergeCell ref="E15:G15"/>
    <mergeCell ref="E16:G17"/>
    <mergeCell ref="E18:G18"/>
    <mergeCell ref="E19:G19"/>
    <mergeCell ref="H24:M24"/>
    <mergeCell ref="H17:M17"/>
    <mergeCell ref="E24:G25"/>
    <mergeCell ref="E26:G26"/>
    <mergeCell ref="E27:G27"/>
    <mergeCell ref="H21:M21"/>
    <mergeCell ref="E20:G21"/>
    <mergeCell ref="E22:G22"/>
    <mergeCell ref="H20:M20"/>
    <mergeCell ref="C19:D22"/>
    <mergeCell ref="C23:D26"/>
    <mergeCell ref="C27:D30"/>
    <mergeCell ref="C31:D34"/>
    <mergeCell ref="E28:G29"/>
    <mergeCell ref="E32:G33"/>
  </mergeCells>
  <phoneticPr fontId="1"/>
  <dataValidations count="1">
    <dataValidation type="list" allowBlank="1" showInputMessage="1" showErrorMessage="1" sqref="R16 R20 R28 R24 R32">
      <formula1>"0,1,2,3,4,5"</formula1>
    </dataValidation>
  </dataValidations>
  <printOptions horizontalCentered="1" verticalCentered="1"/>
  <pageMargins left="0.39370078740157483" right="0.39370078740157483" top="0.39370078740157483" bottom="0.39370078740157483" header="0.51181102362204722" footer="0.51181102362204722"/>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O138"/>
  <sheetViews>
    <sheetView showGridLines="0" zoomScaleNormal="100" zoomScaleSheetLayoutView="100" workbookViewId="0">
      <pane xSplit="4" ySplit="23" topLeftCell="E24" activePane="bottomRight" state="frozenSplit"/>
      <selection activeCell="J53" sqref="J53"/>
      <selection pane="topRight" activeCell="J53" sqref="J53"/>
      <selection pane="bottomLeft" activeCell="J53" sqref="J53"/>
      <selection pane="bottomRight"/>
    </sheetView>
  </sheetViews>
  <sheetFormatPr defaultColWidth="2.58203125" defaultRowHeight="10.5"/>
  <cols>
    <col min="1" max="1" width="0.83203125" style="535" customWidth="1"/>
    <col min="2" max="2" width="2.58203125" style="261" customWidth="1"/>
    <col min="3" max="3" width="2.58203125" style="535" customWidth="1"/>
    <col min="4" max="4" width="1.08203125" style="536" customWidth="1"/>
    <col min="5" max="6" width="1.58203125" style="535" customWidth="1"/>
    <col min="7" max="20" width="2.58203125" style="535" customWidth="1"/>
    <col min="21" max="21" width="1.58203125" style="535" customWidth="1"/>
    <col min="22" max="22" width="1.58203125" style="536" customWidth="1"/>
    <col min="23" max="24" width="1.58203125" style="535" customWidth="1"/>
    <col min="25" max="38" width="2.58203125" style="535" customWidth="1"/>
    <col min="39" max="41" width="1.58203125" style="535" customWidth="1"/>
    <col min="42" max="55" width="2.58203125" style="535" customWidth="1"/>
    <col min="56" max="56" width="1.58203125" style="535" customWidth="1"/>
    <col min="57" max="57" width="0.83203125" style="535" customWidth="1"/>
    <col min="58" max="58" width="1.58203125" style="535" customWidth="1"/>
    <col min="59" max="59" width="2.58203125" style="96"/>
    <col min="60" max="61" width="2.58203125" style="535" customWidth="1"/>
    <col min="62" max="71" width="2.58203125" style="535"/>
    <col min="72" max="72" width="2.58203125" style="535" customWidth="1"/>
    <col min="73" max="16384" width="2.58203125" style="535"/>
  </cols>
  <sheetData>
    <row r="1" spans="1:67" s="35" customFormat="1" ht="6">
      <c r="A1" s="26"/>
      <c r="B1" s="25"/>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row>
    <row r="2" spans="1:67" s="388" customFormat="1" ht="11.5">
      <c r="A2" s="387"/>
      <c r="B2" s="391" t="s">
        <v>20</v>
      </c>
      <c r="C2" s="538"/>
      <c r="D2" s="538"/>
      <c r="E2" s="539"/>
      <c r="F2" s="387" t="s">
        <v>168</v>
      </c>
      <c r="G2" s="387"/>
      <c r="H2" s="387"/>
      <c r="I2" s="387"/>
      <c r="J2" s="387"/>
      <c r="K2" s="387"/>
      <c r="L2" s="387"/>
      <c r="M2" s="387"/>
      <c r="N2" s="387"/>
      <c r="O2" s="387"/>
      <c r="P2" s="387"/>
      <c r="Q2" s="387"/>
      <c r="R2" s="387"/>
      <c r="S2" s="387"/>
      <c r="T2" s="387"/>
      <c r="U2" s="387"/>
      <c r="V2" s="387"/>
      <c r="W2" s="387"/>
      <c r="X2" s="387"/>
      <c r="Y2" s="387"/>
      <c r="Z2" s="387"/>
      <c r="AA2" s="387"/>
      <c r="AB2" s="387"/>
      <c r="AC2" s="387"/>
      <c r="AD2" s="387"/>
      <c r="AE2" s="387"/>
      <c r="AF2" s="387"/>
      <c r="AG2" s="387"/>
      <c r="AH2" s="387"/>
      <c r="AI2" s="387"/>
      <c r="AJ2" s="387"/>
      <c r="AK2" s="387"/>
      <c r="AL2" s="387"/>
      <c r="AM2" s="387"/>
      <c r="AN2" s="387"/>
      <c r="AO2" s="387"/>
      <c r="AP2" s="387"/>
      <c r="AQ2" s="387"/>
      <c r="AR2" s="387"/>
      <c r="AS2" s="387"/>
      <c r="AT2" s="387"/>
      <c r="AU2" s="387"/>
      <c r="AV2" s="387"/>
      <c r="AW2" s="387"/>
      <c r="AX2" s="387"/>
      <c r="AY2" s="387"/>
      <c r="AZ2" s="387"/>
      <c r="BA2" s="387"/>
      <c r="BB2" s="387"/>
      <c r="BC2" s="387"/>
      <c r="BD2" s="387"/>
      <c r="BE2" s="387"/>
    </row>
    <row r="3" spans="1:67" s="35" customFormat="1" ht="6">
      <c r="A3" s="26"/>
      <c r="B3" s="25"/>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row>
    <row r="4" spans="1:67" s="396" customFormat="1" ht="11.5">
      <c r="A4" s="392"/>
      <c r="B4" s="391" t="s">
        <v>20</v>
      </c>
      <c r="C4" s="540"/>
      <c r="D4" s="541"/>
      <c r="E4" s="542"/>
      <c r="F4" s="387" t="s">
        <v>125</v>
      </c>
      <c r="G4" s="393"/>
      <c r="H4" s="393"/>
      <c r="I4" s="393"/>
      <c r="J4" s="393"/>
      <c r="K4" s="393"/>
      <c r="L4" s="393"/>
      <c r="M4" s="393"/>
      <c r="N4" s="393"/>
      <c r="O4" s="392"/>
      <c r="P4" s="392"/>
      <c r="Q4" s="392"/>
      <c r="R4" s="392"/>
      <c r="S4" s="392"/>
      <c r="T4" s="392"/>
      <c r="U4" s="393"/>
      <c r="V4" s="393"/>
      <c r="W4" s="392"/>
      <c r="X4" s="392"/>
      <c r="Y4" s="392"/>
      <c r="Z4" s="392"/>
      <c r="AA4" s="392"/>
      <c r="AB4" s="392"/>
      <c r="AC4" s="392"/>
      <c r="AD4" s="392"/>
      <c r="AE4" s="392"/>
      <c r="AF4" s="392"/>
      <c r="AG4" s="392"/>
      <c r="AH4" s="387"/>
      <c r="AI4" s="392"/>
      <c r="AJ4" s="392"/>
      <c r="AK4" s="392"/>
      <c r="AL4" s="392"/>
      <c r="AM4" s="392"/>
      <c r="AN4" s="392"/>
      <c r="AO4" s="392"/>
      <c r="AP4" s="392"/>
      <c r="AQ4" s="392"/>
      <c r="AR4" s="392"/>
      <c r="AS4" s="392"/>
      <c r="AT4" s="392"/>
      <c r="AU4" s="392"/>
      <c r="AV4" s="392"/>
      <c r="AW4" s="392"/>
      <c r="AX4" s="392"/>
      <c r="AY4" s="392"/>
      <c r="AZ4" s="392"/>
      <c r="BA4" s="392"/>
      <c r="BB4" s="392"/>
      <c r="BC4" s="392"/>
      <c r="BD4" s="392"/>
      <c r="BE4" s="394"/>
      <c r="BF4" s="12"/>
      <c r="BG4" s="395"/>
      <c r="BH4" s="388"/>
      <c r="BI4" s="388"/>
    </row>
    <row r="5" spans="1:67" s="35" customFormat="1" ht="6">
      <c r="A5" s="26"/>
      <c r="B5" s="25"/>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row>
    <row r="6" spans="1:67" s="396" customFormat="1" ht="11.5">
      <c r="A6" s="392"/>
      <c r="B6" s="391" t="s">
        <v>20</v>
      </c>
      <c r="C6" s="387" t="s">
        <v>275</v>
      </c>
      <c r="D6" s="391"/>
      <c r="E6" s="392"/>
      <c r="F6" s="387"/>
      <c r="G6" s="393"/>
      <c r="H6" s="393"/>
      <c r="I6" s="393"/>
      <c r="J6" s="393"/>
      <c r="K6" s="393"/>
      <c r="L6" s="393"/>
      <c r="M6" s="393"/>
      <c r="N6" s="393"/>
      <c r="O6" s="392"/>
      <c r="P6" s="392"/>
      <c r="Q6" s="392"/>
      <c r="R6" s="392"/>
      <c r="S6" s="392"/>
      <c r="T6" s="392"/>
      <c r="U6" s="393"/>
      <c r="V6" s="393"/>
      <c r="W6" s="392"/>
      <c r="X6" s="392"/>
      <c r="Y6" s="392"/>
      <c r="Z6" s="392"/>
      <c r="AA6" s="392"/>
      <c r="AB6" s="392"/>
      <c r="AC6" s="392"/>
      <c r="AD6" s="392"/>
      <c r="AE6" s="397"/>
      <c r="AF6" s="387"/>
      <c r="AG6" s="391"/>
      <c r="AH6" s="387"/>
      <c r="AI6" s="392"/>
      <c r="AJ6" s="392"/>
      <c r="AK6" s="392"/>
      <c r="AL6" s="392"/>
      <c r="AM6" s="392"/>
      <c r="AN6" s="392"/>
      <c r="AO6" s="392"/>
      <c r="AP6" s="392"/>
      <c r="AQ6" s="392"/>
      <c r="AR6" s="392"/>
      <c r="AS6" s="392"/>
      <c r="AT6" s="392"/>
      <c r="AU6" s="392"/>
      <c r="AV6" s="392"/>
      <c r="AW6" s="392"/>
      <c r="AX6" s="392"/>
      <c r="AY6" s="392"/>
      <c r="AZ6" s="392"/>
      <c r="BA6" s="392"/>
      <c r="BB6" s="392"/>
      <c r="BC6" s="392"/>
      <c r="BD6" s="392"/>
      <c r="BE6" s="394"/>
      <c r="BF6" s="12"/>
      <c r="BG6" s="395"/>
      <c r="BH6" s="388"/>
      <c r="BI6" s="388"/>
    </row>
    <row r="7" spans="1:67" s="35" customFormat="1" ht="6">
      <c r="A7" s="26"/>
      <c r="B7" s="25"/>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row>
    <row r="8" spans="1:67" s="388" customFormat="1" ht="11.5">
      <c r="A8" s="387"/>
      <c r="B8" s="391" t="s">
        <v>20</v>
      </c>
      <c r="C8" s="398" t="s">
        <v>349</v>
      </c>
      <c r="D8" s="387"/>
      <c r="E8" s="387"/>
      <c r="F8" s="387"/>
      <c r="G8" s="387"/>
      <c r="H8" s="387"/>
      <c r="I8" s="387"/>
      <c r="J8" s="387"/>
      <c r="K8" s="387"/>
      <c r="L8" s="387"/>
      <c r="M8" s="387"/>
      <c r="N8" s="387"/>
      <c r="O8" s="387"/>
      <c r="P8" s="387"/>
      <c r="Q8" s="387"/>
      <c r="R8" s="387"/>
      <c r="S8" s="387"/>
      <c r="T8" s="387"/>
      <c r="U8" s="387"/>
      <c r="V8" s="387"/>
      <c r="W8" s="387"/>
      <c r="X8" s="387"/>
      <c r="Y8" s="387"/>
      <c r="Z8" s="387"/>
      <c r="AA8" s="387"/>
      <c r="AB8" s="387"/>
      <c r="AC8" s="387"/>
      <c r="AD8" s="387"/>
      <c r="AE8" s="387"/>
      <c r="AF8" s="387"/>
      <c r="AG8" s="387"/>
      <c r="AH8" s="387"/>
      <c r="AI8" s="387"/>
      <c r="AJ8" s="387"/>
      <c r="AK8" s="387"/>
      <c r="AL8" s="387"/>
      <c r="AM8" s="387"/>
      <c r="AN8" s="387"/>
      <c r="AO8" s="387"/>
      <c r="AP8" s="387"/>
      <c r="AQ8" s="387"/>
      <c r="AR8" s="387"/>
      <c r="AS8" s="387"/>
      <c r="AT8" s="387"/>
      <c r="AU8" s="387"/>
      <c r="AV8" s="387"/>
      <c r="AW8" s="387"/>
      <c r="AX8" s="387"/>
      <c r="AY8" s="387"/>
      <c r="AZ8" s="387"/>
      <c r="BA8" s="387"/>
      <c r="BB8" s="387"/>
      <c r="BC8" s="387"/>
      <c r="BD8" s="387"/>
      <c r="BE8" s="387"/>
    </row>
    <row r="9" spans="1:67" s="35" customFormat="1" ht="6">
      <c r="A9" s="26"/>
      <c r="B9" s="25"/>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row>
    <row r="10" spans="1:67" s="14" customFormat="1" ht="6">
      <c r="B10" s="38"/>
      <c r="D10" s="39"/>
      <c r="V10" s="39"/>
    </row>
    <row r="11" spans="1:67" s="14" customFormat="1" ht="6">
      <c r="B11" s="38"/>
      <c r="D11" s="39"/>
      <c r="V11" s="39"/>
    </row>
    <row r="12" spans="1:67" s="14" customFormat="1" ht="6">
      <c r="B12" s="38"/>
      <c r="D12" s="39"/>
      <c r="V12" s="39"/>
    </row>
    <row r="13" spans="1:67" s="536" customFormat="1" ht="16">
      <c r="A13" s="591"/>
      <c r="B13" s="40" t="s">
        <v>319</v>
      </c>
      <c r="C13" s="40"/>
      <c r="D13" s="40"/>
      <c r="E13" s="40"/>
      <c r="F13" s="40"/>
      <c r="G13" s="40"/>
      <c r="H13" s="40"/>
      <c r="I13" s="40"/>
      <c r="J13" s="40"/>
      <c r="K13" s="40"/>
      <c r="L13" s="40"/>
      <c r="M13" s="40"/>
      <c r="N13" s="40"/>
      <c r="O13" s="40"/>
      <c r="P13" s="40"/>
      <c r="Q13" s="40"/>
      <c r="R13" s="40"/>
      <c r="S13" s="40"/>
      <c r="T13" s="40"/>
      <c r="U13" s="40"/>
      <c r="V13" s="40"/>
      <c r="W13" s="591"/>
      <c r="X13" s="591"/>
      <c r="Y13" s="591"/>
      <c r="Z13" s="591"/>
      <c r="AA13" s="591"/>
      <c r="AB13" s="591"/>
      <c r="AC13" s="591"/>
      <c r="AD13" s="591"/>
      <c r="AE13" s="591"/>
      <c r="AF13" s="591"/>
      <c r="AG13" s="591"/>
      <c r="AH13" s="591"/>
      <c r="AI13" s="591"/>
      <c r="AJ13" s="591"/>
      <c r="AK13" s="591"/>
      <c r="AL13" s="591"/>
      <c r="AM13" s="591"/>
      <c r="AN13" s="591"/>
      <c r="AO13" s="591"/>
      <c r="AP13" s="591"/>
      <c r="AQ13" s="591"/>
      <c r="AR13" s="591"/>
      <c r="AS13" s="591"/>
      <c r="AT13" s="591"/>
      <c r="AU13" s="591"/>
      <c r="AV13" s="591"/>
      <c r="AW13" s="591"/>
      <c r="AX13" s="591"/>
      <c r="AY13" s="591"/>
      <c r="AZ13" s="591"/>
      <c r="BA13" s="591"/>
      <c r="BB13" s="591"/>
      <c r="BC13" s="591"/>
      <c r="BD13" s="591"/>
      <c r="BE13" s="535"/>
      <c r="BF13" s="535"/>
      <c r="BG13" s="543"/>
      <c r="BH13" s="543"/>
      <c r="BI13" s="3"/>
      <c r="BJ13" s="42"/>
      <c r="BK13" s="43"/>
      <c r="BL13" s="43"/>
      <c r="BM13" s="43"/>
      <c r="BN13" s="43"/>
      <c r="BO13" s="43"/>
    </row>
    <row r="14" spans="1:67" s="39" customFormat="1" ht="6.5" thickBot="1">
      <c r="B14" s="44"/>
      <c r="C14" s="44"/>
      <c r="D14" s="44"/>
      <c r="E14" s="44"/>
      <c r="F14" s="44"/>
      <c r="G14" s="44"/>
      <c r="H14" s="44"/>
      <c r="I14" s="44"/>
      <c r="J14" s="44"/>
      <c r="K14" s="44"/>
      <c r="L14" s="44"/>
      <c r="M14" s="44"/>
      <c r="N14" s="44"/>
      <c r="O14" s="44"/>
      <c r="P14" s="44"/>
      <c r="Q14" s="44"/>
      <c r="R14" s="44"/>
      <c r="S14" s="44"/>
      <c r="T14" s="44"/>
      <c r="U14" s="44"/>
      <c r="V14" s="44"/>
      <c r="BE14" s="14"/>
      <c r="BF14" s="14"/>
      <c r="BG14" s="45"/>
      <c r="BH14" s="18"/>
      <c r="BI14" s="18"/>
      <c r="BJ14" s="46"/>
    </row>
    <row r="15" spans="1:67" s="536" customFormat="1" ht="14.5" thickBot="1">
      <c r="A15" s="544"/>
      <c r="B15" s="852" t="s">
        <v>75</v>
      </c>
      <c r="C15" s="853"/>
      <c r="D15" s="853"/>
      <c r="E15" s="853"/>
      <c r="F15" s="853"/>
      <c r="G15" s="853"/>
      <c r="H15" s="854"/>
      <c r="I15" s="855">
        <f>入力フォーム!I37</f>
        <v>0</v>
      </c>
      <c r="J15" s="856"/>
      <c r="K15" s="856"/>
      <c r="L15" s="856"/>
      <c r="M15" s="856"/>
      <c r="N15" s="856"/>
      <c r="O15" s="856"/>
      <c r="P15" s="856"/>
      <c r="Q15" s="856"/>
      <c r="R15" s="856"/>
      <c r="S15" s="856"/>
      <c r="T15" s="856"/>
      <c r="U15" s="856"/>
      <c r="V15" s="856"/>
      <c r="W15" s="856"/>
      <c r="X15" s="856"/>
      <c r="Y15" s="856"/>
      <c r="Z15" s="856"/>
      <c r="AA15" s="856"/>
      <c r="AB15" s="856"/>
      <c r="AC15" s="856"/>
      <c r="AD15" s="856"/>
      <c r="AE15" s="856"/>
      <c r="AF15" s="856"/>
      <c r="AG15" s="856"/>
      <c r="AH15" s="856"/>
      <c r="AI15" s="856"/>
      <c r="AJ15" s="856"/>
      <c r="AK15" s="856"/>
      <c r="AL15" s="856"/>
      <c r="AM15" s="856"/>
      <c r="AN15" s="856"/>
      <c r="AO15" s="856"/>
      <c r="AP15" s="856"/>
      <c r="AQ15" s="856"/>
      <c r="AR15" s="856"/>
      <c r="AS15" s="856"/>
      <c r="AT15" s="856"/>
      <c r="AU15" s="856"/>
      <c r="AV15" s="856"/>
      <c r="AW15" s="856"/>
      <c r="AX15" s="856"/>
      <c r="AY15" s="856"/>
      <c r="AZ15" s="856"/>
      <c r="BA15" s="856"/>
      <c r="BB15" s="856"/>
      <c r="BC15" s="856"/>
      <c r="BD15" s="857"/>
      <c r="BE15" s="535"/>
      <c r="BF15" s="535"/>
      <c r="BG15" s="8"/>
      <c r="BH15" s="41"/>
    </row>
    <row r="16" spans="1:67" s="536" customFormat="1" ht="14.5" thickBot="1">
      <c r="A16" s="544"/>
      <c r="B16" s="852" t="s">
        <v>92</v>
      </c>
      <c r="C16" s="853"/>
      <c r="D16" s="853"/>
      <c r="E16" s="853"/>
      <c r="F16" s="853"/>
      <c r="G16" s="853"/>
      <c r="H16" s="854"/>
      <c r="I16" s="858">
        <f>入力フォーム!G53</f>
        <v>0</v>
      </c>
      <c r="J16" s="859"/>
      <c r="K16" s="545" t="s">
        <v>2</v>
      </c>
      <c r="L16" s="856">
        <f>入力フォーム!G54</f>
        <v>0</v>
      </c>
      <c r="M16" s="856"/>
      <c r="N16" s="856"/>
      <c r="O16" s="856"/>
      <c r="P16" s="856"/>
      <c r="Q16" s="856"/>
      <c r="R16" s="856"/>
      <c r="S16" s="856"/>
      <c r="T16" s="856"/>
      <c r="U16" s="856"/>
      <c r="V16" s="856"/>
      <c r="W16" s="856"/>
      <c r="X16" s="856"/>
      <c r="Y16" s="856"/>
      <c r="Z16" s="856"/>
      <c r="AA16" s="856"/>
      <c r="AB16" s="856"/>
      <c r="AC16" s="856"/>
      <c r="AD16" s="856"/>
      <c r="AE16" s="856"/>
      <c r="AF16" s="856"/>
      <c r="AG16" s="856"/>
      <c r="AH16" s="856"/>
      <c r="AI16" s="856"/>
      <c r="AJ16" s="856"/>
      <c r="AK16" s="856"/>
      <c r="AL16" s="856"/>
      <c r="AM16" s="856"/>
      <c r="AN16" s="856"/>
      <c r="AO16" s="856"/>
      <c r="AP16" s="856"/>
      <c r="AQ16" s="856"/>
      <c r="AR16" s="856"/>
      <c r="AS16" s="856"/>
      <c r="AT16" s="856"/>
      <c r="AU16" s="856"/>
      <c r="AV16" s="856"/>
      <c r="AW16" s="856"/>
      <c r="AX16" s="856"/>
      <c r="AY16" s="856"/>
      <c r="AZ16" s="856"/>
      <c r="BA16" s="856"/>
      <c r="BB16" s="856"/>
      <c r="BC16" s="856"/>
      <c r="BD16" s="857"/>
      <c r="BE16" s="535"/>
      <c r="BF16" s="535"/>
      <c r="BG16" s="8"/>
      <c r="BH16" s="41"/>
    </row>
    <row r="17" spans="1:88" s="546" customFormat="1" ht="5.5" customHeight="1">
      <c r="B17" s="860" t="s">
        <v>107</v>
      </c>
      <c r="C17" s="861"/>
      <c r="D17" s="861"/>
      <c r="E17" s="861"/>
      <c r="F17" s="861"/>
      <c r="G17" s="861"/>
      <c r="H17" s="862"/>
      <c r="I17" s="547"/>
      <c r="J17" s="548"/>
      <c r="K17" s="549"/>
      <c r="L17" s="550"/>
      <c r="M17" s="550"/>
      <c r="N17" s="550"/>
      <c r="O17" s="550"/>
      <c r="P17" s="550"/>
      <c r="Q17" s="550"/>
      <c r="R17" s="550"/>
      <c r="S17" s="550"/>
      <c r="T17" s="550"/>
      <c r="U17" s="550"/>
      <c r="V17" s="550"/>
      <c r="W17" s="550"/>
      <c r="X17" s="550"/>
      <c r="Y17" s="550"/>
      <c r="Z17" s="550"/>
      <c r="AA17" s="550"/>
      <c r="AB17" s="550"/>
      <c r="AC17" s="550"/>
      <c r="AD17" s="550"/>
      <c r="AE17" s="550"/>
      <c r="AF17" s="550"/>
      <c r="AG17" s="550"/>
      <c r="AH17" s="550"/>
      <c r="AI17" s="550"/>
      <c r="AJ17" s="550"/>
      <c r="AK17" s="550"/>
      <c r="AL17" s="550"/>
      <c r="AM17" s="550"/>
      <c r="AN17" s="550"/>
      <c r="AO17" s="550"/>
      <c r="AP17" s="550"/>
      <c r="AQ17" s="550"/>
      <c r="AR17" s="550"/>
      <c r="AS17" s="550"/>
      <c r="AT17" s="550"/>
      <c r="AU17" s="550"/>
      <c r="AV17" s="550"/>
      <c r="AW17" s="550"/>
      <c r="AX17" s="550"/>
      <c r="AY17" s="550"/>
      <c r="AZ17" s="550"/>
      <c r="BA17" s="550"/>
      <c r="BB17" s="550"/>
      <c r="BC17" s="550"/>
      <c r="BD17" s="551"/>
      <c r="BE17" s="552"/>
      <c r="BF17" s="552"/>
      <c r="BG17" s="553"/>
      <c r="BH17" s="554"/>
    </row>
    <row r="18" spans="1:88" s="536" customFormat="1">
      <c r="A18" s="591"/>
      <c r="B18" s="863"/>
      <c r="C18" s="864"/>
      <c r="D18" s="864"/>
      <c r="E18" s="864"/>
      <c r="F18" s="864"/>
      <c r="G18" s="864"/>
      <c r="H18" s="865"/>
      <c r="I18" s="591"/>
      <c r="J18" s="591"/>
      <c r="K18" s="591"/>
      <c r="L18" s="555" t="s">
        <v>73</v>
      </c>
      <c r="M18" s="841">
        <f>AD18+AT18</f>
        <v>0</v>
      </c>
      <c r="N18" s="841"/>
      <c r="O18" s="51" t="s">
        <v>3</v>
      </c>
      <c r="P18" s="591"/>
      <c r="Q18" s="591"/>
      <c r="R18" s="591"/>
      <c r="S18" s="591"/>
      <c r="T18" s="591"/>
      <c r="U18" s="52"/>
      <c r="V18" s="52"/>
      <c r="W18" s="591"/>
      <c r="X18" s="591"/>
      <c r="Y18" s="591"/>
      <c r="Z18" s="591"/>
      <c r="AA18" s="591"/>
      <c r="AB18" s="79" t="s">
        <v>87</v>
      </c>
      <c r="AC18" s="79" t="s">
        <v>35</v>
      </c>
      <c r="AD18" s="841">
        <f>入力フォーム!Q61</f>
        <v>0</v>
      </c>
      <c r="AE18" s="841"/>
      <c r="AF18" s="53" t="s">
        <v>3</v>
      </c>
      <c r="AG18" s="591"/>
      <c r="AH18" s="591"/>
      <c r="AI18" s="591"/>
      <c r="AJ18" s="591"/>
      <c r="AK18" s="591"/>
      <c r="AL18" s="52"/>
      <c r="AM18" s="52"/>
      <c r="AN18" s="591"/>
      <c r="AO18" s="591"/>
      <c r="AP18" s="591"/>
      <c r="AQ18" s="591"/>
      <c r="AR18" s="79" t="s">
        <v>88</v>
      </c>
      <c r="AS18" s="79" t="s">
        <v>34</v>
      </c>
      <c r="AT18" s="841">
        <f>入力フォーム!Q62+入力フォーム!Q63</f>
        <v>0</v>
      </c>
      <c r="AU18" s="841"/>
      <c r="AV18" s="53" t="s">
        <v>3</v>
      </c>
      <c r="AW18" s="37"/>
      <c r="AX18" s="37"/>
      <c r="AY18" s="37"/>
      <c r="AZ18" s="591"/>
      <c r="BA18" s="37"/>
      <c r="BB18" s="591"/>
      <c r="BC18" s="37"/>
      <c r="BD18" s="54"/>
      <c r="BE18" s="535"/>
      <c r="BF18" s="535"/>
    </row>
    <row r="19" spans="1:88" s="546" customFormat="1" ht="6" customHeight="1" thickBot="1">
      <c r="B19" s="866"/>
      <c r="C19" s="867"/>
      <c r="D19" s="867"/>
      <c r="E19" s="867"/>
      <c r="F19" s="867"/>
      <c r="G19" s="867"/>
      <c r="H19" s="868"/>
      <c r="I19" s="556"/>
      <c r="J19" s="557"/>
      <c r="K19" s="557"/>
      <c r="L19" s="557"/>
      <c r="M19" s="558"/>
      <c r="N19" s="558"/>
      <c r="O19" s="559"/>
      <c r="P19" s="557"/>
      <c r="Q19" s="557"/>
      <c r="R19" s="557"/>
      <c r="S19" s="557"/>
      <c r="T19" s="557"/>
      <c r="U19" s="557"/>
      <c r="V19" s="560"/>
      <c r="W19" s="560"/>
      <c r="X19" s="557"/>
      <c r="Y19" s="557"/>
      <c r="Z19" s="557"/>
      <c r="AA19" s="557"/>
      <c r="AB19" s="557"/>
      <c r="AC19" s="557"/>
      <c r="AD19" s="558"/>
      <c r="AE19" s="558"/>
      <c r="AF19" s="561"/>
      <c r="AG19" s="557"/>
      <c r="AH19" s="557"/>
      <c r="AI19" s="557"/>
      <c r="AJ19" s="557"/>
      <c r="AK19" s="557"/>
      <c r="AL19" s="560"/>
      <c r="AM19" s="560"/>
      <c r="AN19" s="557"/>
      <c r="AO19" s="557"/>
      <c r="AP19" s="557"/>
      <c r="AQ19" s="557"/>
      <c r="AR19" s="557"/>
      <c r="AS19" s="557"/>
      <c r="AT19" s="558"/>
      <c r="AU19" s="558"/>
      <c r="AV19" s="561"/>
      <c r="AW19" s="562"/>
      <c r="AX19" s="562"/>
      <c r="AY19" s="562"/>
      <c r="AZ19" s="557"/>
      <c r="BA19" s="562"/>
      <c r="BB19" s="557"/>
      <c r="BC19" s="562"/>
      <c r="BD19" s="563"/>
      <c r="BE19" s="552"/>
      <c r="BF19" s="552"/>
    </row>
    <row r="20" spans="1:88" s="536" customFormat="1" ht="11" thickBot="1">
      <c r="A20" s="591"/>
      <c r="B20" s="60"/>
      <c r="C20" s="591"/>
      <c r="D20" s="591"/>
      <c r="E20" s="591"/>
      <c r="F20" s="591"/>
      <c r="G20" s="591"/>
      <c r="H20" s="591"/>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535"/>
      <c r="BF20" s="535"/>
      <c r="BK20" s="41"/>
      <c r="BL20" s="41"/>
      <c r="BM20" s="41"/>
      <c r="BN20" s="41"/>
      <c r="BO20" s="41"/>
      <c r="BP20" s="41"/>
      <c r="BQ20" s="41"/>
      <c r="BR20" s="41"/>
      <c r="BS20" s="41"/>
      <c r="BT20" s="41"/>
    </row>
    <row r="21" spans="1:88" s="536" customFormat="1">
      <c r="A21" s="591"/>
      <c r="B21" s="860"/>
      <c r="C21" s="862"/>
      <c r="D21" s="591"/>
      <c r="E21" s="869" t="s">
        <v>354</v>
      </c>
      <c r="F21" s="870"/>
      <c r="G21" s="870"/>
      <c r="H21" s="870"/>
      <c r="I21" s="870"/>
      <c r="J21" s="870"/>
      <c r="K21" s="870"/>
      <c r="L21" s="870"/>
      <c r="M21" s="870"/>
      <c r="N21" s="870"/>
      <c r="O21" s="870"/>
      <c r="P21" s="870"/>
      <c r="Q21" s="870"/>
      <c r="R21" s="870"/>
      <c r="S21" s="870"/>
      <c r="T21" s="870"/>
      <c r="U21" s="871"/>
      <c r="V21" s="61"/>
      <c r="W21" s="869" t="s">
        <v>79</v>
      </c>
      <c r="X21" s="870"/>
      <c r="Y21" s="870"/>
      <c r="Z21" s="870"/>
      <c r="AA21" s="870"/>
      <c r="AB21" s="870"/>
      <c r="AC21" s="870"/>
      <c r="AD21" s="870"/>
      <c r="AE21" s="870"/>
      <c r="AF21" s="870"/>
      <c r="AG21" s="870"/>
      <c r="AH21" s="870"/>
      <c r="AI21" s="870"/>
      <c r="AJ21" s="870"/>
      <c r="AK21" s="870"/>
      <c r="AL21" s="870"/>
      <c r="AM21" s="870"/>
      <c r="AN21" s="870"/>
      <c r="AO21" s="870"/>
      <c r="AP21" s="870"/>
      <c r="AQ21" s="870"/>
      <c r="AR21" s="870"/>
      <c r="AS21" s="870"/>
      <c r="AT21" s="870"/>
      <c r="AU21" s="870"/>
      <c r="AV21" s="870"/>
      <c r="AW21" s="870"/>
      <c r="AX21" s="870"/>
      <c r="AY21" s="870"/>
      <c r="AZ21" s="870"/>
      <c r="BA21" s="870"/>
      <c r="BB21" s="870"/>
      <c r="BC21" s="870"/>
      <c r="BD21" s="871"/>
      <c r="BE21" s="535"/>
      <c r="BF21" s="535"/>
    </row>
    <row r="22" spans="1:88" s="536" customFormat="1" ht="11" thickBot="1">
      <c r="A22" s="591"/>
      <c r="B22" s="866"/>
      <c r="C22" s="868"/>
      <c r="D22" s="591"/>
      <c r="E22" s="872"/>
      <c r="F22" s="873"/>
      <c r="G22" s="873"/>
      <c r="H22" s="873"/>
      <c r="I22" s="873"/>
      <c r="J22" s="873"/>
      <c r="K22" s="873"/>
      <c r="L22" s="873"/>
      <c r="M22" s="873"/>
      <c r="N22" s="873"/>
      <c r="O22" s="873"/>
      <c r="P22" s="873"/>
      <c r="Q22" s="873"/>
      <c r="R22" s="873"/>
      <c r="S22" s="873"/>
      <c r="T22" s="873"/>
      <c r="U22" s="874"/>
      <c r="V22" s="61"/>
      <c r="W22" s="872"/>
      <c r="X22" s="873"/>
      <c r="Y22" s="873"/>
      <c r="Z22" s="873"/>
      <c r="AA22" s="873"/>
      <c r="AB22" s="873"/>
      <c r="AC22" s="873"/>
      <c r="AD22" s="873"/>
      <c r="AE22" s="873"/>
      <c r="AF22" s="873"/>
      <c r="AG22" s="873"/>
      <c r="AH22" s="873"/>
      <c r="AI22" s="873"/>
      <c r="AJ22" s="873"/>
      <c r="AK22" s="873"/>
      <c r="AL22" s="873"/>
      <c r="AM22" s="873"/>
      <c r="AN22" s="873"/>
      <c r="AO22" s="873"/>
      <c r="AP22" s="873"/>
      <c r="AQ22" s="873"/>
      <c r="AR22" s="873"/>
      <c r="AS22" s="873"/>
      <c r="AT22" s="873"/>
      <c r="AU22" s="873"/>
      <c r="AV22" s="873"/>
      <c r="AW22" s="873"/>
      <c r="AX22" s="873"/>
      <c r="AY22" s="873"/>
      <c r="AZ22" s="873"/>
      <c r="BA22" s="873"/>
      <c r="BB22" s="873"/>
      <c r="BC22" s="873"/>
      <c r="BD22" s="874"/>
      <c r="BE22" s="535"/>
      <c r="BF22" s="535"/>
    </row>
    <row r="23" spans="1:88" s="546" customFormat="1" ht="6" thickBot="1">
      <c r="B23" s="564"/>
      <c r="E23" s="565"/>
      <c r="F23" s="565"/>
      <c r="G23" s="565"/>
      <c r="H23" s="565"/>
      <c r="I23" s="565"/>
      <c r="J23" s="565"/>
      <c r="K23" s="565"/>
      <c r="L23" s="565"/>
      <c r="M23" s="565"/>
      <c r="N23" s="565"/>
      <c r="O23" s="565"/>
      <c r="P23" s="565"/>
      <c r="Q23" s="565"/>
      <c r="R23" s="565"/>
      <c r="S23" s="565"/>
      <c r="T23" s="565"/>
      <c r="U23" s="565"/>
      <c r="V23" s="565"/>
      <c r="BE23" s="552"/>
      <c r="BF23" s="552"/>
      <c r="BG23" s="552"/>
    </row>
    <row r="24" spans="1:88" s="39" customFormat="1" ht="6.5" customHeight="1" thickBot="1">
      <c r="B24" s="875" t="s">
        <v>111</v>
      </c>
      <c r="C24" s="876"/>
      <c r="E24" s="879" t="s">
        <v>105</v>
      </c>
      <c r="F24" s="880"/>
      <c r="G24" s="880"/>
      <c r="H24" s="880"/>
      <c r="I24" s="880"/>
      <c r="J24" s="880"/>
      <c r="K24" s="880"/>
      <c r="L24" s="880"/>
      <c r="M24" s="880"/>
      <c r="N24" s="880"/>
      <c r="O24" s="881"/>
      <c r="P24" s="888" t="s">
        <v>154</v>
      </c>
      <c r="Q24" s="889"/>
      <c r="R24" s="889"/>
      <c r="S24" s="889"/>
      <c r="T24" s="889"/>
      <c r="U24" s="890"/>
      <c r="V24" s="62"/>
      <c r="W24" s="63"/>
      <c r="X24" s="48"/>
      <c r="Y24" s="64"/>
      <c r="Z24" s="48"/>
      <c r="AA24" s="48"/>
      <c r="AB24" s="58"/>
      <c r="AC24" s="58"/>
      <c r="AD24" s="58"/>
      <c r="AE24" s="58"/>
      <c r="AF24" s="58"/>
      <c r="AG24" s="58"/>
      <c r="AH24" s="58"/>
      <c r="AI24" s="58"/>
      <c r="AJ24" s="58"/>
      <c r="AK24" s="64"/>
      <c r="AL24" s="64"/>
      <c r="AM24" s="58"/>
      <c r="AN24" s="58"/>
      <c r="AO24" s="58"/>
      <c r="AP24" s="58"/>
      <c r="AQ24" s="58"/>
      <c r="AR24" s="58"/>
      <c r="AS24" s="58"/>
      <c r="AT24" s="64"/>
      <c r="AU24" s="58"/>
      <c r="AV24" s="64"/>
      <c r="AW24" s="64"/>
      <c r="AX24" s="64"/>
      <c r="AY24" s="64"/>
      <c r="AZ24" s="64"/>
      <c r="BA24" s="64"/>
      <c r="BB24" s="64"/>
      <c r="BC24" s="64"/>
      <c r="BD24" s="65"/>
      <c r="BE24" s="14"/>
      <c r="BF24" s="14"/>
      <c r="BG24" s="14"/>
      <c r="BH24" s="66"/>
      <c r="BI24" s="66"/>
      <c r="BJ24" s="66"/>
      <c r="BK24" s="66"/>
      <c r="BL24" s="66"/>
      <c r="BM24" s="66"/>
      <c r="BN24" s="66"/>
      <c r="BO24" s="66"/>
      <c r="BP24" s="66"/>
      <c r="BQ24" s="66"/>
      <c r="BR24" s="66"/>
      <c r="BS24" s="66"/>
    </row>
    <row r="25" spans="1:88" s="591" customFormat="1">
      <c r="B25" s="877"/>
      <c r="C25" s="878"/>
      <c r="D25" s="67"/>
      <c r="E25" s="882"/>
      <c r="F25" s="883"/>
      <c r="G25" s="883"/>
      <c r="H25" s="883"/>
      <c r="I25" s="883"/>
      <c r="J25" s="883"/>
      <c r="K25" s="883"/>
      <c r="L25" s="883"/>
      <c r="M25" s="883"/>
      <c r="N25" s="883"/>
      <c r="O25" s="884"/>
      <c r="P25" s="891"/>
      <c r="Q25" s="892"/>
      <c r="R25" s="892"/>
      <c r="S25" s="892"/>
      <c r="T25" s="892"/>
      <c r="U25" s="893"/>
      <c r="V25" s="68"/>
      <c r="W25" s="69"/>
      <c r="X25" s="591" t="s">
        <v>108</v>
      </c>
      <c r="AA25" s="591" t="s">
        <v>320</v>
      </c>
      <c r="AC25" s="70"/>
      <c r="BD25" s="54"/>
      <c r="BG25" s="591" t="s">
        <v>53</v>
      </c>
      <c r="BH25" s="591" t="s">
        <v>157</v>
      </c>
      <c r="BP25" s="592"/>
      <c r="BQ25" s="592"/>
      <c r="BR25" s="592"/>
      <c r="BS25" s="592"/>
      <c r="BT25" s="592"/>
      <c r="BU25" s="592"/>
      <c r="BV25" s="592"/>
      <c r="BW25" s="592"/>
      <c r="BY25" s="71"/>
      <c r="BZ25" s="72"/>
      <c r="CA25" s="72"/>
      <c r="CB25" s="72"/>
      <c r="CC25" s="72"/>
      <c r="CD25" s="72"/>
      <c r="CE25" s="72"/>
      <c r="CF25" s="72"/>
      <c r="CG25" s="72"/>
      <c r="CH25" s="72"/>
      <c r="CI25" s="72"/>
      <c r="CJ25" s="73"/>
    </row>
    <row r="26" spans="1:88" s="591" customFormat="1" ht="10.5" customHeight="1">
      <c r="B26" s="894" t="s">
        <v>321</v>
      </c>
      <c r="C26" s="895"/>
      <c r="D26" s="67"/>
      <c r="E26" s="882"/>
      <c r="F26" s="883"/>
      <c r="G26" s="883"/>
      <c r="H26" s="883"/>
      <c r="I26" s="883"/>
      <c r="J26" s="883"/>
      <c r="K26" s="883"/>
      <c r="L26" s="883"/>
      <c r="M26" s="883"/>
      <c r="N26" s="883"/>
      <c r="O26" s="884"/>
      <c r="P26" s="898" t="str">
        <f>IF(M18&lt;10,"",IF(M18&lt;30,"◎",""))</f>
        <v/>
      </c>
      <c r="Q26" s="899"/>
      <c r="R26" s="900"/>
      <c r="S26" s="898" t="str">
        <f>IF(M18&gt;=30,"◎","")</f>
        <v/>
      </c>
      <c r="T26" s="899"/>
      <c r="U26" s="901"/>
      <c r="V26" s="74"/>
      <c r="W26" s="75"/>
      <c r="X26" s="76"/>
      <c r="Y26" s="76"/>
      <c r="Z26" s="76"/>
      <c r="AA26" s="76"/>
      <c r="AC26" s="76"/>
      <c r="BD26" s="54"/>
      <c r="BH26" s="906" t="s">
        <v>169</v>
      </c>
      <c r="BI26" s="907"/>
      <c r="BJ26" s="907"/>
      <c r="BK26" s="907"/>
      <c r="BL26" s="907"/>
      <c r="BM26" s="907"/>
      <c r="BN26" s="907"/>
      <c r="BO26" s="907"/>
      <c r="BP26" s="907"/>
      <c r="BQ26" s="907"/>
      <c r="BR26" s="907" t="s">
        <v>146</v>
      </c>
      <c r="BS26" s="907"/>
      <c r="BT26" s="907"/>
      <c r="BU26" s="907"/>
      <c r="BV26" s="907"/>
      <c r="BW26" s="908"/>
      <c r="BX26" s="590"/>
      <c r="BY26" s="77"/>
      <c r="BZ26" s="591" t="s">
        <v>110</v>
      </c>
      <c r="CD26" s="76"/>
      <c r="CJ26" s="78"/>
    </row>
    <row r="27" spans="1:88" s="591" customFormat="1">
      <c r="A27" s="597"/>
      <c r="B27" s="894"/>
      <c r="C27" s="895"/>
      <c r="D27" s="67"/>
      <c r="E27" s="885"/>
      <c r="F27" s="886"/>
      <c r="G27" s="886"/>
      <c r="H27" s="886"/>
      <c r="I27" s="886"/>
      <c r="J27" s="886"/>
      <c r="K27" s="886"/>
      <c r="L27" s="886"/>
      <c r="M27" s="886"/>
      <c r="N27" s="886"/>
      <c r="O27" s="887"/>
      <c r="P27" s="932" t="s">
        <v>14</v>
      </c>
      <c r="Q27" s="933"/>
      <c r="R27" s="934"/>
      <c r="S27" s="932" t="s">
        <v>93</v>
      </c>
      <c r="T27" s="933"/>
      <c r="U27" s="935"/>
      <c r="V27" s="68"/>
      <c r="W27" s="69"/>
      <c r="Y27" s="79" t="s">
        <v>35</v>
      </c>
      <c r="Z27" s="841">
        <f>AD18</f>
        <v>0</v>
      </c>
      <c r="AA27" s="841"/>
      <c r="AB27" s="80" t="s">
        <v>102</v>
      </c>
      <c r="AC27" s="81" t="s">
        <v>18</v>
      </c>
      <c r="AD27" s="79" t="s">
        <v>34</v>
      </c>
      <c r="AE27" s="841">
        <f>AT18</f>
        <v>0</v>
      </c>
      <c r="AF27" s="841"/>
      <c r="AG27" s="591" t="s">
        <v>220</v>
      </c>
      <c r="AH27" s="595"/>
      <c r="AI27" s="596" t="s">
        <v>202</v>
      </c>
      <c r="AJ27" s="81" t="s">
        <v>16</v>
      </c>
      <c r="AK27" s="845">
        <f>Z27+(AE27*0.6)</f>
        <v>0</v>
      </c>
      <c r="AL27" s="845"/>
      <c r="AM27" s="845"/>
      <c r="AN27" s="845"/>
      <c r="AP27" s="591" t="s">
        <v>44</v>
      </c>
      <c r="AQ27" s="591" t="s">
        <v>322</v>
      </c>
      <c r="AZ27" s="79" t="s">
        <v>19</v>
      </c>
      <c r="BA27" s="841">
        <f>ROUND(AK27,0)</f>
        <v>0</v>
      </c>
      <c r="BB27" s="841"/>
      <c r="BC27" s="82" t="s">
        <v>39</v>
      </c>
      <c r="BD27" s="54"/>
      <c r="BH27" s="839" t="s">
        <v>170</v>
      </c>
      <c r="BI27" s="840"/>
      <c r="BJ27" s="840"/>
      <c r="BK27" s="840"/>
      <c r="BL27" s="840"/>
      <c r="BM27" s="840"/>
      <c r="BN27" s="840"/>
      <c r="BO27" s="840"/>
      <c r="BP27" s="840"/>
      <c r="BQ27" s="840"/>
      <c r="BR27" s="840" t="s">
        <v>147</v>
      </c>
      <c r="BS27" s="840"/>
      <c r="BT27" s="840"/>
      <c r="BU27" s="840"/>
      <c r="BV27" s="840"/>
      <c r="BW27" s="931"/>
      <c r="BX27" s="590"/>
      <c r="BY27" s="77"/>
      <c r="BZ27" s="923"/>
      <c r="CA27" s="924"/>
      <c r="CB27" s="591" t="s">
        <v>74</v>
      </c>
      <c r="CJ27" s="78"/>
    </row>
    <row r="28" spans="1:88" s="39" customFormat="1" ht="6.5" customHeight="1" thickBot="1">
      <c r="A28" s="14"/>
      <c r="B28" s="894"/>
      <c r="C28" s="895"/>
      <c r="D28" s="83"/>
      <c r="E28" s="902" t="str">
        <f>IF(入力フォーム!G55="第１種低層住居専用地域","◎",IF(入力フォーム!G55="第２種低層住居専用地域","◎",IF(入力フォーム!G55="第１種中高層住居専用地域","◎",IF(入力フォーム!G55="第２種中高層住居専用地域","◎",""))))</f>
        <v/>
      </c>
      <c r="F28" s="903"/>
      <c r="G28" s="906" t="s">
        <v>143</v>
      </c>
      <c r="H28" s="907"/>
      <c r="I28" s="907"/>
      <c r="J28" s="907"/>
      <c r="K28" s="907"/>
      <c r="L28" s="907"/>
      <c r="M28" s="907"/>
      <c r="N28" s="907"/>
      <c r="O28" s="908"/>
      <c r="P28" s="912">
        <v>0.25</v>
      </c>
      <c r="Q28" s="913"/>
      <c r="R28" s="914"/>
      <c r="S28" s="925">
        <v>0.45</v>
      </c>
      <c r="T28" s="926"/>
      <c r="U28" s="927"/>
      <c r="V28" s="84"/>
      <c r="W28" s="8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7"/>
      <c r="BE28" s="14"/>
      <c r="BF28" s="14"/>
      <c r="BH28" s="839" t="s">
        <v>171</v>
      </c>
      <c r="BI28" s="840"/>
      <c r="BJ28" s="840"/>
      <c r="BK28" s="840"/>
      <c r="BL28" s="840"/>
      <c r="BM28" s="840"/>
      <c r="BN28" s="840"/>
      <c r="BO28" s="840"/>
      <c r="BP28" s="840"/>
      <c r="BQ28" s="840"/>
      <c r="BR28" s="840" t="s">
        <v>148</v>
      </c>
      <c r="BS28" s="840"/>
      <c r="BT28" s="840"/>
      <c r="BU28" s="840"/>
      <c r="BV28" s="840"/>
      <c r="BW28" s="931"/>
      <c r="BX28" s="86"/>
      <c r="BY28" s="77"/>
      <c r="CC28" s="66"/>
      <c r="CD28" s="66"/>
      <c r="CE28" s="66"/>
      <c r="CF28" s="66"/>
      <c r="CG28" s="66"/>
      <c r="CH28" s="66"/>
      <c r="CI28" s="66"/>
      <c r="CJ28" s="87"/>
    </row>
    <row r="29" spans="1:88" s="39" customFormat="1" ht="6.5" customHeight="1" thickBot="1">
      <c r="A29" s="14"/>
      <c r="B29" s="894"/>
      <c r="C29" s="895"/>
      <c r="D29" s="83"/>
      <c r="E29" s="904"/>
      <c r="F29" s="905"/>
      <c r="G29" s="909"/>
      <c r="H29" s="910"/>
      <c r="I29" s="910"/>
      <c r="J29" s="910"/>
      <c r="K29" s="910"/>
      <c r="L29" s="910"/>
      <c r="M29" s="910"/>
      <c r="N29" s="910"/>
      <c r="O29" s="911"/>
      <c r="P29" s="915"/>
      <c r="Q29" s="916"/>
      <c r="R29" s="917"/>
      <c r="S29" s="928"/>
      <c r="T29" s="929"/>
      <c r="U29" s="930"/>
      <c r="V29" s="84"/>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14"/>
      <c r="BF29" s="14"/>
      <c r="BH29" s="839"/>
      <c r="BI29" s="840"/>
      <c r="BJ29" s="840"/>
      <c r="BK29" s="840"/>
      <c r="BL29" s="840"/>
      <c r="BM29" s="840"/>
      <c r="BN29" s="840"/>
      <c r="BO29" s="840"/>
      <c r="BP29" s="840"/>
      <c r="BQ29" s="840"/>
      <c r="BR29" s="840"/>
      <c r="BS29" s="840"/>
      <c r="BT29" s="840"/>
      <c r="BU29" s="840"/>
      <c r="BV29" s="840"/>
      <c r="BW29" s="931"/>
      <c r="BX29" s="86"/>
      <c r="BY29" s="77"/>
      <c r="BZ29" s="88"/>
      <c r="CA29" s="88"/>
      <c r="CB29" s="66"/>
      <c r="CC29" s="66"/>
      <c r="CD29" s="66"/>
      <c r="CE29" s="66"/>
      <c r="CF29" s="66"/>
      <c r="CG29" s="66"/>
      <c r="CH29" s="66"/>
      <c r="CI29" s="66"/>
      <c r="CJ29" s="87"/>
    </row>
    <row r="30" spans="1:88" s="14" customFormat="1" ht="6" customHeight="1">
      <c r="B30" s="894"/>
      <c r="C30" s="895"/>
      <c r="D30" s="83"/>
      <c r="E30" s="902" t="str">
        <f>IF(入力フォーム!G55="第１種住居地域","◎",IF(入力フォーム!G55="第２種住居地域","◎",IF(入力フォーム!G55="準住居地域","◎",IF(入力フォーム!G55="準工業地域","◎",IF(入力フォーム!G55="工業地域","◎","")))))</f>
        <v/>
      </c>
      <c r="F30" s="903"/>
      <c r="G30" s="906" t="s">
        <v>142</v>
      </c>
      <c r="H30" s="907"/>
      <c r="I30" s="907"/>
      <c r="J30" s="907"/>
      <c r="K30" s="907"/>
      <c r="L30" s="907"/>
      <c r="M30" s="907"/>
      <c r="N30" s="907"/>
      <c r="O30" s="908"/>
      <c r="P30" s="912">
        <v>0.15</v>
      </c>
      <c r="Q30" s="913"/>
      <c r="R30" s="914"/>
      <c r="S30" s="912">
        <v>0.3</v>
      </c>
      <c r="T30" s="913"/>
      <c r="U30" s="918"/>
      <c r="V30" s="89"/>
      <c r="W30" s="869" t="s">
        <v>355</v>
      </c>
      <c r="X30" s="870"/>
      <c r="Y30" s="870"/>
      <c r="Z30" s="870"/>
      <c r="AA30" s="870"/>
      <c r="AB30" s="870"/>
      <c r="AC30" s="870"/>
      <c r="AD30" s="870"/>
      <c r="AE30" s="870"/>
      <c r="AF30" s="870"/>
      <c r="AG30" s="870"/>
      <c r="AH30" s="870"/>
      <c r="AI30" s="870"/>
      <c r="AJ30" s="870"/>
      <c r="AK30" s="870"/>
      <c r="AL30" s="870"/>
      <c r="AM30" s="871"/>
      <c r="AN30" s="869" t="s">
        <v>356</v>
      </c>
      <c r="AO30" s="870"/>
      <c r="AP30" s="870"/>
      <c r="AQ30" s="870"/>
      <c r="AR30" s="870"/>
      <c r="AS30" s="870"/>
      <c r="AT30" s="870"/>
      <c r="AU30" s="870"/>
      <c r="AV30" s="870"/>
      <c r="AW30" s="870"/>
      <c r="AX30" s="870"/>
      <c r="AY30" s="870"/>
      <c r="AZ30" s="870"/>
      <c r="BA30" s="870"/>
      <c r="BB30" s="870"/>
      <c r="BC30" s="870"/>
      <c r="BD30" s="871"/>
      <c r="BG30" s="15"/>
      <c r="BH30" s="839" t="s">
        <v>172</v>
      </c>
      <c r="BI30" s="840"/>
      <c r="BJ30" s="840"/>
      <c r="BK30" s="840"/>
      <c r="BL30" s="840"/>
      <c r="BM30" s="840"/>
      <c r="BN30" s="840"/>
      <c r="BO30" s="840"/>
      <c r="BP30" s="840"/>
      <c r="BQ30" s="840"/>
      <c r="BR30" s="840" t="s">
        <v>149</v>
      </c>
      <c r="BS30" s="840"/>
      <c r="BT30" s="840"/>
      <c r="BU30" s="840"/>
      <c r="BV30" s="840"/>
      <c r="BW30" s="931"/>
      <c r="BX30" s="86"/>
      <c r="BY30" s="77"/>
      <c r="BZ30" s="835" t="str">
        <f>IF(AND(E28="◎",P26="◎"),P28,IF(AND(E28="◎",S26="◎"),S28,""))</f>
        <v/>
      </c>
      <c r="CA30" s="836"/>
      <c r="CB30" s="39"/>
      <c r="CC30" s="39"/>
      <c r="CD30" s="39"/>
      <c r="CE30" s="39"/>
      <c r="CF30" s="39"/>
      <c r="CG30" s="39"/>
      <c r="CH30" s="39"/>
      <c r="CI30" s="39"/>
      <c r="CJ30" s="90"/>
    </row>
    <row r="31" spans="1:88" s="14" customFormat="1" ht="6" customHeight="1">
      <c r="B31" s="894"/>
      <c r="C31" s="895"/>
      <c r="D31" s="83"/>
      <c r="E31" s="904"/>
      <c r="F31" s="905"/>
      <c r="G31" s="909"/>
      <c r="H31" s="910"/>
      <c r="I31" s="910"/>
      <c r="J31" s="910"/>
      <c r="K31" s="910"/>
      <c r="L31" s="910"/>
      <c r="M31" s="910"/>
      <c r="N31" s="910"/>
      <c r="O31" s="911"/>
      <c r="P31" s="915"/>
      <c r="Q31" s="916"/>
      <c r="R31" s="917"/>
      <c r="S31" s="915"/>
      <c r="T31" s="916"/>
      <c r="U31" s="919"/>
      <c r="V31" s="89"/>
      <c r="W31" s="920"/>
      <c r="X31" s="921"/>
      <c r="Y31" s="921"/>
      <c r="Z31" s="921"/>
      <c r="AA31" s="921"/>
      <c r="AB31" s="921"/>
      <c r="AC31" s="921"/>
      <c r="AD31" s="921"/>
      <c r="AE31" s="921"/>
      <c r="AF31" s="921"/>
      <c r="AG31" s="921"/>
      <c r="AH31" s="921"/>
      <c r="AI31" s="921"/>
      <c r="AJ31" s="921"/>
      <c r="AK31" s="921"/>
      <c r="AL31" s="921"/>
      <c r="AM31" s="922"/>
      <c r="AN31" s="920"/>
      <c r="AO31" s="921"/>
      <c r="AP31" s="921"/>
      <c r="AQ31" s="921"/>
      <c r="AR31" s="921"/>
      <c r="AS31" s="921"/>
      <c r="AT31" s="921"/>
      <c r="AU31" s="921"/>
      <c r="AV31" s="921"/>
      <c r="AW31" s="921"/>
      <c r="AX31" s="921"/>
      <c r="AY31" s="921"/>
      <c r="AZ31" s="921"/>
      <c r="BA31" s="921"/>
      <c r="BB31" s="921"/>
      <c r="BC31" s="921"/>
      <c r="BD31" s="922"/>
      <c r="BG31" s="15"/>
      <c r="BH31" s="839"/>
      <c r="BI31" s="840"/>
      <c r="BJ31" s="840"/>
      <c r="BK31" s="840"/>
      <c r="BL31" s="840"/>
      <c r="BM31" s="840"/>
      <c r="BN31" s="840"/>
      <c r="BO31" s="840"/>
      <c r="BP31" s="840"/>
      <c r="BQ31" s="840"/>
      <c r="BR31" s="840"/>
      <c r="BS31" s="840"/>
      <c r="BT31" s="840"/>
      <c r="BU31" s="840"/>
      <c r="BV31" s="840"/>
      <c r="BW31" s="931"/>
      <c r="BX31" s="86"/>
      <c r="BY31" s="77"/>
      <c r="BZ31" s="837"/>
      <c r="CA31" s="838"/>
      <c r="CB31" s="39"/>
      <c r="CC31" s="39"/>
      <c r="CD31" s="39"/>
      <c r="CE31" s="39"/>
      <c r="CF31" s="39"/>
      <c r="CG31" s="39"/>
      <c r="CH31" s="39"/>
      <c r="CI31" s="39"/>
      <c r="CJ31" s="90"/>
    </row>
    <row r="32" spans="1:88" s="14" customFormat="1" ht="6.5" customHeight="1" thickBot="1">
      <c r="B32" s="894"/>
      <c r="C32" s="895"/>
      <c r="D32" s="83"/>
      <c r="E32" s="902" t="str">
        <f>IF(入力フォーム!G55="近隣商業地域","◎",IF(入力フォーム!G55="商業地域","◎",""))</f>
        <v/>
      </c>
      <c r="F32" s="903"/>
      <c r="G32" s="906" t="s">
        <v>144</v>
      </c>
      <c r="H32" s="907"/>
      <c r="I32" s="907"/>
      <c r="J32" s="907"/>
      <c r="K32" s="907"/>
      <c r="L32" s="907"/>
      <c r="M32" s="907"/>
      <c r="N32" s="907"/>
      <c r="O32" s="908"/>
      <c r="P32" s="912">
        <v>0.05</v>
      </c>
      <c r="Q32" s="913"/>
      <c r="R32" s="914"/>
      <c r="S32" s="912">
        <v>0.15</v>
      </c>
      <c r="T32" s="913"/>
      <c r="U32" s="918"/>
      <c r="V32" s="89"/>
      <c r="W32" s="872"/>
      <c r="X32" s="873"/>
      <c r="Y32" s="873"/>
      <c r="Z32" s="873"/>
      <c r="AA32" s="873"/>
      <c r="AB32" s="873"/>
      <c r="AC32" s="873"/>
      <c r="AD32" s="873"/>
      <c r="AE32" s="873"/>
      <c r="AF32" s="873"/>
      <c r="AG32" s="873"/>
      <c r="AH32" s="873"/>
      <c r="AI32" s="873"/>
      <c r="AJ32" s="873"/>
      <c r="AK32" s="873"/>
      <c r="AL32" s="873"/>
      <c r="AM32" s="874"/>
      <c r="AN32" s="872"/>
      <c r="AO32" s="873"/>
      <c r="AP32" s="873"/>
      <c r="AQ32" s="873"/>
      <c r="AR32" s="873"/>
      <c r="AS32" s="873"/>
      <c r="AT32" s="873"/>
      <c r="AU32" s="873"/>
      <c r="AV32" s="873"/>
      <c r="AW32" s="873"/>
      <c r="AX32" s="873"/>
      <c r="AY32" s="873"/>
      <c r="AZ32" s="873"/>
      <c r="BA32" s="873"/>
      <c r="BB32" s="873"/>
      <c r="BC32" s="873"/>
      <c r="BD32" s="874"/>
      <c r="BG32" s="15"/>
      <c r="BH32" s="839" t="s">
        <v>173</v>
      </c>
      <c r="BI32" s="840"/>
      <c r="BJ32" s="840"/>
      <c r="BK32" s="840"/>
      <c r="BL32" s="840"/>
      <c r="BM32" s="840"/>
      <c r="BN32" s="840"/>
      <c r="BO32" s="840"/>
      <c r="BP32" s="840"/>
      <c r="BQ32" s="840"/>
      <c r="BR32" s="39"/>
      <c r="BS32" s="39"/>
      <c r="BT32" s="39"/>
      <c r="BU32" s="39"/>
      <c r="BV32" s="39"/>
      <c r="BW32" s="91"/>
      <c r="BX32" s="86"/>
      <c r="BY32" s="77"/>
      <c r="BZ32" s="835" t="str">
        <f>IF(AND(E30="◎",P26="◎"),P30,IF(AND(E30="◎",S26="◎"),S30,""))</f>
        <v/>
      </c>
      <c r="CA32" s="836"/>
      <c r="CB32" s="39"/>
      <c r="CC32" s="39"/>
      <c r="CD32" s="39"/>
      <c r="CE32" s="39"/>
      <c r="CF32" s="39"/>
      <c r="CG32" s="39"/>
      <c r="CH32" s="39"/>
      <c r="CI32" s="39"/>
      <c r="CJ32" s="90"/>
    </row>
    <row r="33" spans="1:93" s="14" customFormat="1" ht="6" customHeight="1">
      <c r="B33" s="894"/>
      <c r="C33" s="895"/>
      <c r="D33" s="83"/>
      <c r="E33" s="904"/>
      <c r="F33" s="905"/>
      <c r="G33" s="909"/>
      <c r="H33" s="910"/>
      <c r="I33" s="910"/>
      <c r="J33" s="910"/>
      <c r="K33" s="910"/>
      <c r="L33" s="910"/>
      <c r="M33" s="910"/>
      <c r="N33" s="910"/>
      <c r="O33" s="911"/>
      <c r="P33" s="915"/>
      <c r="Q33" s="916"/>
      <c r="R33" s="917"/>
      <c r="S33" s="915"/>
      <c r="T33" s="916"/>
      <c r="U33" s="919"/>
      <c r="V33" s="39"/>
      <c r="W33" s="92"/>
      <c r="X33" s="39"/>
      <c r="Y33" s="39"/>
      <c r="Z33" s="39"/>
      <c r="AA33" s="39"/>
      <c r="AB33" s="39"/>
      <c r="AC33" s="39"/>
      <c r="AD33" s="39"/>
      <c r="AE33" s="39"/>
      <c r="AF33" s="39"/>
      <c r="AG33" s="39"/>
      <c r="AH33" s="39"/>
      <c r="AI33" s="39"/>
      <c r="AJ33" s="39"/>
      <c r="AK33" s="39"/>
      <c r="AL33" s="39"/>
      <c r="AM33" s="93"/>
      <c r="AN33" s="39"/>
      <c r="AO33" s="39"/>
      <c r="AP33" s="39"/>
      <c r="AQ33" s="39"/>
      <c r="AR33" s="39"/>
      <c r="AS33" s="39"/>
      <c r="AT33" s="39"/>
      <c r="AU33" s="39"/>
      <c r="AV33" s="39"/>
      <c r="AW33" s="39"/>
      <c r="AX33" s="39"/>
      <c r="AY33" s="39"/>
      <c r="AZ33" s="39"/>
      <c r="BA33" s="39"/>
      <c r="BB33" s="39"/>
      <c r="BC33" s="39"/>
      <c r="BD33" s="93"/>
      <c r="BE33" s="39"/>
      <c r="BF33" s="39"/>
      <c r="BG33" s="15"/>
      <c r="BH33" s="839"/>
      <c r="BI33" s="840"/>
      <c r="BJ33" s="840"/>
      <c r="BK33" s="840"/>
      <c r="BL33" s="840"/>
      <c r="BM33" s="840"/>
      <c r="BN33" s="840"/>
      <c r="BO33" s="840"/>
      <c r="BP33" s="840"/>
      <c r="BQ33" s="840"/>
      <c r="BR33" s="39"/>
      <c r="BS33" s="39"/>
      <c r="BT33" s="39"/>
      <c r="BU33" s="39"/>
      <c r="BV33" s="39"/>
      <c r="BW33" s="91"/>
      <c r="BX33" s="86"/>
      <c r="BY33" s="77"/>
      <c r="BZ33" s="837"/>
      <c r="CA33" s="838"/>
      <c r="CB33" s="39"/>
      <c r="CC33" s="39"/>
      <c r="CD33" s="39"/>
      <c r="CE33" s="39"/>
      <c r="CF33" s="39"/>
      <c r="CG33" s="39"/>
      <c r="CH33" s="39"/>
      <c r="CI33" s="39"/>
      <c r="CJ33" s="90"/>
    </row>
    <row r="34" spans="1:93" s="597" customFormat="1">
      <c r="B34" s="894"/>
      <c r="C34" s="895"/>
      <c r="D34" s="67"/>
      <c r="E34" s="31"/>
      <c r="F34" s="32" t="s">
        <v>221</v>
      </c>
      <c r="G34" s="33"/>
      <c r="H34" s="33"/>
      <c r="I34" s="33"/>
      <c r="J34" s="33"/>
      <c r="K34" s="33"/>
      <c r="L34" s="33"/>
      <c r="M34" s="33"/>
      <c r="N34" s="33"/>
      <c r="O34" s="33"/>
      <c r="P34" s="33"/>
      <c r="Q34" s="33"/>
      <c r="R34" s="33"/>
      <c r="S34" s="33"/>
      <c r="T34" s="33"/>
      <c r="U34" s="34"/>
      <c r="V34" s="591"/>
      <c r="W34" s="94"/>
      <c r="X34" s="591" t="s">
        <v>323</v>
      </c>
      <c r="Y34" s="591"/>
      <c r="Z34" s="591"/>
      <c r="AA34" s="591"/>
      <c r="AB34" s="591"/>
      <c r="AC34" s="591"/>
      <c r="AD34" s="591"/>
      <c r="AE34" s="591"/>
      <c r="AF34" s="591"/>
      <c r="AG34" s="591"/>
      <c r="AH34" s="591"/>
      <c r="AI34" s="591"/>
      <c r="AJ34" s="591"/>
      <c r="AK34" s="591"/>
      <c r="AL34" s="591"/>
      <c r="AM34" s="95"/>
      <c r="AN34" s="68"/>
      <c r="AO34" s="591" t="s">
        <v>201</v>
      </c>
      <c r="AP34" s="591"/>
      <c r="AQ34" s="591"/>
      <c r="AR34" s="591"/>
      <c r="AS34" s="591"/>
      <c r="AT34" s="591"/>
      <c r="AU34" s="591"/>
      <c r="AV34" s="591"/>
      <c r="AW34" s="591"/>
      <c r="AX34" s="591"/>
      <c r="AY34" s="591"/>
      <c r="AZ34" s="591"/>
      <c r="BA34" s="591"/>
      <c r="BB34" s="591"/>
      <c r="BC34" s="591"/>
      <c r="BD34" s="95"/>
      <c r="BE34" s="591"/>
      <c r="BF34" s="591"/>
      <c r="BG34" s="96"/>
      <c r="BH34" s="839" t="s">
        <v>174</v>
      </c>
      <c r="BI34" s="840"/>
      <c r="BJ34" s="840"/>
      <c r="BK34" s="840"/>
      <c r="BL34" s="840"/>
      <c r="BM34" s="840"/>
      <c r="BN34" s="840"/>
      <c r="BO34" s="840"/>
      <c r="BP34" s="840"/>
      <c r="BQ34" s="840"/>
      <c r="BR34" s="591"/>
      <c r="BS34" s="591"/>
      <c r="BT34" s="591"/>
      <c r="BU34" s="591"/>
      <c r="BV34" s="591"/>
      <c r="BW34" s="593"/>
      <c r="BX34" s="590"/>
      <c r="BY34" s="97"/>
      <c r="BZ34" s="842" t="str">
        <f>IF(AND(E32="◎",P26="◎"),P32,IF(AND(E32="◎",S26="◎"),S32,""))</f>
        <v/>
      </c>
      <c r="CA34" s="843"/>
      <c r="CB34" s="68" t="s">
        <v>44</v>
      </c>
      <c r="CC34" s="842">
        <f>SUM(BZ30:BZ34)</f>
        <v>0</v>
      </c>
      <c r="CD34" s="843"/>
      <c r="CE34" s="591"/>
      <c r="CF34" s="591"/>
      <c r="CG34" s="591"/>
      <c r="CH34" s="591"/>
      <c r="CI34" s="591"/>
      <c r="CJ34" s="78"/>
      <c r="CK34" s="591"/>
      <c r="CL34" s="591"/>
      <c r="CM34" s="591"/>
      <c r="CN34" s="591"/>
      <c r="CO34" s="591"/>
    </row>
    <row r="35" spans="1:93" s="39" customFormat="1" ht="11" thickBot="1">
      <c r="B35" s="894"/>
      <c r="C35" s="895"/>
      <c r="D35" s="83"/>
      <c r="E35" s="27"/>
      <c r="F35" s="28"/>
      <c r="G35" s="28"/>
      <c r="H35" s="28"/>
      <c r="I35" s="28"/>
      <c r="J35" s="28"/>
      <c r="K35" s="28"/>
      <c r="L35" s="28"/>
      <c r="M35" s="28"/>
      <c r="N35" s="28"/>
      <c r="O35" s="28"/>
      <c r="P35" s="28"/>
      <c r="Q35" s="28"/>
      <c r="R35" s="28"/>
      <c r="S35" s="28"/>
      <c r="T35" s="28"/>
      <c r="U35" s="29"/>
      <c r="W35" s="92"/>
      <c r="AM35" s="93"/>
      <c r="BD35" s="93"/>
      <c r="BG35" s="66"/>
      <c r="BH35" s="909" t="s">
        <v>145</v>
      </c>
      <c r="BI35" s="910"/>
      <c r="BJ35" s="910"/>
      <c r="BK35" s="910"/>
      <c r="BL35" s="910"/>
      <c r="BM35" s="910"/>
      <c r="BN35" s="910"/>
      <c r="BO35" s="910"/>
      <c r="BP35" s="910"/>
      <c r="BQ35" s="910"/>
      <c r="BR35" s="592"/>
      <c r="BS35" s="592"/>
      <c r="BT35" s="592"/>
      <c r="BU35" s="592"/>
      <c r="BV35" s="592"/>
      <c r="BW35" s="594"/>
      <c r="BX35" s="86"/>
      <c r="BY35" s="98"/>
      <c r="BZ35" s="99"/>
      <c r="CA35" s="99"/>
      <c r="CB35" s="99"/>
      <c r="CC35" s="99"/>
      <c r="CD35" s="99"/>
      <c r="CE35" s="99"/>
      <c r="CF35" s="99"/>
      <c r="CG35" s="99"/>
      <c r="CH35" s="99"/>
      <c r="CI35" s="99"/>
      <c r="CJ35" s="100"/>
    </row>
    <row r="36" spans="1:93" s="597" customFormat="1">
      <c r="A36" s="591"/>
      <c r="B36" s="894"/>
      <c r="C36" s="895"/>
      <c r="D36" s="67"/>
      <c r="E36" s="101"/>
      <c r="F36" s="591"/>
      <c r="G36" s="591"/>
      <c r="H36" s="79" t="s">
        <v>35</v>
      </c>
      <c r="I36" s="841">
        <f>AD18</f>
        <v>0</v>
      </c>
      <c r="J36" s="841"/>
      <c r="K36" s="591" t="s">
        <v>42</v>
      </c>
      <c r="L36" s="79" t="s">
        <v>155</v>
      </c>
      <c r="M36" s="847">
        <f>CC34</f>
        <v>0</v>
      </c>
      <c r="N36" s="847"/>
      <c r="O36" s="596"/>
      <c r="P36" s="596"/>
      <c r="Q36" s="591"/>
      <c r="R36" s="591"/>
      <c r="S36" s="591"/>
      <c r="T36" s="79"/>
      <c r="U36" s="102"/>
      <c r="V36" s="596"/>
      <c r="W36" s="69"/>
      <c r="X36" s="591"/>
      <c r="Y36" s="79" t="s">
        <v>19</v>
      </c>
      <c r="Z36" s="841">
        <f>BA27</f>
        <v>0</v>
      </c>
      <c r="AA36" s="841"/>
      <c r="AB36" s="68" t="s">
        <v>42</v>
      </c>
      <c r="AC36" s="848">
        <v>0.15</v>
      </c>
      <c r="AD36" s="848"/>
      <c r="AE36" s="81" t="s">
        <v>16</v>
      </c>
      <c r="AF36" s="845">
        <f>Z36*AC36</f>
        <v>0</v>
      </c>
      <c r="AG36" s="845"/>
      <c r="AH36" s="845"/>
      <c r="AI36" s="591"/>
      <c r="AJ36" s="591"/>
      <c r="AK36" s="591"/>
      <c r="AL36" s="591"/>
      <c r="AM36" s="54"/>
      <c r="AN36" s="103"/>
      <c r="AO36" s="103"/>
      <c r="AP36" s="79" t="s">
        <v>19</v>
      </c>
      <c r="AQ36" s="841">
        <f>BA27</f>
        <v>0</v>
      </c>
      <c r="AR36" s="841"/>
      <c r="AS36" s="591" t="s">
        <v>22</v>
      </c>
      <c r="AT36" s="79" t="s">
        <v>90</v>
      </c>
      <c r="AU36" s="841">
        <f>AJ40</f>
        <v>0</v>
      </c>
      <c r="AV36" s="841"/>
      <c r="AW36" s="81" t="s">
        <v>16</v>
      </c>
      <c r="AX36" s="846">
        <f>AQ36-AU36</f>
        <v>0</v>
      </c>
      <c r="AY36" s="846"/>
      <c r="AZ36" s="39"/>
      <c r="BA36" s="591"/>
      <c r="BB36" s="591"/>
      <c r="BC36" s="591"/>
      <c r="BD36" s="54"/>
      <c r="BE36" s="591"/>
      <c r="BF36" s="591"/>
      <c r="BG36" s="36"/>
      <c r="BH36" s="36"/>
    </row>
    <row r="37" spans="1:93" s="14" customFormat="1" ht="6">
      <c r="A37" s="39"/>
      <c r="B37" s="894"/>
      <c r="C37" s="895"/>
      <c r="D37" s="83"/>
      <c r="E37" s="92"/>
      <c r="F37" s="39"/>
      <c r="G37" s="39"/>
      <c r="H37" s="39"/>
      <c r="I37" s="39"/>
      <c r="J37" s="39"/>
      <c r="K37" s="39"/>
      <c r="L37" s="39"/>
      <c r="M37" s="39"/>
      <c r="N37" s="39"/>
      <c r="O37" s="39"/>
      <c r="P37" s="39"/>
      <c r="Q37" s="39"/>
      <c r="R37" s="39"/>
      <c r="S37" s="39"/>
      <c r="T37" s="39"/>
      <c r="U37" s="93"/>
      <c r="V37" s="39"/>
      <c r="W37" s="92"/>
      <c r="X37" s="39"/>
      <c r="Y37" s="39"/>
      <c r="Z37" s="39"/>
      <c r="AA37" s="39"/>
      <c r="AB37" s="39"/>
      <c r="AC37" s="39"/>
      <c r="AD37" s="39"/>
      <c r="AE37" s="39"/>
      <c r="AF37" s="39"/>
      <c r="AG37" s="39"/>
      <c r="AH37" s="39"/>
      <c r="AI37" s="39"/>
      <c r="AJ37" s="39"/>
      <c r="AK37" s="39"/>
      <c r="AL37" s="39"/>
      <c r="AM37" s="93"/>
      <c r="AN37" s="39"/>
      <c r="AO37" s="39"/>
      <c r="AP37" s="39"/>
      <c r="AQ37" s="39"/>
      <c r="AR37" s="39"/>
      <c r="AS37" s="39"/>
      <c r="AT37" s="39"/>
      <c r="AU37" s="39"/>
      <c r="AV37" s="39"/>
      <c r="AW37" s="39"/>
      <c r="AX37" s="39"/>
      <c r="AY37" s="39"/>
      <c r="AZ37" s="39"/>
      <c r="BA37" s="39"/>
      <c r="BB37" s="39"/>
      <c r="BC37" s="39"/>
      <c r="BD37" s="93"/>
      <c r="BE37" s="39"/>
      <c r="BF37" s="39"/>
      <c r="BG37" s="18"/>
      <c r="BI37" s="104"/>
      <c r="BJ37" s="104"/>
      <c r="BK37" s="104"/>
      <c r="BL37" s="104"/>
      <c r="BM37" s="104"/>
    </row>
    <row r="38" spans="1:93" s="597" customFormat="1">
      <c r="A38" s="591"/>
      <c r="B38" s="894"/>
      <c r="C38" s="895"/>
      <c r="D38" s="67"/>
      <c r="E38" s="94"/>
      <c r="G38" s="81" t="s">
        <v>43</v>
      </c>
      <c r="H38" s="79" t="s">
        <v>34</v>
      </c>
      <c r="I38" s="841">
        <f>AT18</f>
        <v>0</v>
      </c>
      <c r="J38" s="841"/>
      <c r="K38" s="591" t="s">
        <v>42</v>
      </c>
      <c r="L38" s="79" t="s">
        <v>155</v>
      </c>
      <c r="M38" s="847">
        <f>CC34</f>
        <v>0</v>
      </c>
      <c r="N38" s="847"/>
      <c r="O38" s="105" t="s">
        <v>89</v>
      </c>
      <c r="P38" s="105"/>
      <c r="Q38" s="81" t="s">
        <v>16</v>
      </c>
      <c r="R38" s="845">
        <f>I36*M36+I38*M38/3</f>
        <v>0</v>
      </c>
      <c r="S38" s="845"/>
      <c r="T38" s="845"/>
      <c r="U38" s="54"/>
      <c r="V38" s="591"/>
      <c r="W38" s="92"/>
      <c r="X38" s="39"/>
      <c r="Y38" s="39"/>
      <c r="Z38" s="39"/>
      <c r="AA38" s="39"/>
      <c r="AB38" s="39"/>
      <c r="AC38" s="39"/>
      <c r="AD38" s="39"/>
      <c r="AE38" s="39"/>
      <c r="AF38" s="106"/>
      <c r="AG38" s="39"/>
      <c r="AH38" s="39"/>
      <c r="AI38" s="39"/>
      <c r="AJ38" s="39"/>
      <c r="AK38" s="39"/>
      <c r="AL38" s="39"/>
      <c r="AM38" s="93"/>
      <c r="AN38" s="107"/>
      <c r="AO38" s="107"/>
      <c r="AP38" s="39"/>
      <c r="AQ38" s="39"/>
      <c r="AR38" s="39"/>
      <c r="AS38" s="39"/>
      <c r="AT38" s="39"/>
      <c r="AU38" s="39"/>
      <c r="AV38" s="39"/>
      <c r="AW38" s="39"/>
      <c r="AX38" s="39"/>
      <c r="AY38" s="39"/>
      <c r="AZ38" s="39"/>
      <c r="BA38" s="39"/>
      <c r="BB38" s="39"/>
      <c r="BC38" s="39"/>
      <c r="BD38" s="93"/>
      <c r="BE38" s="591"/>
      <c r="BF38" s="591"/>
      <c r="BG38" s="36"/>
      <c r="BH38" s="36"/>
      <c r="BI38" s="36"/>
      <c r="BJ38" s="36"/>
      <c r="BK38" s="36"/>
      <c r="BL38" s="36"/>
      <c r="BM38" s="36"/>
    </row>
    <row r="39" spans="1:93" s="14" customFormat="1" ht="6">
      <c r="A39" s="39"/>
      <c r="B39" s="894"/>
      <c r="C39" s="895"/>
      <c r="D39" s="83"/>
      <c r="E39" s="92"/>
      <c r="F39" s="39"/>
      <c r="G39" s="39"/>
      <c r="H39" s="39"/>
      <c r="I39" s="39"/>
      <c r="J39" s="39"/>
      <c r="K39" s="39"/>
      <c r="L39" s="39"/>
      <c r="M39" s="39"/>
      <c r="N39" s="39"/>
      <c r="O39" s="39"/>
      <c r="P39" s="39"/>
      <c r="Q39" s="39"/>
      <c r="R39" s="39"/>
      <c r="S39" s="39"/>
      <c r="T39" s="39"/>
      <c r="U39" s="93"/>
      <c r="V39" s="39"/>
      <c r="W39" s="92"/>
      <c r="X39" s="39"/>
      <c r="Y39" s="39"/>
      <c r="Z39" s="39"/>
      <c r="AA39" s="39"/>
      <c r="AB39" s="39"/>
      <c r="AC39" s="39"/>
      <c r="AD39" s="39"/>
      <c r="AE39" s="39"/>
      <c r="AF39" s="39"/>
      <c r="AG39" s="39"/>
      <c r="AH39" s="39"/>
      <c r="AI39" s="39"/>
      <c r="AJ39" s="39"/>
      <c r="AK39" s="39"/>
      <c r="AL39" s="39"/>
      <c r="AM39" s="93"/>
      <c r="AN39" s="39"/>
      <c r="AO39" s="39"/>
      <c r="AP39" s="39"/>
      <c r="AQ39" s="39"/>
      <c r="AR39" s="39"/>
      <c r="AS39" s="39"/>
      <c r="AT39" s="39"/>
      <c r="AU39" s="39"/>
      <c r="AV39" s="39"/>
      <c r="AW39" s="39"/>
      <c r="AX39" s="39"/>
      <c r="AY39" s="39"/>
      <c r="AZ39" s="39"/>
      <c r="BA39" s="39"/>
      <c r="BB39" s="39"/>
      <c r="BC39" s="39"/>
      <c r="BD39" s="93"/>
      <c r="BE39" s="39"/>
      <c r="BF39" s="39"/>
      <c r="BG39" s="18"/>
      <c r="BI39" s="104"/>
      <c r="BJ39" s="104"/>
      <c r="BK39" s="104"/>
      <c r="BL39" s="104"/>
      <c r="BM39" s="104"/>
    </row>
    <row r="40" spans="1:93" s="597" customFormat="1">
      <c r="A40" s="591"/>
      <c r="B40" s="894"/>
      <c r="C40" s="895"/>
      <c r="D40" s="67"/>
      <c r="E40" s="94"/>
      <c r="F40" s="68"/>
      <c r="G40" s="68" t="s">
        <v>44</v>
      </c>
      <c r="H40" s="591" t="s">
        <v>324</v>
      </c>
      <c r="J40" s="591"/>
      <c r="K40" s="591"/>
      <c r="P40" s="591"/>
      <c r="Q40" s="79" t="s">
        <v>41</v>
      </c>
      <c r="R40" s="841">
        <f>ROUND(R38,0)</f>
        <v>0</v>
      </c>
      <c r="S40" s="841"/>
      <c r="T40" s="591" t="s">
        <v>39</v>
      </c>
      <c r="U40" s="54"/>
      <c r="V40" s="591"/>
      <c r="W40" s="108"/>
      <c r="X40" s="51"/>
      <c r="Y40" s="68" t="s">
        <v>44</v>
      </c>
      <c r="Z40" s="591" t="s">
        <v>324</v>
      </c>
      <c r="AA40" s="591"/>
      <c r="AB40" s="591"/>
      <c r="AC40" s="591"/>
      <c r="AD40" s="591"/>
      <c r="AE40" s="591"/>
      <c r="AF40" s="591"/>
      <c r="AG40" s="591"/>
      <c r="AH40" s="591"/>
      <c r="AI40" s="109" t="s">
        <v>90</v>
      </c>
      <c r="AJ40" s="841">
        <f>ROUND(AF36,0)</f>
        <v>0</v>
      </c>
      <c r="AK40" s="841"/>
      <c r="AL40" s="82" t="s">
        <v>39</v>
      </c>
      <c r="AM40" s="54"/>
      <c r="AN40" s="591"/>
      <c r="AO40" s="591"/>
      <c r="AP40" s="68" t="s">
        <v>44</v>
      </c>
      <c r="AQ40" s="591" t="s">
        <v>325</v>
      </c>
      <c r="AR40" s="591"/>
      <c r="AS40" s="591"/>
      <c r="AT40" s="591"/>
      <c r="AU40" s="591"/>
      <c r="AV40" s="591"/>
      <c r="AW40" s="591"/>
      <c r="AX40" s="591"/>
      <c r="AY40" s="591"/>
      <c r="AZ40" s="79" t="s">
        <v>91</v>
      </c>
      <c r="BA40" s="841">
        <f>AX36</f>
        <v>0</v>
      </c>
      <c r="BB40" s="841"/>
      <c r="BC40" s="82" t="s">
        <v>39</v>
      </c>
      <c r="BD40" s="54"/>
      <c r="BE40" s="591"/>
      <c r="BF40" s="591"/>
      <c r="BG40" s="41"/>
      <c r="BI40" s="36"/>
      <c r="BJ40" s="36"/>
      <c r="BK40" s="36"/>
      <c r="BL40" s="36"/>
      <c r="BM40" s="36"/>
    </row>
    <row r="41" spans="1:93" s="14" customFormat="1" ht="6.5" customHeight="1" thickBot="1">
      <c r="A41" s="39"/>
      <c r="B41" s="896"/>
      <c r="C41" s="897"/>
      <c r="D41" s="83"/>
      <c r="E41" s="85"/>
      <c r="F41" s="55"/>
      <c r="G41" s="55"/>
      <c r="H41" s="55"/>
      <c r="I41" s="110"/>
      <c r="J41" s="110"/>
      <c r="K41" s="110"/>
      <c r="L41" s="110"/>
      <c r="M41" s="110"/>
      <c r="N41" s="110"/>
      <c r="O41" s="110"/>
      <c r="P41" s="110"/>
      <c r="Q41" s="110"/>
      <c r="R41" s="55"/>
      <c r="S41" s="55"/>
      <c r="T41" s="55"/>
      <c r="U41" s="111"/>
      <c r="V41" s="112"/>
      <c r="W41" s="113"/>
      <c r="X41" s="56"/>
      <c r="Y41" s="110"/>
      <c r="Z41" s="55"/>
      <c r="AA41" s="55"/>
      <c r="AB41" s="114"/>
      <c r="AC41" s="55"/>
      <c r="AD41" s="55"/>
      <c r="AE41" s="55"/>
      <c r="AF41" s="55"/>
      <c r="AG41" s="110"/>
      <c r="AH41" s="110"/>
      <c r="AI41" s="55"/>
      <c r="AJ41" s="55"/>
      <c r="AK41" s="55"/>
      <c r="AL41" s="55"/>
      <c r="AM41" s="57"/>
      <c r="AN41" s="55"/>
      <c r="AO41" s="55"/>
      <c r="AP41" s="55"/>
      <c r="AQ41" s="55"/>
      <c r="AR41" s="55"/>
      <c r="AS41" s="115"/>
      <c r="AT41" s="115"/>
      <c r="AU41" s="115"/>
      <c r="AV41" s="55"/>
      <c r="AW41" s="55"/>
      <c r="AX41" s="55"/>
      <c r="AY41" s="55"/>
      <c r="AZ41" s="55"/>
      <c r="BA41" s="55"/>
      <c r="BB41" s="55"/>
      <c r="BC41" s="55"/>
      <c r="BD41" s="57"/>
      <c r="BG41" s="104"/>
      <c r="BH41" s="844"/>
      <c r="BI41" s="844"/>
      <c r="BJ41" s="844"/>
      <c r="BK41" s="844"/>
      <c r="BL41" s="844"/>
      <c r="BM41" s="844"/>
      <c r="BN41" s="844"/>
      <c r="BO41" s="844"/>
      <c r="BP41" s="844"/>
      <c r="BQ41" s="844"/>
      <c r="BR41" s="844"/>
      <c r="BS41" s="844"/>
      <c r="BT41" s="844"/>
      <c r="BU41" s="844"/>
      <c r="BV41" s="844"/>
      <c r="BW41" s="844"/>
      <c r="BX41" s="844"/>
      <c r="BY41" s="844"/>
      <c r="BZ41" s="844"/>
      <c r="CA41" s="844"/>
      <c r="CB41" s="844"/>
      <c r="CC41" s="844"/>
      <c r="CD41" s="844"/>
      <c r="CE41" s="844"/>
      <c r="CF41" s="844"/>
      <c r="CG41" s="844"/>
      <c r="CH41" s="844"/>
      <c r="CI41" s="844"/>
      <c r="CJ41" s="844"/>
    </row>
    <row r="42" spans="1:93" s="552" customFormat="1" ht="6" customHeight="1" thickBot="1">
      <c r="A42" s="566"/>
      <c r="B42" s="564"/>
      <c r="C42" s="546"/>
      <c r="D42" s="546"/>
      <c r="V42" s="546"/>
      <c r="W42" s="546"/>
      <c r="X42" s="546"/>
      <c r="Y42" s="546"/>
      <c r="Z42" s="546"/>
      <c r="AA42" s="546"/>
      <c r="AB42" s="546"/>
      <c r="AC42" s="546"/>
      <c r="AD42" s="546"/>
      <c r="AE42" s="546"/>
      <c r="AF42" s="546"/>
      <c r="AG42" s="546"/>
      <c r="AH42" s="546"/>
      <c r="AI42" s="546"/>
      <c r="AJ42" s="546"/>
      <c r="AK42" s="546"/>
      <c r="AL42" s="546"/>
      <c r="AM42" s="546"/>
      <c r="AN42" s="546"/>
      <c r="AO42" s="546"/>
      <c r="AP42" s="546"/>
      <c r="AQ42" s="546"/>
      <c r="AR42" s="546"/>
      <c r="AS42" s="546"/>
      <c r="AT42" s="546"/>
      <c r="AU42" s="546"/>
      <c r="AV42" s="546"/>
      <c r="AW42" s="546"/>
      <c r="AX42" s="546"/>
      <c r="AY42" s="546"/>
      <c r="AZ42" s="546"/>
      <c r="BA42" s="546"/>
      <c r="BB42" s="546"/>
      <c r="BC42" s="546"/>
      <c r="BD42" s="546"/>
      <c r="BG42" s="567"/>
      <c r="BH42" s="844"/>
      <c r="BI42" s="844"/>
      <c r="BJ42" s="844"/>
      <c r="BK42" s="844"/>
      <c r="BL42" s="844"/>
      <c r="BM42" s="844"/>
      <c r="BN42" s="844"/>
      <c r="BO42" s="844"/>
      <c r="BP42" s="844"/>
      <c r="BQ42" s="844"/>
      <c r="BR42" s="844"/>
      <c r="BS42" s="844"/>
      <c r="BT42" s="844"/>
      <c r="BU42" s="844"/>
      <c r="BV42" s="844"/>
      <c r="BW42" s="844"/>
      <c r="BX42" s="844"/>
      <c r="BY42" s="844"/>
      <c r="BZ42" s="844"/>
      <c r="CA42" s="844"/>
      <c r="CB42" s="844"/>
      <c r="CC42" s="844"/>
      <c r="CD42" s="844"/>
      <c r="CE42" s="844"/>
      <c r="CF42" s="844"/>
      <c r="CG42" s="844"/>
      <c r="CH42" s="844"/>
      <c r="CI42" s="844"/>
      <c r="CJ42" s="844"/>
    </row>
    <row r="43" spans="1:93" s="14" customFormat="1" ht="6.5" thickBot="1">
      <c r="B43" s="875" t="s">
        <v>113</v>
      </c>
      <c r="C43" s="957"/>
      <c r="D43" s="83"/>
      <c r="E43" s="116"/>
      <c r="F43" s="117"/>
      <c r="G43" s="118"/>
      <c r="H43" s="118"/>
      <c r="I43" s="118"/>
      <c r="J43" s="118"/>
      <c r="K43" s="118"/>
      <c r="L43" s="118"/>
      <c r="M43" s="118"/>
      <c r="N43" s="118"/>
      <c r="O43" s="118"/>
      <c r="P43" s="118"/>
      <c r="Q43" s="48"/>
      <c r="R43" s="48"/>
      <c r="S43" s="48"/>
      <c r="T43" s="48"/>
      <c r="U43" s="49"/>
      <c r="V43" s="39"/>
      <c r="W43" s="116"/>
      <c r="X43" s="117"/>
      <c r="Y43" s="119"/>
      <c r="Z43" s="119"/>
      <c r="AA43" s="119"/>
      <c r="AB43" s="119"/>
      <c r="AC43" s="119"/>
      <c r="AD43" s="119"/>
      <c r="AE43" s="119"/>
      <c r="AF43" s="119"/>
      <c r="AG43" s="119"/>
      <c r="AH43" s="48"/>
      <c r="AI43" s="48"/>
      <c r="AJ43" s="48"/>
      <c r="AK43" s="48"/>
      <c r="AL43" s="48"/>
      <c r="AM43" s="49"/>
      <c r="AN43" s="120"/>
      <c r="AO43" s="121"/>
      <c r="AP43" s="119"/>
      <c r="AQ43" s="122"/>
      <c r="AR43" s="119"/>
      <c r="AS43" s="119"/>
      <c r="AT43" s="123"/>
      <c r="AU43" s="123"/>
      <c r="AV43" s="123"/>
      <c r="AW43" s="123"/>
      <c r="AX43" s="123"/>
      <c r="AY43" s="123"/>
      <c r="AZ43" s="48"/>
      <c r="BA43" s="48"/>
      <c r="BB43" s="48"/>
      <c r="BC43" s="48"/>
      <c r="BD43" s="49"/>
      <c r="BG43" s="18"/>
      <c r="BH43" s="104"/>
      <c r="BI43" s="104"/>
      <c r="BJ43" s="104"/>
      <c r="BK43" s="104"/>
      <c r="BL43" s="104"/>
      <c r="BM43" s="104"/>
    </row>
    <row r="44" spans="1:93" s="597" customFormat="1" ht="11" thickBot="1">
      <c r="A44" s="591"/>
      <c r="B44" s="958"/>
      <c r="C44" s="959"/>
      <c r="D44" s="67"/>
      <c r="E44" s="124"/>
      <c r="F44" s="37" t="s">
        <v>357</v>
      </c>
      <c r="G44" s="37"/>
      <c r="H44" s="591"/>
      <c r="I44" s="591"/>
      <c r="J44" s="37"/>
      <c r="K44" s="591"/>
      <c r="L44" s="591"/>
      <c r="Q44" s="81" t="s">
        <v>180</v>
      </c>
      <c r="R44" s="963"/>
      <c r="S44" s="964"/>
      <c r="T44" s="30" t="s">
        <v>17</v>
      </c>
      <c r="U44" s="54"/>
      <c r="V44" s="591"/>
      <c r="W44" s="124"/>
      <c r="X44" s="37" t="s">
        <v>358</v>
      </c>
      <c r="Y44" s="37"/>
      <c r="Z44" s="37"/>
      <c r="AA44" s="125"/>
      <c r="AB44" s="125"/>
      <c r="AC44" s="37"/>
      <c r="AD44" s="125"/>
      <c r="AI44" s="81" t="s">
        <v>184</v>
      </c>
      <c r="AJ44" s="963"/>
      <c r="AK44" s="964"/>
      <c r="AL44" s="30" t="s">
        <v>17</v>
      </c>
      <c r="AM44" s="54"/>
      <c r="AN44" s="124"/>
      <c r="AO44" s="37" t="s">
        <v>359</v>
      </c>
      <c r="AP44" s="37"/>
      <c r="AQ44" s="37"/>
      <c r="AR44" s="125"/>
      <c r="AS44" s="37"/>
      <c r="AT44" s="125"/>
      <c r="AZ44" s="81" t="s">
        <v>185</v>
      </c>
      <c r="BA44" s="963"/>
      <c r="BB44" s="964"/>
      <c r="BC44" s="30" t="s">
        <v>17</v>
      </c>
      <c r="BD44" s="54"/>
      <c r="BE44" s="591"/>
      <c r="BF44" s="591"/>
      <c r="BG44" s="36"/>
      <c r="BH44" s="36"/>
      <c r="BI44" s="36"/>
      <c r="BL44" s="126"/>
      <c r="BM44" s="126"/>
      <c r="BN44" s="126"/>
      <c r="BO44" s="126"/>
      <c r="BP44" s="126"/>
      <c r="BQ44" s="126"/>
      <c r="BR44" s="126"/>
      <c r="BS44" s="126"/>
      <c r="BT44" s="126"/>
      <c r="BU44" s="126"/>
      <c r="BV44" s="126"/>
      <c r="BW44" s="126"/>
    </row>
    <row r="45" spans="1:93" s="14" customFormat="1" ht="6.5" thickBot="1">
      <c r="A45" s="39"/>
      <c r="B45" s="936" t="s">
        <v>326</v>
      </c>
      <c r="C45" s="937"/>
      <c r="D45" s="83"/>
      <c r="E45" s="127"/>
      <c r="F45" s="128"/>
      <c r="G45" s="129"/>
      <c r="H45" s="128"/>
      <c r="I45" s="128"/>
      <c r="J45" s="128"/>
      <c r="K45" s="39"/>
      <c r="L45" s="39"/>
      <c r="Q45" s="39"/>
      <c r="R45" s="128"/>
      <c r="S45" s="128"/>
      <c r="T45" s="130"/>
      <c r="U45" s="93"/>
      <c r="V45" s="39"/>
      <c r="W45" s="131"/>
      <c r="X45" s="132"/>
      <c r="Y45" s="133"/>
      <c r="Z45" s="134"/>
      <c r="AA45" s="134"/>
      <c r="AB45" s="130"/>
      <c r="AC45" s="130"/>
      <c r="AD45" s="39"/>
      <c r="AE45" s="39"/>
      <c r="AF45" s="39"/>
      <c r="AG45" s="39"/>
      <c r="AH45" s="135"/>
      <c r="AI45" s="130"/>
      <c r="AJ45" s="130"/>
      <c r="AK45" s="130"/>
      <c r="AL45" s="130"/>
      <c r="AM45" s="93"/>
      <c r="AN45" s="127"/>
      <c r="AO45" s="128"/>
      <c r="AP45" s="128"/>
      <c r="AQ45" s="136"/>
      <c r="AR45" s="136"/>
      <c r="AS45" s="128"/>
      <c r="AT45" s="128"/>
      <c r="AU45" s="128"/>
      <c r="AZ45" s="39"/>
      <c r="BA45" s="39"/>
      <c r="BB45" s="39"/>
      <c r="BC45" s="128"/>
      <c r="BD45" s="93"/>
      <c r="BE45" s="39"/>
      <c r="BF45" s="39"/>
      <c r="BG45" s="104"/>
      <c r="BH45" s="104"/>
      <c r="BI45" s="104"/>
      <c r="BL45" s="137"/>
      <c r="BM45" s="137"/>
      <c r="BN45" s="137"/>
      <c r="BO45" s="137"/>
      <c r="BP45" s="137"/>
      <c r="BQ45" s="137"/>
      <c r="BR45" s="137"/>
      <c r="BS45" s="137"/>
      <c r="BT45" s="137"/>
      <c r="BU45" s="137"/>
      <c r="BV45" s="137"/>
      <c r="BW45" s="137"/>
    </row>
    <row r="46" spans="1:93" s="597" customFormat="1" ht="11" thickBot="1">
      <c r="A46" s="591"/>
      <c r="B46" s="936"/>
      <c r="C46" s="937"/>
      <c r="D46" s="67"/>
      <c r="E46" s="138"/>
      <c r="F46" s="37" t="s">
        <v>132</v>
      </c>
      <c r="G46" s="37"/>
      <c r="H46" s="591"/>
      <c r="I46" s="139" t="s">
        <v>133</v>
      </c>
      <c r="K46" s="591"/>
      <c r="L46" s="591"/>
      <c r="Q46" s="81" t="s">
        <v>181</v>
      </c>
      <c r="R46" s="963"/>
      <c r="S46" s="964"/>
      <c r="T46" s="30" t="s">
        <v>17</v>
      </c>
      <c r="U46" s="54"/>
      <c r="V46" s="591"/>
      <c r="W46" s="69"/>
      <c r="X46" s="79" t="s">
        <v>20</v>
      </c>
      <c r="Y46" s="591" t="s">
        <v>106</v>
      </c>
      <c r="Z46" s="37"/>
      <c r="AA46" s="37"/>
      <c r="AB46" s="37"/>
      <c r="AC46" s="591"/>
      <c r="AD46" s="591"/>
      <c r="AE46" s="591"/>
      <c r="AF46" s="591"/>
      <c r="AG46" s="591"/>
      <c r="AH46" s="591"/>
      <c r="AI46" s="591"/>
      <c r="AJ46" s="591"/>
      <c r="AK46" s="591"/>
      <c r="AL46" s="591"/>
      <c r="AM46" s="54"/>
      <c r="AN46" s="124"/>
      <c r="AO46" s="37" t="s">
        <v>131</v>
      </c>
      <c r="AP46" s="37"/>
      <c r="AQ46" s="37"/>
      <c r="AS46" s="139" t="s">
        <v>135</v>
      </c>
      <c r="AZ46" s="81" t="s">
        <v>186</v>
      </c>
      <c r="BA46" s="963"/>
      <c r="BB46" s="964"/>
      <c r="BC46" s="30" t="s">
        <v>17</v>
      </c>
      <c r="BD46" s="54"/>
      <c r="BE46" s="591"/>
      <c r="BF46" s="591"/>
      <c r="BG46" s="36"/>
      <c r="BH46" s="36"/>
      <c r="BI46" s="36"/>
      <c r="BL46" s="126"/>
      <c r="BM46" s="126"/>
      <c r="BN46" s="126"/>
      <c r="BO46" s="126"/>
      <c r="BP46" s="126"/>
      <c r="BQ46" s="126"/>
      <c r="BR46" s="126"/>
      <c r="BS46" s="126"/>
      <c r="BT46" s="126"/>
      <c r="BU46" s="126"/>
      <c r="BV46" s="126"/>
      <c r="BW46" s="126"/>
    </row>
    <row r="47" spans="1:93" s="14" customFormat="1" ht="6.5" thickBot="1">
      <c r="A47" s="39"/>
      <c r="B47" s="936"/>
      <c r="C47" s="937"/>
      <c r="D47" s="83"/>
      <c r="E47" s="131"/>
      <c r="F47" s="128"/>
      <c r="G47" s="128"/>
      <c r="H47" s="39"/>
      <c r="I47" s="355"/>
      <c r="K47" s="39"/>
      <c r="L47" s="39"/>
      <c r="Q47" s="356"/>
      <c r="R47" s="146"/>
      <c r="S47" s="146"/>
      <c r="T47" s="130"/>
      <c r="U47" s="93"/>
      <c r="V47" s="39"/>
      <c r="W47" s="92"/>
      <c r="X47" s="50"/>
      <c r="Y47" s="39"/>
      <c r="Z47" s="128"/>
      <c r="AA47" s="128"/>
      <c r="AB47" s="128"/>
      <c r="AC47" s="39"/>
      <c r="AD47" s="39"/>
      <c r="AE47" s="39"/>
      <c r="AF47" s="39"/>
      <c r="AG47" s="39"/>
      <c r="AH47" s="39"/>
      <c r="AI47" s="39"/>
      <c r="AJ47" s="39"/>
      <c r="AK47" s="39"/>
      <c r="AL47" s="39"/>
      <c r="AM47" s="93"/>
      <c r="AN47" s="127"/>
      <c r="AO47" s="128"/>
      <c r="AP47" s="128"/>
      <c r="AQ47" s="128"/>
      <c r="AS47" s="355"/>
      <c r="AZ47" s="356"/>
      <c r="BA47" s="146"/>
      <c r="BB47" s="146"/>
      <c r="BC47" s="130"/>
      <c r="BD47" s="93"/>
      <c r="BE47" s="39"/>
      <c r="BF47" s="39"/>
      <c r="BG47" s="104"/>
      <c r="BH47" s="104"/>
      <c r="BI47" s="104"/>
      <c r="BL47" s="137"/>
      <c r="BM47" s="137"/>
      <c r="BN47" s="137"/>
      <c r="BO47" s="137"/>
      <c r="BP47" s="137"/>
      <c r="BQ47" s="137"/>
      <c r="BR47" s="137"/>
      <c r="BS47" s="137"/>
      <c r="BT47" s="137"/>
      <c r="BU47" s="137"/>
      <c r="BV47" s="137"/>
      <c r="BW47" s="137"/>
    </row>
    <row r="48" spans="1:93" s="14" customFormat="1" ht="11" thickBot="1">
      <c r="A48" s="39"/>
      <c r="B48" s="936"/>
      <c r="C48" s="937"/>
      <c r="D48" s="83"/>
      <c r="E48" s="127"/>
      <c r="F48" s="591"/>
      <c r="G48" s="597"/>
      <c r="H48" s="591"/>
      <c r="I48" s="139" t="s">
        <v>134</v>
      </c>
      <c r="K48" s="591"/>
      <c r="L48" s="591"/>
      <c r="Q48" s="81" t="s">
        <v>182</v>
      </c>
      <c r="R48" s="963"/>
      <c r="S48" s="964"/>
      <c r="T48" s="30" t="s">
        <v>17</v>
      </c>
      <c r="U48" s="93"/>
      <c r="V48" s="39"/>
      <c r="W48" s="92"/>
      <c r="X48" s="39"/>
      <c r="Y48" s="129"/>
      <c r="Z48" s="128"/>
      <c r="AA48" s="128"/>
      <c r="AB48" s="128"/>
      <c r="AC48" s="136"/>
      <c r="AD48" s="39"/>
      <c r="AE48" s="39"/>
      <c r="AF48" s="128"/>
      <c r="AG48" s="39"/>
      <c r="AH48" s="39"/>
      <c r="AJ48" s="140"/>
      <c r="AK48" s="141"/>
      <c r="AL48" s="141"/>
      <c r="AM48" s="93"/>
      <c r="AN48" s="127"/>
      <c r="AQ48" s="597"/>
      <c r="AR48" s="37"/>
      <c r="AS48" s="139" t="s">
        <v>136</v>
      </c>
      <c r="AT48" s="37"/>
      <c r="AZ48" s="81" t="s">
        <v>187</v>
      </c>
      <c r="BA48" s="963"/>
      <c r="BB48" s="964"/>
      <c r="BC48" s="30" t="s">
        <v>17</v>
      </c>
      <c r="BD48" s="93"/>
      <c r="BE48" s="39"/>
      <c r="BF48" s="39"/>
      <c r="BI48" s="104"/>
      <c r="BJ48" s="137"/>
      <c r="BK48" s="137"/>
      <c r="BL48" s="137"/>
      <c r="BM48" s="137"/>
      <c r="BN48" s="137"/>
      <c r="BO48" s="137"/>
      <c r="BP48" s="137"/>
      <c r="BQ48" s="137"/>
      <c r="BR48" s="137"/>
      <c r="BS48" s="137"/>
      <c r="BT48" s="137"/>
      <c r="BU48" s="137"/>
      <c r="BV48" s="137"/>
      <c r="BW48" s="137"/>
    </row>
    <row r="49" spans="1:88" s="14" customFormat="1" ht="6.5" thickBot="1">
      <c r="A49" s="39"/>
      <c r="B49" s="936"/>
      <c r="C49" s="937"/>
      <c r="D49" s="83"/>
      <c r="E49" s="127"/>
      <c r="U49" s="93"/>
      <c r="V49" s="39"/>
      <c r="W49" s="92"/>
      <c r="X49" s="39"/>
      <c r="Y49" s="39"/>
      <c r="Z49" s="39"/>
      <c r="AA49" s="39"/>
      <c r="AB49" s="39"/>
      <c r="AC49" s="39"/>
      <c r="AD49" s="39"/>
      <c r="AE49" s="39"/>
      <c r="AF49" s="39"/>
      <c r="AG49" s="39"/>
      <c r="AH49" s="39"/>
      <c r="AJ49" s="39"/>
      <c r="AK49" s="39"/>
      <c r="AL49" s="39"/>
      <c r="AM49" s="93"/>
      <c r="AN49" s="127"/>
      <c r="AR49" s="129"/>
      <c r="BD49" s="93"/>
      <c r="BE49" s="39"/>
      <c r="BF49" s="39"/>
      <c r="BI49" s="104"/>
      <c r="BJ49" s="104"/>
      <c r="BK49" s="104"/>
      <c r="BL49" s="104"/>
      <c r="BM49" s="104"/>
    </row>
    <row r="50" spans="1:88" s="597" customFormat="1" ht="11" thickBot="1">
      <c r="A50" s="591"/>
      <c r="B50" s="936"/>
      <c r="C50" s="937"/>
      <c r="D50" s="67"/>
      <c r="E50" s="124"/>
      <c r="F50" s="37" t="s">
        <v>372</v>
      </c>
      <c r="G50" s="37"/>
      <c r="H50" s="591"/>
      <c r="I50" s="591"/>
      <c r="J50" s="37"/>
      <c r="K50" s="591"/>
      <c r="L50" s="79"/>
      <c r="Q50" s="81" t="s">
        <v>183</v>
      </c>
      <c r="R50" s="963"/>
      <c r="S50" s="964"/>
      <c r="T50" s="30" t="s">
        <v>17</v>
      </c>
      <c r="U50" s="54"/>
      <c r="V50" s="591"/>
      <c r="W50" s="69"/>
      <c r="X50" s="591"/>
      <c r="Y50" s="591"/>
      <c r="Z50" s="591"/>
      <c r="AA50" s="591"/>
      <c r="AB50" s="591"/>
      <c r="AC50" s="591"/>
      <c r="AD50" s="591"/>
      <c r="AE50" s="591"/>
      <c r="AF50" s="591"/>
      <c r="AG50" s="591"/>
      <c r="AH50" s="591"/>
      <c r="AM50" s="54"/>
      <c r="AN50" s="124"/>
      <c r="AR50" s="142"/>
      <c r="AS50" s="139" t="s">
        <v>137</v>
      </c>
      <c r="AT50" s="142"/>
      <c r="AZ50" s="81" t="s">
        <v>188</v>
      </c>
      <c r="BA50" s="963"/>
      <c r="BB50" s="964"/>
      <c r="BC50" s="30" t="s">
        <v>17</v>
      </c>
      <c r="BD50" s="54"/>
      <c r="BE50" s="591"/>
      <c r="BF50" s="591"/>
      <c r="BG50" s="36" t="s">
        <v>71</v>
      </c>
      <c r="BH50" s="36" t="s">
        <v>327</v>
      </c>
      <c r="BI50" s="36"/>
      <c r="BJ50" s="36"/>
      <c r="BK50" s="36"/>
      <c r="BL50" s="36"/>
    </row>
    <row r="51" spans="1:88" s="14" customFormat="1" ht="6">
      <c r="A51" s="39"/>
      <c r="B51" s="936"/>
      <c r="C51" s="937"/>
      <c r="D51" s="83"/>
      <c r="E51" s="143"/>
      <c r="F51" s="130"/>
      <c r="G51" s="130"/>
      <c r="H51" s="66"/>
      <c r="I51" s="66"/>
      <c r="J51" s="130"/>
      <c r="K51" s="66"/>
      <c r="L51" s="144"/>
      <c r="M51" s="145"/>
      <c r="N51" s="146"/>
      <c r="O51" s="146"/>
      <c r="P51" s="130"/>
      <c r="Q51" s="147"/>
      <c r="R51" s="148"/>
      <c r="S51" s="148"/>
      <c r="T51" s="141"/>
      <c r="U51" s="149"/>
      <c r="V51" s="66"/>
      <c r="W51" s="150"/>
      <c r="X51" s="66"/>
      <c r="Y51" s="66"/>
      <c r="Z51" s="66"/>
      <c r="AA51" s="66"/>
      <c r="AB51" s="66"/>
      <c r="AC51" s="66"/>
      <c r="AD51" s="66"/>
      <c r="AE51" s="66"/>
      <c r="AF51" s="66"/>
      <c r="AG51" s="66"/>
      <c r="AH51" s="66"/>
      <c r="AI51" s="147"/>
      <c r="AJ51" s="148"/>
      <c r="AK51" s="148"/>
      <c r="AL51" s="141"/>
      <c r="AM51" s="149"/>
      <c r="AN51" s="143"/>
      <c r="AO51" s="151"/>
      <c r="AP51" s="15"/>
      <c r="AQ51" s="15"/>
      <c r="AR51" s="152"/>
      <c r="AS51" s="130"/>
      <c r="AT51" s="152"/>
      <c r="AU51" s="15"/>
      <c r="AV51" s="145"/>
      <c r="AW51" s="146"/>
      <c r="AX51" s="146"/>
      <c r="AY51" s="130"/>
      <c r="AZ51" s="147"/>
      <c r="BA51" s="148"/>
      <c r="BB51" s="148"/>
      <c r="BC51" s="141"/>
      <c r="BD51" s="149"/>
      <c r="BE51" s="39"/>
      <c r="BF51" s="39"/>
      <c r="BG51" s="104"/>
      <c r="BH51" s="104"/>
      <c r="BI51" s="104"/>
      <c r="BJ51" s="104"/>
      <c r="BK51" s="104"/>
      <c r="BL51" s="104"/>
    </row>
    <row r="52" spans="1:88" s="597" customFormat="1">
      <c r="A52" s="591"/>
      <c r="B52" s="936"/>
      <c r="C52" s="937"/>
      <c r="D52" s="67"/>
      <c r="E52" s="153"/>
      <c r="F52" s="30"/>
      <c r="G52" s="30"/>
      <c r="H52" s="76"/>
      <c r="I52" s="76"/>
      <c r="J52" s="30"/>
      <c r="K52" s="76"/>
      <c r="L52" s="154"/>
      <c r="M52" s="37" t="s">
        <v>328</v>
      </c>
      <c r="N52" s="155"/>
      <c r="O52" s="155"/>
      <c r="P52" s="30"/>
      <c r="Q52" s="156" t="s">
        <v>94</v>
      </c>
      <c r="R52" s="955">
        <f>R44+R50+R46+R48</f>
        <v>0</v>
      </c>
      <c r="S52" s="955"/>
      <c r="T52" s="157" t="s">
        <v>17</v>
      </c>
      <c r="U52" s="158"/>
      <c r="V52" s="76"/>
      <c r="W52" s="75"/>
      <c r="X52" s="76"/>
      <c r="Y52" s="76"/>
      <c r="Z52" s="76"/>
      <c r="AA52" s="76"/>
      <c r="AB52" s="76"/>
      <c r="AC52" s="76"/>
      <c r="AD52" s="76"/>
      <c r="AE52" s="37" t="s">
        <v>328</v>
      </c>
      <c r="AF52" s="76"/>
      <c r="AG52" s="76"/>
      <c r="AH52" s="76"/>
      <c r="AI52" s="156" t="s">
        <v>95</v>
      </c>
      <c r="AJ52" s="955">
        <f>AJ44</f>
        <v>0</v>
      </c>
      <c r="AK52" s="955"/>
      <c r="AL52" s="157" t="s">
        <v>17</v>
      </c>
      <c r="AM52" s="158"/>
      <c r="AN52" s="153"/>
      <c r="AO52" s="159"/>
      <c r="AP52" s="96"/>
      <c r="AQ52" s="96"/>
      <c r="AR52" s="28"/>
      <c r="AS52" s="30"/>
      <c r="AT52" s="28"/>
      <c r="AU52" s="96"/>
      <c r="AV52" s="37" t="s">
        <v>328</v>
      </c>
      <c r="AW52" s="155"/>
      <c r="AX52" s="155"/>
      <c r="AY52" s="30"/>
      <c r="AZ52" s="156" t="s">
        <v>103</v>
      </c>
      <c r="BA52" s="955">
        <f>BA44+BA46+BA48+BA50</f>
        <v>0</v>
      </c>
      <c r="BB52" s="955"/>
      <c r="BC52" s="157" t="s">
        <v>17</v>
      </c>
      <c r="BD52" s="158"/>
      <c r="BE52" s="591"/>
      <c r="BF52" s="591"/>
      <c r="BG52" s="36"/>
      <c r="BH52" s="36"/>
      <c r="BI52" s="36"/>
      <c r="BJ52" s="36"/>
      <c r="BK52" s="36"/>
      <c r="BL52" s="36"/>
    </row>
    <row r="53" spans="1:88" s="14" customFormat="1" ht="6.5" thickBot="1">
      <c r="A53" s="39"/>
      <c r="B53" s="936"/>
      <c r="C53" s="937"/>
      <c r="D53" s="83"/>
      <c r="E53" s="143"/>
      <c r="F53" s="130"/>
      <c r="G53" s="66"/>
      <c r="H53" s="66"/>
      <c r="I53" s="152"/>
      <c r="J53" s="130"/>
      <c r="K53" s="130"/>
      <c r="L53" s="130"/>
      <c r="M53" s="66"/>
      <c r="N53" s="66"/>
      <c r="O53" s="130"/>
      <c r="P53" s="66"/>
      <c r="Q53" s="147"/>
      <c r="R53" s="160"/>
      <c r="S53" s="160"/>
      <c r="T53" s="141"/>
      <c r="U53" s="149"/>
      <c r="V53" s="66"/>
      <c r="W53" s="150"/>
      <c r="X53" s="66"/>
      <c r="Y53" s="66"/>
      <c r="Z53" s="66"/>
      <c r="AA53" s="66"/>
      <c r="AB53" s="66"/>
      <c r="AC53" s="66"/>
      <c r="AD53" s="66"/>
      <c r="AE53" s="66"/>
      <c r="AF53" s="66"/>
      <c r="AG53" s="66"/>
      <c r="AH53" s="66"/>
      <c r="AI53" s="66"/>
      <c r="AJ53" s="66"/>
      <c r="AK53" s="66"/>
      <c r="AL53" s="66"/>
      <c r="AM53" s="149"/>
      <c r="AN53" s="143"/>
      <c r="AO53" s="130"/>
      <c r="AP53" s="66"/>
      <c r="AQ53" s="152"/>
      <c r="AR53" s="130"/>
      <c r="AS53" s="130"/>
      <c r="AT53" s="130"/>
      <c r="AU53" s="66"/>
      <c r="AV53" s="66"/>
      <c r="AW53" s="130"/>
      <c r="AX53" s="66"/>
      <c r="AY53" s="130"/>
      <c r="AZ53" s="160"/>
      <c r="BA53" s="160"/>
      <c r="BB53" s="141"/>
      <c r="BC53" s="141"/>
      <c r="BD53" s="149"/>
      <c r="BE53" s="39"/>
      <c r="BF53" s="39"/>
      <c r="BG53" s="104"/>
      <c r="BH53" s="161"/>
      <c r="BI53" s="130"/>
      <c r="BJ53" s="130"/>
      <c r="BK53" s="130"/>
      <c r="BL53" s="130"/>
      <c r="BM53" s="66"/>
      <c r="BN53" s="66"/>
      <c r="BO53" s="66"/>
      <c r="BP53" s="66"/>
      <c r="BQ53" s="66"/>
      <c r="BR53" s="66"/>
      <c r="BS53" s="39"/>
      <c r="BT53" s="39"/>
      <c r="BU53" s="39"/>
      <c r="BV53" s="39"/>
      <c r="BW53" s="39"/>
      <c r="BX53" s="39"/>
      <c r="BY53" s="39"/>
    </row>
    <row r="54" spans="1:88" s="14" customFormat="1" ht="6.5" thickTop="1">
      <c r="B54" s="936"/>
      <c r="C54" s="937"/>
      <c r="D54" s="83"/>
      <c r="E54" s="162"/>
      <c r="F54" s="163"/>
      <c r="G54" s="163"/>
      <c r="H54" s="163"/>
      <c r="I54" s="163"/>
      <c r="J54" s="163"/>
      <c r="K54" s="59"/>
      <c r="L54" s="59"/>
      <c r="M54" s="164"/>
      <c r="N54" s="163"/>
      <c r="O54" s="163"/>
      <c r="P54" s="163"/>
      <c r="Q54" s="165"/>
      <c r="R54" s="165"/>
      <c r="S54" s="165"/>
      <c r="T54" s="165"/>
      <c r="U54" s="166"/>
      <c r="V54" s="66"/>
      <c r="W54" s="167"/>
      <c r="X54" s="168"/>
      <c r="Y54" s="168"/>
      <c r="Z54" s="168"/>
      <c r="AA54" s="168"/>
      <c r="AB54" s="169"/>
      <c r="AC54" s="169"/>
      <c r="AD54" s="59"/>
      <c r="AE54" s="168"/>
      <c r="AF54" s="168"/>
      <c r="AG54" s="168"/>
      <c r="AH54" s="59"/>
      <c r="AI54" s="59"/>
      <c r="AJ54" s="59"/>
      <c r="AK54" s="59"/>
      <c r="AL54" s="59"/>
      <c r="AM54" s="170"/>
      <c r="AN54" s="171"/>
      <c r="AO54" s="172"/>
      <c r="AP54" s="172"/>
      <c r="AQ54" s="172"/>
      <c r="AR54" s="172"/>
      <c r="AS54" s="169"/>
      <c r="AT54" s="169"/>
      <c r="AU54" s="59"/>
      <c r="AV54" s="172"/>
      <c r="AW54" s="172"/>
      <c r="AX54" s="172"/>
      <c r="AY54" s="173"/>
      <c r="AZ54" s="59"/>
      <c r="BA54" s="59"/>
      <c r="BB54" s="59"/>
      <c r="BC54" s="59"/>
      <c r="BD54" s="170"/>
      <c r="BG54" s="15"/>
    </row>
    <row r="55" spans="1:88" s="597" customFormat="1">
      <c r="B55" s="936"/>
      <c r="C55" s="937"/>
      <c r="D55" s="67"/>
      <c r="E55" s="27"/>
      <c r="F55" s="850" t="s">
        <v>138</v>
      </c>
      <c r="G55" s="850"/>
      <c r="H55" s="850"/>
      <c r="I55" s="850"/>
      <c r="J55" s="850"/>
      <c r="K55" s="30"/>
      <c r="L55" s="30"/>
      <c r="M55" s="30"/>
      <c r="N55" s="30"/>
      <c r="O55" s="30"/>
      <c r="P55" s="30"/>
      <c r="Q55" s="30"/>
      <c r="R55" s="30"/>
      <c r="S55" s="30"/>
      <c r="T55" s="30"/>
      <c r="U55" s="158"/>
      <c r="V55" s="76"/>
      <c r="W55" s="153"/>
      <c r="X55" s="850" t="s">
        <v>138</v>
      </c>
      <c r="Y55" s="850"/>
      <c r="Z55" s="850"/>
      <c r="AA55" s="850"/>
      <c r="AB55" s="850"/>
      <c r="AC55" s="30"/>
      <c r="AD55" s="30"/>
      <c r="AE55" s="30"/>
      <c r="AF55" s="30"/>
      <c r="AG55" s="30"/>
      <c r="AH55" s="30"/>
      <c r="AI55" s="30"/>
      <c r="AJ55" s="30"/>
      <c r="AK55" s="30"/>
      <c r="AL55" s="30"/>
      <c r="AM55" s="54"/>
      <c r="AN55" s="174"/>
      <c r="AO55" s="850" t="s">
        <v>138</v>
      </c>
      <c r="AP55" s="850"/>
      <c r="AQ55" s="850"/>
      <c r="AR55" s="850"/>
      <c r="AS55" s="850"/>
      <c r="AT55" s="30"/>
      <c r="AU55" s="30"/>
      <c r="AV55" s="30"/>
      <c r="AW55" s="30"/>
      <c r="AX55" s="30"/>
      <c r="AY55" s="30"/>
      <c r="AZ55" s="30"/>
      <c r="BA55" s="30"/>
      <c r="BB55" s="30"/>
      <c r="BC55" s="30"/>
      <c r="BD55" s="54"/>
      <c r="BG55" s="96"/>
    </row>
    <row r="56" spans="1:88" s="597" customFormat="1">
      <c r="B56" s="936"/>
      <c r="C56" s="937"/>
      <c r="D56" s="67"/>
      <c r="E56" s="69"/>
      <c r="F56" s="175" t="s">
        <v>109</v>
      </c>
      <c r="G56" s="30" t="s">
        <v>224</v>
      </c>
      <c r="I56" s="76"/>
      <c r="J56" s="591"/>
      <c r="K56" s="591"/>
      <c r="L56" s="68"/>
      <c r="M56" s="30"/>
      <c r="N56" s="30"/>
      <c r="O56" s="176" t="s">
        <v>44</v>
      </c>
      <c r="P56" s="851" t="str">
        <f>IF(M18=0,"×不適合",IF(R52-R40&gt;=0,"〇適合","×不適合"))</f>
        <v>×不適合</v>
      </c>
      <c r="Q56" s="851"/>
      <c r="R56" s="851"/>
      <c r="T56" s="591"/>
      <c r="U56" s="54"/>
      <c r="V56" s="591"/>
      <c r="W56" s="75"/>
      <c r="X56" s="175" t="s">
        <v>109</v>
      </c>
      <c r="Y56" s="30" t="s">
        <v>223</v>
      </c>
      <c r="Z56" s="76"/>
      <c r="AA56" s="591"/>
      <c r="AB56" s="591"/>
      <c r="AC56" s="68"/>
      <c r="AD56" s="30"/>
      <c r="AE56" s="177"/>
      <c r="AF56" s="30"/>
      <c r="AG56" s="176" t="s">
        <v>44</v>
      </c>
      <c r="AH56" s="851" t="str">
        <f>IF(M18=0,"×不適合",IF(AJ52-AJ40&gt;=0,"〇適合","×不適合"))</f>
        <v>×不適合</v>
      </c>
      <c r="AI56" s="851"/>
      <c r="AJ56" s="851"/>
      <c r="AL56" s="76"/>
      <c r="AM56" s="54"/>
      <c r="AN56" s="69"/>
      <c r="AO56" s="175" t="s">
        <v>109</v>
      </c>
      <c r="AP56" s="30" t="s">
        <v>222</v>
      </c>
      <c r="AQ56" s="591"/>
      <c r="AR56" s="591"/>
      <c r="AS56" s="591"/>
      <c r="AT56" s="591"/>
      <c r="AU56" s="591"/>
      <c r="AV56" s="177"/>
      <c r="AW56" s="591"/>
      <c r="AX56" s="176" t="s">
        <v>44</v>
      </c>
      <c r="AY56" s="851" t="str">
        <f>IF(M18=0,"×不適合",IF(BA52-BA40&gt;=0,"〇適合","×不適合"))</f>
        <v>×不適合</v>
      </c>
      <c r="AZ56" s="851"/>
      <c r="BA56" s="851"/>
      <c r="BC56" s="591"/>
      <c r="BD56" s="54"/>
      <c r="BG56" s="36" t="s">
        <v>71</v>
      </c>
      <c r="BH56" s="36" t="s">
        <v>387</v>
      </c>
    </row>
    <row r="57" spans="1:88" s="14" customFormat="1" ht="6.5" thickBot="1">
      <c r="B57" s="938"/>
      <c r="C57" s="939"/>
      <c r="D57" s="178"/>
      <c r="E57" s="179"/>
      <c r="F57" s="180"/>
      <c r="G57" s="55"/>
      <c r="H57" s="55"/>
      <c r="I57" s="55"/>
      <c r="J57" s="55"/>
      <c r="K57" s="55"/>
      <c r="L57" s="55"/>
      <c r="M57" s="55"/>
      <c r="N57" s="55"/>
      <c r="O57" s="55"/>
      <c r="P57" s="55"/>
      <c r="Q57" s="55"/>
      <c r="R57" s="55"/>
      <c r="S57" s="55"/>
      <c r="T57" s="55"/>
      <c r="U57" s="57"/>
      <c r="V57" s="39"/>
      <c r="W57" s="85"/>
      <c r="X57" s="55"/>
      <c r="Y57" s="55"/>
      <c r="Z57" s="55"/>
      <c r="AA57" s="55"/>
      <c r="AB57" s="55"/>
      <c r="AC57" s="55"/>
      <c r="AD57" s="55"/>
      <c r="AE57" s="55"/>
      <c r="AF57" s="55"/>
      <c r="AG57" s="55"/>
      <c r="AH57" s="55"/>
      <c r="AI57" s="55"/>
      <c r="AJ57" s="55"/>
      <c r="AK57" s="55"/>
      <c r="AL57" s="55"/>
      <c r="AM57" s="57"/>
      <c r="AN57" s="85"/>
      <c r="AO57" s="55"/>
      <c r="AP57" s="55"/>
      <c r="AQ57" s="55"/>
      <c r="AR57" s="55"/>
      <c r="AS57" s="55"/>
      <c r="AT57" s="55"/>
      <c r="AU57" s="55"/>
      <c r="AV57" s="55"/>
      <c r="AW57" s="55"/>
      <c r="AX57" s="55"/>
      <c r="AY57" s="55"/>
      <c r="AZ57" s="55"/>
      <c r="BA57" s="55"/>
      <c r="BB57" s="55"/>
      <c r="BC57" s="55"/>
      <c r="BD57" s="57"/>
      <c r="BG57" s="15"/>
      <c r="BH57" s="844" t="s">
        <v>226</v>
      </c>
      <c r="BI57" s="844"/>
      <c r="BJ57" s="844"/>
      <c r="BK57" s="844"/>
      <c r="BL57" s="844"/>
      <c r="BM57" s="844"/>
      <c r="BN57" s="844"/>
      <c r="BO57" s="844"/>
      <c r="BP57" s="844"/>
      <c r="BQ57" s="844"/>
      <c r="BR57" s="844"/>
      <c r="BS57" s="844"/>
      <c r="BT57" s="844"/>
      <c r="BU57" s="844"/>
      <c r="BV57" s="844"/>
      <c r="BW57" s="844"/>
      <c r="BX57" s="844"/>
      <c r="BY57" s="844"/>
      <c r="BZ57" s="844"/>
      <c r="CA57" s="844"/>
      <c r="CB57" s="844"/>
      <c r="CC57" s="844"/>
      <c r="CD57" s="844"/>
      <c r="CE57" s="844"/>
      <c r="CF57" s="844"/>
      <c r="CG57" s="844"/>
      <c r="CH57" s="844"/>
      <c r="CI57" s="844"/>
      <c r="CJ57" s="844"/>
    </row>
    <row r="58" spans="1:88" s="546" customFormat="1" ht="6" thickBot="1">
      <c r="B58" s="568"/>
      <c r="C58" s="569"/>
      <c r="E58" s="569"/>
      <c r="F58" s="569"/>
      <c r="G58" s="569"/>
      <c r="H58" s="569"/>
      <c r="I58" s="569"/>
      <c r="J58" s="569"/>
      <c r="K58" s="569"/>
      <c r="L58" s="569"/>
      <c r="M58" s="569"/>
      <c r="N58" s="569"/>
      <c r="O58" s="569"/>
      <c r="P58" s="569"/>
      <c r="Q58" s="569"/>
      <c r="R58" s="569"/>
      <c r="S58" s="569"/>
      <c r="T58" s="569"/>
      <c r="U58" s="569"/>
      <c r="V58" s="569"/>
      <c r="W58" s="569"/>
      <c r="X58" s="569"/>
      <c r="Y58" s="569"/>
      <c r="Z58" s="569"/>
      <c r="AA58" s="569"/>
      <c r="AB58" s="569"/>
      <c r="AC58" s="569"/>
      <c r="AD58" s="569"/>
      <c r="AE58" s="569"/>
      <c r="AF58" s="569"/>
      <c r="AG58" s="569"/>
      <c r="AH58" s="569"/>
      <c r="AI58" s="569"/>
      <c r="AJ58" s="569"/>
      <c r="AK58" s="569"/>
      <c r="AL58" s="569"/>
      <c r="AM58" s="569"/>
      <c r="AN58" s="569"/>
      <c r="AO58" s="569"/>
      <c r="AP58" s="569"/>
      <c r="AQ58" s="569"/>
      <c r="AR58" s="569"/>
      <c r="AS58" s="569"/>
      <c r="AT58" s="569"/>
      <c r="AU58" s="569"/>
      <c r="AV58" s="569"/>
      <c r="AW58" s="569"/>
      <c r="AX58" s="569"/>
      <c r="AY58" s="569"/>
      <c r="AZ58" s="569"/>
      <c r="BA58" s="569"/>
      <c r="BB58" s="569"/>
      <c r="BC58" s="569"/>
      <c r="BD58" s="569"/>
      <c r="BE58" s="552"/>
      <c r="BF58" s="552"/>
      <c r="BG58" s="570"/>
      <c r="BH58" s="844"/>
      <c r="BI58" s="844"/>
      <c r="BJ58" s="844"/>
      <c r="BK58" s="844"/>
      <c r="BL58" s="844"/>
      <c r="BM58" s="844"/>
      <c r="BN58" s="844"/>
      <c r="BO58" s="844"/>
      <c r="BP58" s="844"/>
      <c r="BQ58" s="844"/>
      <c r="BR58" s="844"/>
      <c r="BS58" s="844"/>
      <c r="BT58" s="844"/>
      <c r="BU58" s="844"/>
      <c r="BV58" s="844"/>
      <c r="BW58" s="844"/>
      <c r="BX58" s="844"/>
      <c r="BY58" s="844"/>
      <c r="BZ58" s="844"/>
      <c r="CA58" s="844"/>
      <c r="CB58" s="844"/>
      <c r="CC58" s="844"/>
      <c r="CD58" s="844"/>
      <c r="CE58" s="844"/>
      <c r="CF58" s="844"/>
      <c r="CG58" s="844"/>
      <c r="CH58" s="844"/>
      <c r="CI58" s="844"/>
      <c r="CJ58" s="844"/>
    </row>
    <row r="59" spans="1:88" s="66" customFormat="1" ht="7" thickTop="1" thickBot="1">
      <c r="B59" s="414"/>
      <c r="C59" s="415"/>
      <c r="D59" s="416"/>
      <c r="E59" s="417"/>
      <c r="F59" s="417"/>
      <c r="G59" s="417"/>
      <c r="H59" s="417"/>
      <c r="I59" s="418"/>
      <c r="J59" s="417"/>
      <c r="K59" s="417"/>
      <c r="L59" s="417"/>
      <c r="M59" s="417"/>
      <c r="N59" s="417"/>
      <c r="O59" s="417"/>
      <c r="P59" s="417"/>
      <c r="Q59" s="419"/>
      <c r="R59" s="420"/>
      <c r="S59" s="420"/>
      <c r="T59" s="421"/>
      <c r="U59" s="417"/>
      <c r="V59" s="417"/>
      <c r="W59" s="417"/>
      <c r="X59" s="417"/>
      <c r="Y59" s="417"/>
      <c r="Z59" s="417"/>
      <c r="AA59" s="417"/>
      <c r="AB59" s="417"/>
      <c r="AC59" s="417"/>
      <c r="AD59" s="417"/>
      <c r="AE59" s="417"/>
      <c r="AF59" s="417"/>
      <c r="AG59" s="417"/>
      <c r="AH59" s="417"/>
      <c r="AI59" s="417"/>
      <c r="AJ59" s="417"/>
      <c r="AK59" s="417"/>
      <c r="AL59" s="417"/>
      <c r="AM59" s="417"/>
      <c r="AN59" s="417"/>
      <c r="AO59" s="417"/>
      <c r="AP59" s="417"/>
      <c r="AQ59" s="418"/>
      <c r="AR59" s="417"/>
      <c r="AS59" s="417"/>
      <c r="AT59" s="417"/>
      <c r="AU59" s="417"/>
      <c r="AV59" s="417"/>
      <c r="AW59" s="417"/>
      <c r="AX59" s="417"/>
      <c r="AY59" s="417"/>
      <c r="AZ59" s="420"/>
      <c r="BA59" s="420"/>
      <c r="BB59" s="421"/>
      <c r="BC59" s="421"/>
      <c r="BD59" s="422"/>
      <c r="BG59" s="130"/>
      <c r="BH59" s="181"/>
      <c r="BI59" s="130"/>
      <c r="BJ59" s="130"/>
      <c r="BK59" s="130"/>
      <c r="BL59" s="130"/>
    </row>
    <row r="60" spans="1:88" s="76" customFormat="1" ht="11" thickBot="1">
      <c r="B60" s="423" t="s">
        <v>165</v>
      </c>
      <c r="D60" s="424"/>
      <c r="E60" s="425"/>
      <c r="F60" s="425"/>
      <c r="G60" s="425"/>
      <c r="H60" s="425"/>
      <c r="I60" s="426"/>
      <c r="J60" s="425"/>
      <c r="K60" s="425"/>
      <c r="L60" s="425"/>
      <c r="M60" s="425"/>
      <c r="N60" s="585"/>
      <c r="O60" s="425" t="s">
        <v>218</v>
      </c>
      <c r="P60" s="427"/>
      <c r="Q60" s="428"/>
      <c r="R60" s="428"/>
      <c r="S60" s="429"/>
      <c r="T60" s="425"/>
      <c r="U60" s="425"/>
      <c r="V60" s="425"/>
      <c r="W60" s="425"/>
      <c r="X60" s="425"/>
      <c r="Y60" s="425"/>
      <c r="Z60" s="425"/>
      <c r="AA60" s="425"/>
      <c r="AB60" s="425"/>
      <c r="AC60" s="425"/>
      <c r="AD60" s="425"/>
      <c r="AE60" s="425"/>
      <c r="AF60" s="425"/>
      <c r="AG60" s="425"/>
      <c r="AH60" s="425"/>
      <c r="AI60" s="425"/>
      <c r="AJ60" s="425"/>
      <c r="AK60" s="425"/>
      <c r="AL60" s="425"/>
      <c r="AM60" s="425"/>
      <c r="AN60" s="425"/>
      <c r="AO60" s="425"/>
      <c r="AP60" s="426"/>
      <c r="AQ60" s="425"/>
      <c r="AR60" s="425"/>
      <c r="AS60" s="425"/>
      <c r="AT60" s="425"/>
      <c r="AU60" s="425"/>
      <c r="AV60" s="425"/>
      <c r="AW60" s="425"/>
      <c r="AX60" s="425"/>
      <c r="AY60" s="428"/>
      <c r="AZ60" s="428"/>
      <c r="BA60" s="425"/>
      <c r="BB60" s="429"/>
      <c r="BC60" s="429"/>
      <c r="BD60" s="430"/>
      <c r="BG60" s="36" t="s">
        <v>71</v>
      </c>
      <c r="BH60" s="36" t="s">
        <v>153</v>
      </c>
      <c r="BI60" s="30"/>
      <c r="BJ60" s="30"/>
      <c r="BK60" s="30"/>
      <c r="BL60" s="30"/>
    </row>
    <row r="61" spans="1:88" s="66" customFormat="1" ht="6.5" thickBot="1">
      <c r="B61" s="431"/>
      <c r="C61" s="424"/>
      <c r="D61" s="432"/>
      <c r="E61" s="433"/>
      <c r="F61" s="433"/>
      <c r="G61" s="433"/>
      <c r="H61" s="433"/>
      <c r="I61" s="434"/>
      <c r="J61" s="433"/>
      <c r="K61" s="433"/>
      <c r="L61" s="433"/>
      <c r="M61" s="433"/>
      <c r="N61" s="433"/>
      <c r="O61" s="433"/>
      <c r="P61" s="435"/>
      <c r="Q61" s="436"/>
      <c r="R61" s="436"/>
      <c r="S61" s="437"/>
      <c r="T61" s="433"/>
      <c r="U61" s="433"/>
      <c r="V61" s="433"/>
      <c r="W61" s="433"/>
      <c r="X61" s="433"/>
      <c r="Y61" s="433"/>
      <c r="Z61" s="433"/>
      <c r="AA61" s="433"/>
      <c r="AB61" s="433"/>
      <c r="AC61" s="433"/>
      <c r="AD61" s="433"/>
      <c r="AE61" s="433"/>
      <c r="AF61" s="433"/>
      <c r="AG61" s="433"/>
      <c r="AH61" s="433"/>
      <c r="AI61" s="433"/>
      <c r="AJ61" s="433"/>
      <c r="AK61" s="433"/>
      <c r="AL61" s="433"/>
      <c r="AM61" s="433"/>
      <c r="AN61" s="433"/>
      <c r="AO61" s="433"/>
      <c r="AP61" s="434"/>
      <c r="AQ61" s="433"/>
      <c r="AR61" s="433"/>
      <c r="AS61" s="433"/>
      <c r="AT61" s="433"/>
      <c r="AU61" s="433"/>
      <c r="AV61" s="433"/>
      <c r="AW61" s="433"/>
      <c r="AX61" s="433"/>
      <c r="AY61" s="436"/>
      <c r="AZ61" s="436"/>
      <c r="BA61" s="433"/>
      <c r="BB61" s="437"/>
      <c r="BC61" s="437"/>
      <c r="BD61" s="438"/>
      <c r="BG61" s="130"/>
      <c r="BH61" s="181"/>
      <c r="BI61" s="130"/>
      <c r="BJ61" s="130"/>
      <c r="BK61" s="130"/>
      <c r="BL61" s="130"/>
    </row>
    <row r="62" spans="1:88" s="76" customFormat="1" ht="11" thickBot="1">
      <c r="B62" s="431"/>
      <c r="C62" s="425"/>
      <c r="D62" s="425"/>
      <c r="E62" s="425"/>
      <c r="F62" s="427" t="s">
        <v>18</v>
      </c>
      <c r="G62" s="571"/>
      <c r="H62" s="425" t="s">
        <v>140</v>
      </c>
      <c r="I62" s="425"/>
      <c r="J62" s="426"/>
      <c r="K62" s="425"/>
      <c r="L62" s="425"/>
      <c r="M62" s="425"/>
      <c r="N62" s="585"/>
      <c r="O62" s="425" t="s">
        <v>219</v>
      </c>
      <c r="P62" s="427"/>
      <c r="Q62" s="428"/>
      <c r="R62" s="428"/>
      <c r="S62" s="429"/>
      <c r="T62" s="425"/>
      <c r="U62" s="425"/>
      <c r="V62" s="425"/>
      <c r="W62" s="425"/>
      <c r="X62" s="425"/>
      <c r="Y62" s="425"/>
      <c r="Z62" s="425"/>
      <c r="AA62" s="425"/>
      <c r="AB62" s="425"/>
      <c r="AC62" s="425"/>
      <c r="AD62" s="425"/>
      <c r="AE62" s="425"/>
      <c r="AF62" s="425"/>
      <c r="AG62" s="425"/>
      <c r="AH62" s="425"/>
      <c r="AI62" s="425"/>
      <c r="AJ62" s="425"/>
      <c r="AK62" s="425"/>
      <c r="AL62" s="425"/>
      <c r="AM62" s="425"/>
      <c r="AN62" s="425"/>
      <c r="AO62" s="425"/>
      <c r="AP62" s="426"/>
      <c r="AQ62" s="425"/>
      <c r="AR62" s="425"/>
      <c r="AS62" s="425"/>
      <c r="AT62" s="425"/>
      <c r="AU62" s="425"/>
      <c r="AV62" s="425"/>
      <c r="AW62" s="425"/>
      <c r="AX62" s="425"/>
      <c r="AY62" s="428"/>
      <c r="AZ62" s="428"/>
      <c r="BA62" s="425"/>
      <c r="BB62" s="429"/>
      <c r="BC62" s="429"/>
      <c r="BD62" s="430"/>
      <c r="BG62" s="30"/>
      <c r="BH62" s="182"/>
      <c r="BI62" s="30"/>
      <c r="BJ62" s="30"/>
      <c r="BK62" s="30"/>
      <c r="BL62" s="30"/>
    </row>
    <row r="63" spans="1:88" s="66" customFormat="1" ht="6.5" thickBot="1">
      <c r="B63" s="439"/>
      <c r="C63" s="440"/>
      <c r="D63" s="441"/>
      <c r="E63" s="442"/>
      <c r="F63" s="442"/>
      <c r="G63" s="442"/>
      <c r="H63" s="442"/>
      <c r="I63" s="443"/>
      <c r="J63" s="442"/>
      <c r="K63" s="442"/>
      <c r="L63" s="442"/>
      <c r="M63" s="442"/>
      <c r="N63" s="442"/>
      <c r="O63" s="442"/>
      <c r="P63" s="442"/>
      <c r="Q63" s="444"/>
      <c r="R63" s="445"/>
      <c r="S63" s="445"/>
      <c r="T63" s="446"/>
      <c r="U63" s="442"/>
      <c r="V63" s="442"/>
      <c r="W63" s="442"/>
      <c r="X63" s="442"/>
      <c r="Y63" s="442"/>
      <c r="Z63" s="442"/>
      <c r="AA63" s="442"/>
      <c r="AB63" s="442"/>
      <c r="AC63" s="442"/>
      <c r="AD63" s="442"/>
      <c r="AE63" s="442"/>
      <c r="AF63" s="442"/>
      <c r="AG63" s="442"/>
      <c r="AH63" s="442"/>
      <c r="AI63" s="442"/>
      <c r="AJ63" s="442"/>
      <c r="AK63" s="442"/>
      <c r="AL63" s="442"/>
      <c r="AM63" s="442"/>
      <c r="AN63" s="442"/>
      <c r="AO63" s="442"/>
      <c r="AP63" s="442"/>
      <c r="AQ63" s="443"/>
      <c r="AR63" s="442"/>
      <c r="AS63" s="442"/>
      <c r="AT63" s="442"/>
      <c r="AU63" s="442"/>
      <c r="AV63" s="442"/>
      <c r="AW63" s="442"/>
      <c r="AX63" s="442"/>
      <c r="AY63" s="442"/>
      <c r="AZ63" s="445"/>
      <c r="BA63" s="445"/>
      <c r="BB63" s="446"/>
      <c r="BC63" s="446"/>
      <c r="BD63" s="447"/>
      <c r="BG63" s="130"/>
      <c r="BH63" s="181"/>
      <c r="BI63" s="130"/>
      <c r="BJ63" s="130"/>
      <c r="BK63" s="130"/>
      <c r="BL63" s="130"/>
    </row>
    <row r="64" spans="1:88" s="552" customFormat="1" ht="6.5" thickTop="1" thickBot="1">
      <c r="B64" s="564"/>
      <c r="C64" s="546"/>
      <c r="D64" s="546"/>
      <c r="V64" s="546"/>
      <c r="W64" s="546"/>
      <c r="X64" s="546"/>
      <c r="Y64" s="546"/>
      <c r="Z64" s="546"/>
      <c r="AA64" s="546"/>
      <c r="AB64" s="546"/>
      <c r="AC64" s="546"/>
      <c r="AD64" s="546"/>
      <c r="AE64" s="546"/>
      <c r="AF64" s="546"/>
      <c r="AG64" s="546"/>
      <c r="AH64" s="546"/>
      <c r="AI64" s="546"/>
      <c r="AJ64" s="546"/>
      <c r="AK64" s="546"/>
      <c r="AL64" s="546"/>
      <c r="AM64" s="546"/>
      <c r="AN64" s="546"/>
      <c r="AO64" s="546"/>
      <c r="AP64" s="546"/>
      <c r="AQ64" s="546"/>
      <c r="AR64" s="546"/>
      <c r="AS64" s="546"/>
      <c r="AT64" s="546"/>
      <c r="AU64" s="546"/>
      <c r="AV64" s="546"/>
      <c r="AW64" s="546"/>
      <c r="AX64" s="546"/>
      <c r="AY64" s="546"/>
      <c r="AZ64" s="546"/>
      <c r="BA64" s="546"/>
      <c r="BB64" s="546"/>
      <c r="BC64" s="546"/>
      <c r="BD64" s="546"/>
      <c r="BG64" s="570"/>
    </row>
    <row r="65" spans="1:77" s="14" customFormat="1" ht="6">
      <c r="B65" s="875" t="s">
        <v>112</v>
      </c>
      <c r="C65" s="957"/>
      <c r="D65" s="39"/>
      <c r="E65" s="183"/>
      <c r="F65" s="184"/>
      <c r="G65" s="184"/>
      <c r="H65" s="184"/>
      <c r="I65" s="184"/>
      <c r="J65" s="184"/>
      <c r="K65" s="184"/>
      <c r="L65" s="184"/>
      <c r="M65" s="184"/>
      <c r="N65" s="184"/>
      <c r="O65" s="184"/>
      <c r="P65" s="184"/>
      <c r="Q65" s="184"/>
      <c r="R65" s="184"/>
      <c r="S65" s="184"/>
      <c r="T65" s="184"/>
      <c r="U65" s="184"/>
      <c r="V65" s="184"/>
      <c r="W65" s="184"/>
      <c r="X65" s="184"/>
      <c r="Y65" s="184"/>
      <c r="Z65" s="184"/>
      <c r="AA65" s="184"/>
      <c r="AB65" s="184"/>
      <c r="AC65" s="184"/>
      <c r="AD65" s="184"/>
      <c r="AE65" s="184"/>
      <c r="AF65" s="184"/>
      <c r="AG65" s="184"/>
      <c r="AH65" s="184"/>
      <c r="AI65" s="184"/>
      <c r="AJ65" s="184"/>
      <c r="AK65" s="184"/>
      <c r="AL65" s="184"/>
      <c r="AM65" s="184"/>
      <c r="AN65" s="184"/>
      <c r="AO65" s="184"/>
      <c r="AP65" s="184"/>
      <c r="AQ65" s="184"/>
      <c r="AR65" s="184"/>
      <c r="AS65" s="184"/>
      <c r="AT65" s="184"/>
      <c r="AU65" s="184"/>
      <c r="AV65" s="184"/>
      <c r="AW65" s="184"/>
      <c r="AX65" s="184"/>
      <c r="AY65" s="184"/>
      <c r="AZ65" s="184"/>
      <c r="BA65" s="184"/>
      <c r="BB65" s="184"/>
      <c r="BC65" s="184"/>
      <c r="BD65" s="185"/>
      <c r="BG65" s="104"/>
      <c r="BH65" s="104"/>
      <c r="BI65" s="104"/>
      <c r="BJ65" s="104"/>
      <c r="BK65" s="104"/>
      <c r="BL65" s="104"/>
      <c r="BM65" s="104"/>
    </row>
    <row r="66" spans="1:77" s="597" customFormat="1">
      <c r="B66" s="958"/>
      <c r="C66" s="959"/>
      <c r="D66" s="591"/>
      <c r="E66" s="186"/>
      <c r="F66" s="849" t="s">
        <v>360</v>
      </c>
      <c r="G66" s="849"/>
      <c r="H66" s="187" t="s">
        <v>361</v>
      </c>
      <c r="I66" s="187"/>
      <c r="J66" s="187"/>
      <c r="K66" s="187"/>
      <c r="L66" s="187"/>
      <c r="M66" s="187"/>
      <c r="N66" s="187"/>
      <c r="O66" s="187"/>
      <c r="P66" s="187"/>
      <c r="Q66" s="187"/>
      <c r="R66" s="188"/>
      <c r="S66" s="188"/>
      <c r="T66" s="188"/>
      <c r="U66" s="188"/>
      <c r="V66" s="188"/>
      <c r="W66" s="188"/>
      <c r="X66" s="188"/>
      <c r="Y66" s="188"/>
      <c r="Z66" s="188"/>
      <c r="AA66" s="188"/>
      <c r="AB66" s="188"/>
      <c r="AC66" s="188"/>
      <c r="AD66" s="188"/>
      <c r="AE66" s="188"/>
      <c r="AF66" s="187"/>
      <c r="AG66" s="187"/>
      <c r="AH66" s="187"/>
      <c r="AI66" s="187"/>
      <c r="AJ66" s="187"/>
      <c r="AK66" s="187"/>
      <c r="AL66" s="187"/>
      <c r="AM66" s="187"/>
      <c r="AN66" s="187"/>
      <c r="AO66" s="187"/>
      <c r="AP66" s="187"/>
      <c r="AQ66" s="187"/>
      <c r="AR66" s="187"/>
      <c r="AS66" s="187"/>
      <c r="AT66" s="187"/>
      <c r="AU66" s="187"/>
      <c r="AV66" s="187"/>
      <c r="AW66" s="187"/>
      <c r="AX66" s="187"/>
      <c r="AY66" s="187"/>
      <c r="AZ66" s="187"/>
      <c r="BA66" s="187"/>
      <c r="BB66" s="187"/>
      <c r="BC66" s="187"/>
      <c r="BD66" s="189"/>
      <c r="BG66" s="36"/>
      <c r="BH66" s="36"/>
      <c r="BI66" s="36"/>
      <c r="BL66" s="36"/>
      <c r="BM66" s="36"/>
    </row>
    <row r="67" spans="1:77" s="14" customFormat="1" ht="6.5" thickBot="1">
      <c r="B67" s="936" t="s">
        <v>199</v>
      </c>
      <c r="C67" s="937"/>
      <c r="D67" s="39"/>
      <c r="E67" s="190"/>
      <c r="F67" s="191"/>
      <c r="G67" s="191"/>
      <c r="H67" s="191"/>
      <c r="I67" s="191"/>
      <c r="J67" s="191"/>
      <c r="K67" s="191"/>
      <c r="L67" s="191"/>
      <c r="M67" s="191"/>
      <c r="N67" s="191"/>
      <c r="O67" s="191"/>
      <c r="P67" s="191"/>
      <c r="Q67" s="191"/>
      <c r="R67" s="191"/>
      <c r="S67" s="191"/>
      <c r="T67" s="191"/>
      <c r="U67" s="191"/>
      <c r="V67" s="191"/>
      <c r="W67" s="191"/>
      <c r="X67" s="191"/>
      <c r="Y67" s="191"/>
      <c r="Z67" s="191"/>
      <c r="AA67" s="191"/>
      <c r="AB67" s="191"/>
      <c r="AC67" s="191"/>
      <c r="AD67" s="191"/>
      <c r="AE67" s="191"/>
      <c r="AF67" s="191"/>
      <c r="AG67" s="191"/>
      <c r="AH67" s="191"/>
      <c r="AI67" s="191"/>
      <c r="AJ67" s="191"/>
      <c r="AK67" s="191"/>
      <c r="AL67" s="191"/>
      <c r="AM67" s="191"/>
      <c r="AN67" s="191"/>
      <c r="AO67" s="191"/>
      <c r="AP67" s="191"/>
      <c r="AQ67" s="191"/>
      <c r="AR67" s="191"/>
      <c r="AS67" s="191"/>
      <c r="AT67" s="191"/>
      <c r="AU67" s="191"/>
      <c r="AV67" s="191"/>
      <c r="AW67" s="191"/>
      <c r="AX67" s="191"/>
      <c r="AY67" s="191"/>
      <c r="AZ67" s="191"/>
      <c r="BA67" s="191"/>
      <c r="BB67" s="191"/>
      <c r="BC67" s="191"/>
      <c r="BD67" s="192"/>
      <c r="BG67" s="104"/>
      <c r="BH67" s="104"/>
      <c r="BI67" s="104"/>
      <c r="BJ67" s="104"/>
      <c r="BK67" s="104"/>
      <c r="BL67" s="104"/>
      <c r="BM67" s="104"/>
    </row>
    <row r="68" spans="1:77" s="193" customFormat="1" ht="13.5" thickBot="1">
      <c r="B68" s="936"/>
      <c r="C68" s="937"/>
      <c r="D68" s="194"/>
      <c r="E68" s="940" t="s">
        <v>164</v>
      </c>
      <c r="F68" s="940"/>
      <c r="G68" s="940"/>
      <c r="H68" s="940"/>
      <c r="I68" s="940"/>
      <c r="J68" s="940"/>
      <c r="K68" s="940"/>
      <c r="L68" s="940"/>
      <c r="M68" s="940"/>
      <c r="N68" s="940"/>
      <c r="O68" s="940"/>
      <c r="P68" s="940"/>
      <c r="Q68" s="940"/>
      <c r="R68" s="940"/>
      <c r="S68" s="940"/>
      <c r="T68" s="940"/>
      <c r="U68" s="940"/>
      <c r="V68" s="194"/>
      <c r="W68" s="967" t="s">
        <v>164</v>
      </c>
      <c r="X68" s="967"/>
      <c r="Y68" s="967"/>
      <c r="Z68" s="967"/>
      <c r="AA68" s="967"/>
      <c r="AB68" s="967"/>
      <c r="AC68" s="967"/>
      <c r="AD68" s="967"/>
      <c r="AE68" s="967"/>
      <c r="AF68" s="967"/>
      <c r="AG68" s="967"/>
      <c r="AH68" s="967"/>
      <c r="AI68" s="967"/>
      <c r="AJ68" s="967"/>
      <c r="AK68" s="967"/>
      <c r="AL68" s="967"/>
      <c r="AM68" s="967"/>
      <c r="AN68" s="967" t="s">
        <v>164</v>
      </c>
      <c r="AO68" s="967"/>
      <c r="AP68" s="967"/>
      <c r="AQ68" s="967"/>
      <c r="AR68" s="967"/>
      <c r="AS68" s="967"/>
      <c r="AT68" s="967"/>
      <c r="AU68" s="967"/>
      <c r="AV68" s="967"/>
      <c r="AW68" s="967"/>
      <c r="AX68" s="967"/>
      <c r="AY68" s="967"/>
      <c r="AZ68" s="967"/>
      <c r="BA68" s="967"/>
      <c r="BB68" s="967"/>
      <c r="BC68" s="967"/>
      <c r="BD68" s="967"/>
      <c r="BG68" s="195"/>
      <c r="BH68" s="195"/>
      <c r="BI68" s="195"/>
      <c r="BJ68" s="195"/>
      <c r="BK68" s="195"/>
    </row>
    <row r="69" spans="1:77" s="14" customFormat="1" ht="6" customHeight="1">
      <c r="B69" s="936"/>
      <c r="C69" s="937"/>
      <c r="D69" s="39"/>
      <c r="E69" s="598"/>
      <c r="F69" s="219"/>
      <c r="G69" s="219"/>
      <c r="H69" s="219"/>
      <c r="I69" s="219"/>
      <c r="J69" s="219"/>
      <c r="K69" s="219"/>
      <c r="L69" s="219"/>
      <c r="M69" s="219"/>
      <c r="N69" s="219"/>
      <c r="O69" s="219"/>
      <c r="P69" s="219"/>
      <c r="Q69" s="219"/>
      <c r="R69" s="219"/>
      <c r="S69" s="219"/>
      <c r="T69" s="219"/>
      <c r="U69" s="599"/>
      <c r="V69" s="39"/>
      <c r="W69" s="196"/>
      <c r="X69" s="197"/>
      <c r="Y69" s="197"/>
      <c r="Z69" s="197"/>
      <c r="AA69" s="197"/>
      <c r="AB69" s="197"/>
      <c r="AC69" s="197"/>
      <c r="AD69" s="197"/>
      <c r="AE69" s="197"/>
      <c r="AF69" s="197"/>
      <c r="AG69" s="197"/>
      <c r="AH69" s="197"/>
      <c r="AI69" s="197"/>
      <c r="AJ69" s="197"/>
      <c r="AK69" s="197"/>
      <c r="AL69" s="197"/>
      <c r="AM69" s="197"/>
      <c r="AN69" s="197"/>
      <c r="AO69" s="197"/>
      <c r="AP69" s="197"/>
      <c r="AQ69" s="197"/>
      <c r="AR69" s="197"/>
      <c r="AS69" s="197"/>
      <c r="AT69" s="197"/>
      <c r="AU69" s="197"/>
      <c r="AV69" s="197"/>
      <c r="AW69" s="197"/>
      <c r="AX69" s="197"/>
      <c r="AY69" s="197"/>
      <c r="AZ69" s="197"/>
      <c r="BA69" s="197"/>
      <c r="BB69" s="197"/>
      <c r="BC69" s="197"/>
      <c r="BD69" s="198"/>
      <c r="BG69" s="104"/>
      <c r="BH69" s="104"/>
      <c r="BI69" s="104"/>
      <c r="BJ69" s="104"/>
      <c r="BK69" s="104"/>
    </row>
    <row r="70" spans="1:77" s="597" customFormat="1" ht="10.5" customHeight="1">
      <c r="B70" s="936"/>
      <c r="C70" s="937"/>
      <c r="D70" s="591"/>
      <c r="E70" s="600"/>
      <c r="F70" s="591" t="s">
        <v>373</v>
      </c>
      <c r="G70" s="591"/>
      <c r="H70" s="591"/>
      <c r="I70" s="591"/>
      <c r="J70" s="591"/>
      <c r="K70" s="591"/>
      <c r="L70" s="591"/>
      <c r="M70" s="591"/>
      <c r="N70" s="591"/>
      <c r="O70" s="591"/>
      <c r="P70" s="591"/>
      <c r="Q70" s="591"/>
      <c r="R70" s="591"/>
      <c r="S70" s="591"/>
      <c r="T70" s="591"/>
      <c r="U70" s="601"/>
      <c r="V70" s="76"/>
      <c r="W70" s="199"/>
      <c r="X70" s="850" t="s">
        <v>138</v>
      </c>
      <c r="Y70" s="850"/>
      <c r="Z70" s="850"/>
      <c r="AA70" s="850"/>
      <c r="AB70" s="850"/>
      <c r="AD70" s="968" t="s">
        <v>329</v>
      </c>
      <c r="AE70" s="969"/>
      <c r="AF70" s="969"/>
      <c r="AG70" s="969"/>
      <c r="AH70" s="969"/>
      <c r="AI70" s="969"/>
      <c r="AJ70" s="969"/>
      <c r="AK70" s="969"/>
      <c r="AL70" s="969"/>
      <c r="AM70" s="969"/>
      <c r="AN70" s="969"/>
      <c r="AO70" s="969"/>
      <c r="AP70" s="969"/>
      <c r="AQ70" s="969"/>
      <c r="AR70" s="969"/>
      <c r="AS70" s="969"/>
      <c r="AT70" s="969"/>
      <c r="AU70" s="969"/>
      <c r="AV70" s="969"/>
      <c r="AW70" s="969"/>
      <c r="AX70" s="969"/>
      <c r="AY70" s="969"/>
      <c r="AZ70" s="969"/>
      <c r="BA70" s="969"/>
      <c r="BB70" s="969"/>
      <c r="BC70" s="970"/>
      <c r="BD70" s="200"/>
      <c r="BG70" s="36"/>
      <c r="BH70" s="36"/>
      <c r="BI70" s="36"/>
      <c r="BJ70" s="36"/>
      <c r="BK70" s="36"/>
    </row>
    <row r="71" spans="1:77" s="597" customFormat="1" ht="10.5" customHeight="1">
      <c r="B71" s="936"/>
      <c r="C71" s="937"/>
      <c r="D71" s="591"/>
      <c r="E71" s="602"/>
      <c r="F71" s="591" t="s">
        <v>374</v>
      </c>
      <c r="G71" s="591"/>
      <c r="H71" s="591"/>
      <c r="I71" s="591"/>
      <c r="J71" s="591"/>
      <c r="K71" s="591"/>
      <c r="L71" s="591"/>
      <c r="M71" s="591"/>
      <c r="N71" s="591"/>
      <c r="O71" s="591"/>
      <c r="P71" s="591"/>
      <c r="Q71" s="79" t="s">
        <v>166</v>
      </c>
      <c r="R71" s="841">
        <f>R40-N121-AW121</f>
        <v>0</v>
      </c>
      <c r="S71" s="841"/>
      <c r="T71" s="30" t="s">
        <v>17</v>
      </c>
      <c r="U71" s="601"/>
      <c r="V71" s="76"/>
      <c r="W71" s="199"/>
      <c r="Y71" s="76"/>
      <c r="Z71" s="76"/>
      <c r="AA71" s="76"/>
      <c r="AB71" s="76"/>
      <c r="AC71" s="76"/>
      <c r="AD71" s="971"/>
      <c r="AE71" s="972"/>
      <c r="AF71" s="972"/>
      <c r="AG71" s="972"/>
      <c r="AH71" s="972"/>
      <c r="AI71" s="972"/>
      <c r="AJ71" s="972"/>
      <c r="AK71" s="972"/>
      <c r="AL71" s="972"/>
      <c r="AM71" s="972"/>
      <c r="AN71" s="972"/>
      <c r="AO71" s="972"/>
      <c r="AP71" s="972"/>
      <c r="AQ71" s="972"/>
      <c r="AR71" s="972"/>
      <c r="AS71" s="972"/>
      <c r="AT71" s="972"/>
      <c r="AU71" s="972"/>
      <c r="AV71" s="972"/>
      <c r="AW71" s="972"/>
      <c r="AX71" s="972"/>
      <c r="AY71" s="972"/>
      <c r="AZ71" s="972"/>
      <c r="BA71" s="972"/>
      <c r="BB71" s="972"/>
      <c r="BC71" s="973"/>
      <c r="BD71" s="200"/>
      <c r="BG71" s="36"/>
      <c r="BH71" s="36"/>
      <c r="BI71" s="36"/>
      <c r="BJ71" s="36"/>
      <c r="BK71" s="36"/>
    </row>
    <row r="72" spans="1:77" s="14" customFormat="1" ht="6" customHeight="1">
      <c r="A72" s="39"/>
      <c r="B72" s="936"/>
      <c r="C72" s="937"/>
      <c r="D72" s="83"/>
      <c r="E72" s="603"/>
      <c r="F72" s="39"/>
      <c r="G72" s="39"/>
      <c r="H72" s="39"/>
      <c r="I72" s="39"/>
      <c r="J72" s="39"/>
      <c r="K72" s="39"/>
      <c r="L72" s="39"/>
      <c r="M72" s="39"/>
      <c r="N72" s="39"/>
      <c r="O72" s="39"/>
      <c r="P72" s="39"/>
      <c r="Q72" s="39"/>
      <c r="R72" s="39"/>
      <c r="S72" s="39"/>
      <c r="T72" s="39"/>
      <c r="U72" s="604"/>
      <c r="V72" s="201"/>
      <c r="W72" s="143"/>
      <c r="X72" s="130"/>
      <c r="Y72" s="66"/>
      <c r="Z72" s="152"/>
      <c r="AA72" s="130"/>
      <c r="AB72" s="130"/>
      <c r="AC72" s="130"/>
      <c r="AD72" s="66"/>
      <c r="AE72" s="66"/>
      <c r="AF72" s="130"/>
      <c r="AG72" s="66"/>
      <c r="AH72" s="130"/>
      <c r="AI72" s="160"/>
      <c r="AJ72" s="160"/>
      <c r="AK72" s="141"/>
      <c r="AL72" s="141"/>
      <c r="AM72" s="66"/>
      <c r="AN72" s="130"/>
      <c r="AO72" s="130"/>
      <c r="AP72" s="66"/>
      <c r="AQ72" s="152"/>
      <c r="AR72" s="130"/>
      <c r="AS72" s="130"/>
      <c r="AT72" s="130"/>
      <c r="AU72" s="66"/>
      <c r="AV72" s="66"/>
      <c r="AW72" s="130"/>
      <c r="AX72" s="66"/>
      <c r="AY72" s="130"/>
      <c r="AZ72" s="160"/>
      <c r="BA72" s="160"/>
      <c r="BB72" s="141"/>
      <c r="BC72" s="141"/>
      <c r="BD72" s="149"/>
      <c r="BE72" s="39"/>
      <c r="BF72" s="39"/>
      <c r="BG72" s="104"/>
      <c r="BH72" s="104"/>
      <c r="BI72" s="128"/>
      <c r="BJ72" s="112"/>
      <c r="BK72" s="112"/>
      <c r="BL72" s="112"/>
      <c r="BM72" s="112"/>
      <c r="BN72" s="112"/>
      <c r="BO72" s="112"/>
      <c r="BP72" s="112"/>
      <c r="BQ72" s="112"/>
      <c r="BR72" s="112"/>
      <c r="BS72" s="112"/>
      <c r="BT72" s="112"/>
      <c r="BU72" s="112"/>
      <c r="BV72" s="112"/>
      <c r="BW72" s="112"/>
      <c r="BX72" s="112"/>
      <c r="BY72" s="39"/>
    </row>
    <row r="73" spans="1:77" s="597" customFormat="1" ht="10.5" customHeight="1" thickBot="1">
      <c r="A73" s="591"/>
      <c r="B73" s="936"/>
      <c r="C73" s="937"/>
      <c r="D73" s="67"/>
      <c r="E73" s="602"/>
      <c r="F73" s="591"/>
      <c r="G73" s="591" t="s">
        <v>20</v>
      </c>
      <c r="H73" s="591" t="s">
        <v>375</v>
      </c>
      <c r="I73" s="591"/>
      <c r="J73" s="591"/>
      <c r="K73" s="591"/>
      <c r="L73" s="591"/>
      <c r="M73" s="591"/>
      <c r="N73" s="591"/>
      <c r="O73" s="591"/>
      <c r="P73" s="591"/>
      <c r="Q73" s="591"/>
      <c r="R73" s="591"/>
      <c r="S73" s="591"/>
      <c r="T73" s="591"/>
      <c r="U73" s="601"/>
      <c r="V73" s="202"/>
      <c r="W73" s="69"/>
      <c r="X73" s="79" t="s">
        <v>109</v>
      </c>
      <c r="Y73" s="591" t="s">
        <v>211</v>
      </c>
      <c r="Z73" s="68"/>
      <c r="AA73" s="79"/>
      <c r="AB73" s="591"/>
      <c r="AC73" s="79"/>
      <c r="AD73" s="79"/>
      <c r="AE73" s="591"/>
      <c r="AF73" s="203"/>
      <c r="AG73" s="203"/>
      <c r="AH73" s="79"/>
      <c r="AI73" s="591"/>
      <c r="AJ73" s="203"/>
      <c r="AK73" s="591"/>
      <c r="AL73" s="591"/>
      <c r="AM73" s="591"/>
      <c r="AN73" s="591"/>
      <c r="AO73" s="76"/>
      <c r="AP73" s="591" t="s">
        <v>139</v>
      </c>
      <c r="AQ73" s="851" t="str">
        <f>IF(AJ52+BA52-ROUND((AD18*0.5+AT18*0.3),0)&gt;=0,"〇適合","×不適合（計画の数を見直してください）")</f>
        <v>〇適合</v>
      </c>
      <c r="AR73" s="851"/>
      <c r="AS73" s="851"/>
      <c r="AT73" s="851"/>
      <c r="AU73" s="851"/>
      <c r="AV73" s="851"/>
      <c r="AW73" s="851"/>
      <c r="AX73" s="851"/>
      <c r="AY73" s="851"/>
      <c r="AZ73" s="851"/>
      <c r="BA73" s="851"/>
      <c r="BB73" s="851"/>
      <c r="BC73" s="851"/>
      <c r="BD73" s="54"/>
      <c r="BG73" s="36" t="s">
        <v>71</v>
      </c>
      <c r="BH73" s="36" t="s">
        <v>276</v>
      </c>
      <c r="BI73" s="68"/>
      <c r="BJ73" s="68"/>
      <c r="BK73" s="68"/>
      <c r="BL73" s="68"/>
      <c r="BM73" s="68"/>
      <c r="BN73" s="68"/>
      <c r="BO73" s="591"/>
    </row>
    <row r="74" spans="1:77" s="597" customFormat="1" ht="10.5" customHeight="1" thickBot="1">
      <c r="A74" s="591"/>
      <c r="B74" s="936"/>
      <c r="C74" s="937"/>
      <c r="D74" s="67"/>
      <c r="E74" s="602"/>
      <c r="F74" s="591"/>
      <c r="G74" s="591"/>
      <c r="H74" s="941"/>
      <c r="I74" s="942"/>
      <c r="J74" s="591" t="s">
        <v>376</v>
      </c>
      <c r="K74" s="591"/>
      <c r="L74" s="591"/>
      <c r="M74" s="591"/>
      <c r="N74" s="591"/>
      <c r="O74" s="591"/>
      <c r="P74" s="591"/>
      <c r="Q74" s="591"/>
      <c r="R74" s="591"/>
      <c r="S74" s="591"/>
      <c r="T74" s="591"/>
      <c r="U74" s="601"/>
      <c r="V74" s="202"/>
      <c r="W74" s="69"/>
      <c r="X74" s="79"/>
      <c r="Y74" s="591"/>
      <c r="Z74" s="68"/>
      <c r="AA74" s="79"/>
      <c r="AB74" s="591"/>
      <c r="AC74" s="79"/>
      <c r="AD74" s="79"/>
      <c r="AE74" s="591"/>
      <c r="AF74" s="203"/>
      <c r="AG74" s="203"/>
      <c r="AH74" s="79"/>
      <c r="AI74" s="591"/>
      <c r="AJ74" s="203"/>
      <c r="AK74" s="591"/>
      <c r="AL74" s="591"/>
      <c r="AM74" s="591"/>
      <c r="AN74" s="591"/>
      <c r="AO74" s="76"/>
      <c r="AP74" s="591"/>
      <c r="AQ74" s="588"/>
      <c r="AR74" s="588"/>
      <c r="AS74" s="588"/>
      <c r="AT74" s="588"/>
      <c r="AU74" s="588"/>
      <c r="AV74" s="588"/>
      <c r="AW74" s="588"/>
      <c r="AX74" s="588"/>
      <c r="AY74" s="588"/>
      <c r="AZ74" s="588"/>
      <c r="BA74" s="588"/>
      <c r="BB74" s="588"/>
      <c r="BC74" s="588"/>
      <c r="BD74" s="54"/>
      <c r="BG74" s="36"/>
      <c r="BH74" s="36"/>
      <c r="BI74" s="68"/>
      <c r="BJ74" s="68"/>
      <c r="BK74" s="68"/>
      <c r="BL74" s="68"/>
      <c r="BM74" s="68"/>
      <c r="BN74" s="68"/>
      <c r="BO74" s="591"/>
    </row>
    <row r="75" spans="1:77" s="14" customFormat="1" ht="6.5" customHeight="1" thickBot="1">
      <c r="A75" s="39"/>
      <c r="B75" s="936"/>
      <c r="C75" s="937"/>
      <c r="D75" s="83"/>
      <c r="E75" s="605"/>
      <c r="F75" s="606"/>
      <c r="G75" s="606"/>
      <c r="H75" s="607"/>
      <c r="I75" s="607"/>
      <c r="J75" s="606"/>
      <c r="K75" s="606"/>
      <c r="L75" s="606"/>
      <c r="M75" s="606"/>
      <c r="N75" s="606"/>
      <c r="O75" s="606"/>
      <c r="P75" s="606"/>
      <c r="Q75" s="606"/>
      <c r="R75" s="606"/>
      <c r="S75" s="606"/>
      <c r="T75" s="606"/>
      <c r="U75" s="608"/>
      <c r="V75" s="201"/>
      <c r="W75" s="8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7"/>
      <c r="BE75" s="39"/>
      <c r="BF75" s="39"/>
      <c r="BG75" s="104"/>
      <c r="BH75" s="104"/>
      <c r="BI75" s="128"/>
      <c r="BJ75" s="128"/>
      <c r="BK75" s="128"/>
      <c r="BL75" s="128"/>
      <c r="BM75" s="39"/>
      <c r="BN75" s="39"/>
      <c r="BO75" s="39"/>
      <c r="BP75" s="39"/>
      <c r="BQ75" s="39"/>
      <c r="BR75" s="39"/>
      <c r="BS75" s="39"/>
      <c r="BT75" s="39"/>
      <c r="BU75" s="39"/>
      <c r="BV75" s="39"/>
      <c r="BW75" s="39"/>
      <c r="BX75" s="39"/>
      <c r="BY75" s="39"/>
    </row>
    <row r="76" spans="1:77" s="597" customFormat="1" ht="11" customHeight="1" thickBot="1">
      <c r="B76" s="936"/>
      <c r="C76" s="937"/>
      <c r="D76" s="591"/>
      <c r="E76" s="943" t="s">
        <v>152</v>
      </c>
      <c r="F76" s="943"/>
      <c r="G76" s="943"/>
      <c r="H76" s="943"/>
      <c r="I76" s="943"/>
      <c r="J76" s="943"/>
      <c r="K76" s="943"/>
      <c r="L76" s="943"/>
      <c r="M76" s="943"/>
      <c r="N76" s="943"/>
      <c r="O76" s="943"/>
      <c r="P76" s="943"/>
      <c r="Q76" s="943"/>
      <c r="R76" s="943"/>
      <c r="S76" s="943"/>
      <c r="T76" s="943"/>
      <c r="U76" s="943"/>
      <c r="V76" s="591"/>
      <c r="W76" s="944" t="s">
        <v>152</v>
      </c>
      <c r="X76" s="944"/>
      <c r="Y76" s="944"/>
      <c r="Z76" s="944"/>
      <c r="AA76" s="944"/>
      <c r="AB76" s="944"/>
      <c r="AC76" s="944"/>
      <c r="AD76" s="944"/>
      <c r="AE76" s="944"/>
      <c r="AF76" s="944"/>
      <c r="AG76" s="944"/>
      <c r="AH76" s="944"/>
      <c r="AI76" s="944"/>
      <c r="AJ76" s="944"/>
      <c r="AK76" s="944"/>
      <c r="AL76" s="944"/>
      <c r="AM76" s="944"/>
      <c r="AN76" s="944" t="s">
        <v>152</v>
      </c>
      <c r="AO76" s="944"/>
      <c r="AP76" s="944"/>
      <c r="AQ76" s="944"/>
      <c r="AR76" s="944"/>
      <c r="AS76" s="944"/>
      <c r="AT76" s="944"/>
      <c r="AU76" s="944"/>
      <c r="AV76" s="944"/>
      <c r="AW76" s="944"/>
      <c r="AX76" s="944"/>
      <c r="AY76" s="944"/>
      <c r="AZ76" s="944"/>
      <c r="BA76" s="944"/>
      <c r="BB76" s="944"/>
      <c r="BC76" s="944"/>
      <c r="BD76" s="944"/>
      <c r="BG76" s="36"/>
      <c r="BH76" s="36"/>
      <c r="BI76" s="36"/>
      <c r="BJ76" s="36"/>
      <c r="BK76" s="36"/>
      <c r="BL76" s="36"/>
      <c r="BM76" s="36"/>
    </row>
    <row r="77" spans="1:77" s="14" customFormat="1" ht="6">
      <c r="B77" s="936"/>
      <c r="C77" s="937"/>
      <c r="D77" s="83"/>
      <c r="E77" s="204"/>
      <c r="F77" s="205"/>
      <c r="G77" s="205"/>
      <c r="H77" s="205"/>
      <c r="I77" s="205"/>
      <c r="J77" s="205"/>
      <c r="K77" s="205"/>
      <c r="L77" s="205"/>
      <c r="M77" s="205"/>
      <c r="N77" s="205"/>
      <c r="O77" s="205"/>
      <c r="P77" s="205"/>
      <c r="Q77" s="205"/>
      <c r="R77" s="48"/>
      <c r="S77" s="48"/>
      <c r="T77" s="48"/>
      <c r="U77" s="206"/>
      <c r="V77" s="152"/>
      <c r="W77" s="204"/>
      <c r="X77" s="205"/>
      <c r="Y77" s="205"/>
      <c r="Z77" s="205"/>
      <c r="AA77" s="205"/>
      <c r="AB77" s="205"/>
      <c r="AC77" s="64"/>
      <c r="AD77" s="205"/>
      <c r="AE77" s="205"/>
      <c r="AF77" s="205"/>
      <c r="AG77" s="207"/>
      <c r="AH77" s="48"/>
      <c r="AI77" s="48"/>
      <c r="AJ77" s="48"/>
      <c r="AK77" s="48"/>
      <c r="AL77" s="48"/>
      <c r="AM77" s="49"/>
      <c r="AN77" s="63"/>
      <c r="AO77" s="48"/>
      <c r="AP77" s="48"/>
      <c r="AQ77" s="48"/>
      <c r="AR77" s="48"/>
      <c r="AS77" s="48"/>
      <c r="AT77" s="48"/>
      <c r="AU77" s="48"/>
      <c r="AV77" s="48"/>
      <c r="AW77" s="48"/>
      <c r="AX77" s="48"/>
      <c r="AY77" s="48"/>
      <c r="AZ77" s="48"/>
      <c r="BA77" s="48"/>
      <c r="BB77" s="48"/>
      <c r="BC77" s="48"/>
      <c r="BD77" s="49"/>
      <c r="BG77" s="104"/>
      <c r="BH77" s="128"/>
      <c r="BI77" s="128"/>
      <c r="BJ77" s="128"/>
      <c r="BK77" s="128"/>
      <c r="BL77" s="128"/>
      <c r="BM77" s="104"/>
    </row>
    <row r="78" spans="1:77" s="597" customFormat="1">
      <c r="A78" s="591"/>
      <c r="B78" s="936"/>
      <c r="C78" s="937"/>
      <c r="D78" s="67"/>
      <c r="E78" s="208"/>
      <c r="F78" s="157" t="s">
        <v>368</v>
      </c>
      <c r="G78" s="157"/>
      <c r="H78" s="157"/>
      <c r="I78" s="591"/>
      <c r="J78" s="591"/>
      <c r="K78" s="591"/>
      <c r="L78" s="157"/>
      <c r="N78" s="157"/>
      <c r="O78" s="591"/>
      <c r="P78" s="591"/>
      <c r="U78" s="54"/>
      <c r="V78" s="591"/>
      <c r="W78" s="69"/>
      <c r="X78" s="157" t="s">
        <v>369</v>
      </c>
      <c r="Y78" s="157"/>
      <c r="Z78" s="157"/>
      <c r="AA78" s="157"/>
      <c r="AB78" s="76"/>
      <c r="AC78" s="591"/>
      <c r="AD78" s="76"/>
      <c r="AE78" s="209"/>
      <c r="AF78" s="209"/>
      <c r="AG78" s="30"/>
      <c r="AH78" s="209"/>
      <c r="AM78" s="54"/>
      <c r="AN78" s="69"/>
      <c r="AO78" s="157" t="s">
        <v>370</v>
      </c>
      <c r="AP78" s="157"/>
      <c r="AQ78" s="591"/>
      <c r="AR78" s="591"/>
      <c r="AS78" s="591"/>
      <c r="AT78" s="591"/>
      <c r="AU78" s="591"/>
      <c r="AV78" s="591"/>
      <c r="AW78" s="591"/>
      <c r="AX78" s="30"/>
      <c r="AY78" s="591"/>
      <c r="BD78" s="54"/>
      <c r="BG78" s="36"/>
      <c r="BH78" s="591"/>
      <c r="BI78" s="591"/>
      <c r="BJ78" s="37"/>
      <c r="BK78" s="37"/>
      <c r="BL78" s="37"/>
      <c r="BM78" s="36"/>
      <c r="BN78" s="36"/>
      <c r="BO78" s="36"/>
      <c r="BP78" s="36"/>
    </row>
    <row r="79" spans="1:77" s="597" customFormat="1">
      <c r="B79" s="936"/>
      <c r="C79" s="937"/>
      <c r="D79" s="67"/>
      <c r="E79" s="208"/>
      <c r="F79" s="591" t="s">
        <v>377</v>
      </c>
      <c r="G79" s="157"/>
      <c r="H79" s="157"/>
      <c r="I79" s="157"/>
      <c r="J79" s="157"/>
      <c r="K79" s="591"/>
      <c r="L79" s="591"/>
      <c r="M79" s="157"/>
      <c r="N79" s="591"/>
      <c r="O79" s="591"/>
      <c r="P79" s="591"/>
      <c r="Q79" s="79" t="s">
        <v>150</v>
      </c>
      <c r="R79" s="841">
        <f>IF(R52-R71&gt;0,(IF(R44&lt;R52-R71,R44,R52-R71)),0)</f>
        <v>0</v>
      </c>
      <c r="S79" s="841"/>
      <c r="T79" s="30" t="s">
        <v>17</v>
      </c>
      <c r="U79" s="210"/>
      <c r="V79" s="176"/>
      <c r="W79" s="153"/>
      <c r="X79" s="157" t="s">
        <v>179</v>
      </c>
      <c r="Y79" s="157"/>
      <c r="Z79" s="157"/>
      <c r="AA79" s="157"/>
      <c r="AB79" s="209"/>
      <c r="AC79" s="30"/>
      <c r="AD79" s="591"/>
      <c r="AE79" s="591"/>
      <c r="AF79" s="591"/>
      <c r="AG79" s="209"/>
      <c r="AH79" s="591"/>
      <c r="AI79" s="79" t="s">
        <v>151</v>
      </c>
      <c r="AJ79" s="841">
        <f>IF(AJ52-AJ40&gt;0,AJ44-AJ40,0)</f>
        <v>0</v>
      </c>
      <c r="AK79" s="841"/>
      <c r="AL79" s="30" t="s">
        <v>17</v>
      </c>
      <c r="AM79" s="54"/>
      <c r="AN79" s="69"/>
      <c r="AO79" s="30" t="s">
        <v>228</v>
      </c>
      <c r="AP79" s="157"/>
      <c r="AQ79" s="591"/>
      <c r="AR79" s="591"/>
      <c r="AS79" s="591"/>
      <c r="AT79" s="591"/>
      <c r="AU79" s="591"/>
      <c r="AV79" s="591"/>
      <c r="AW79" s="591"/>
      <c r="AX79" s="591"/>
      <c r="AY79" s="591"/>
      <c r="AZ79" s="79" t="s">
        <v>378</v>
      </c>
      <c r="BA79" s="841">
        <f>IF(BA52-BA40&gt;0,(IF(BA44&lt;BA52-BA40,BA44,BA52-BA40)),0)</f>
        <v>0</v>
      </c>
      <c r="BB79" s="841"/>
      <c r="BC79" s="30" t="s">
        <v>17</v>
      </c>
      <c r="BD79" s="54"/>
      <c r="BG79" s="96"/>
      <c r="BH79" s="591"/>
      <c r="BI79" s="591"/>
      <c r="BJ79" s="37"/>
      <c r="BK79" s="37"/>
      <c r="BL79" s="37"/>
      <c r="BM79" s="36"/>
      <c r="BN79" s="36"/>
      <c r="BO79" s="36"/>
      <c r="BP79" s="36"/>
    </row>
    <row r="80" spans="1:77" s="14" customFormat="1" ht="6.5" thickBot="1">
      <c r="B80" s="936"/>
      <c r="C80" s="937"/>
      <c r="D80" s="83"/>
      <c r="E80" s="211"/>
      <c r="F80" s="141"/>
      <c r="G80" s="39"/>
      <c r="H80" s="141"/>
      <c r="I80" s="141"/>
      <c r="J80" s="141"/>
      <c r="K80" s="141"/>
      <c r="L80" s="39"/>
      <c r="M80" s="39"/>
      <c r="N80" s="39"/>
      <c r="O80" s="39"/>
      <c r="P80" s="39"/>
      <c r="Q80" s="39"/>
      <c r="R80" s="39"/>
      <c r="S80" s="39"/>
      <c r="T80" s="39"/>
      <c r="U80" s="212"/>
      <c r="V80" s="140"/>
      <c r="W80" s="143"/>
      <c r="X80" s="130"/>
      <c r="Y80" s="213"/>
      <c r="Z80" s="213"/>
      <c r="AA80" s="213"/>
      <c r="AB80" s="213"/>
      <c r="AC80" s="213"/>
      <c r="AD80" s="213"/>
      <c r="AE80" s="213"/>
      <c r="AF80" s="213"/>
      <c r="AG80" s="213"/>
      <c r="AH80" s="39"/>
      <c r="AI80" s="39"/>
      <c r="AJ80" s="39"/>
      <c r="AK80" s="39"/>
      <c r="AL80" s="39"/>
      <c r="AM80" s="93"/>
      <c r="AN80" s="92"/>
      <c r="AO80" s="39"/>
      <c r="AP80" s="39"/>
      <c r="AQ80" s="39"/>
      <c r="AR80" s="39"/>
      <c r="AS80" s="39"/>
      <c r="AT80" s="39"/>
      <c r="AU80" s="39"/>
      <c r="AV80" s="39"/>
      <c r="AW80" s="39"/>
      <c r="AX80" s="39"/>
      <c r="AY80" s="39"/>
      <c r="AZ80" s="39"/>
      <c r="BA80" s="39"/>
      <c r="BB80" s="39"/>
      <c r="BC80" s="39"/>
      <c r="BD80" s="93"/>
      <c r="BG80" s="15"/>
      <c r="BJ80" s="104"/>
      <c r="BK80" s="104"/>
      <c r="BL80" s="104"/>
      <c r="BM80" s="104"/>
      <c r="BN80" s="104"/>
      <c r="BO80" s="104"/>
      <c r="BP80" s="104"/>
    </row>
    <row r="81" spans="2:71" s="14" customFormat="1" ht="6">
      <c r="B81" s="936"/>
      <c r="C81" s="937"/>
      <c r="D81" s="83"/>
      <c r="E81" s="214"/>
      <c r="F81" s="215"/>
      <c r="G81" s="215"/>
      <c r="H81" s="215"/>
      <c r="I81" s="216"/>
      <c r="J81" s="216"/>
      <c r="K81" s="215"/>
      <c r="L81" s="216"/>
      <c r="M81" s="216"/>
      <c r="N81" s="216"/>
      <c r="O81" s="216"/>
      <c r="P81" s="216"/>
      <c r="Q81" s="216"/>
      <c r="R81" s="216"/>
      <c r="S81" s="216"/>
      <c r="T81" s="215"/>
      <c r="U81" s="217"/>
      <c r="V81" s="140"/>
      <c r="W81" s="218"/>
      <c r="X81" s="216"/>
      <c r="Y81" s="219"/>
      <c r="Z81" s="220"/>
      <c r="AA81" s="219"/>
      <c r="AB81" s="216"/>
      <c r="AC81" s="216"/>
      <c r="AD81" s="216"/>
      <c r="AE81" s="221"/>
      <c r="AF81" s="221"/>
      <c r="AG81" s="215"/>
      <c r="AH81" s="216"/>
      <c r="AI81" s="216"/>
      <c r="AJ81" s="216"/>
      <c r="AK81" s="216"/>
      <c r="AL81" s="222"/>
      <c r="AM81" s="223"/>
      <c r="AN81" s="224"/>
      <c r="AO81" s="216"/>
      <c r="AP81" s="219"/>
      <c r="AQ81" s="220"/>
      <c r="AR81" s="219"/>
      <c r="AS81" s="216"/>
      <c r="AT81" s="216"/>
      <c r="AU81" s="216"/>
      <c r="AV81" s="221"/>
      <c r="AW81" s="221"/>
      <c r="AX81" s="215"/>
      <c r="AY81" s="216"/>
      <c r="AZ81" s="216"/>
      <c r="BA81" s="216"/>
      <c r="BB81" s="216"/>
      <c r="BC81" s="216"/>
      <c r="BD81" s="223"/>
      <c r="BG81" s="15"/>
      <c r="BJ81" s="104"/>
      <c r="BK81" s="104"/>
      <c r="BL81" s="104"/>
      <c r="BM81" s="104"/>
      <c r="BN81" s="104"/>
      <c r="BO81" s="104"/>
      <c r="BP81" s="104"/>
    </row>
    <row r="82" spans="2:71" s="591" customFormat="1">
      <c r="B82" s="936"/>
      <c r="C82" s="937"/>
      <c r="D82" s="67"/>
      <c r="E82" s="153"/>
      <c r="F82" s="591" t="s">
        <v>379</v>
      </c>
      <c r="I82" s="30"/>
      <c r="J82" s="30"/>
      <c r="K82" s="30"/>
      <c r="L82" s="225"/>
      <c r="M82" s="30"/>
      <c r="N82" s="30"/>
      <c r="O82" s="30"/>
      <c r="P82" s="225"/>
      <c r="U82" s="226"/>
      <c r="V82" s="30"/>
      <c r="W82" s="227"/>
      <c r="X82" s="30" t="s">
        <v>380</v>
      </c>
      <c r="Z82" s="30"/>
      <c r="AA82" s="30"/>
      <c r="AB82" s="30"/>
      <c r="AC82" s="30"/>
      <c r="AD82" s="30"/>
      <c r="AE82" s="30"/>
      <c r="AF82" s="68"/>
      <c r="AG82" s="79"/>
      <c r="AL82" s="225"/>
      <c r="AM82" s="54"/>
      <c r="AN82" s="227"/>
      <c r="AO82" s="591" t="s">
        <v>381</v>
      </c>
      <c r="AP82" s="30"/>
      <c r="AQ82" s="30"/>
      <c r="AU82" s="76"/>
      <c r="AX82" s="79"/>
      <c r="BB82" s="30"/>
      <c r="BC82" s="225"/>
      <c r="BD82" s="54"/>
      <c r="BG82" s="76"/>
    </row>
    <row r="83" spans="2:71" s="14" customFormat="1" ht="6.5" thickBot="1">
      <c r="B83" s="936"/>
      <c r="C83" s="937"/>
      <c r="D83" s="83"/>
      <c r="E83" s="143"/>
      <c r="F83" s="39"/>
      <c r="G83" s="39"/>
      <c r="H83" s="39"/>
      <c r="I83" s="130"/>
      <c r="J83" s="39"/>
      <c r="K83" s="130"/>
      <c r="L83" s="39"/>
      <c r="M83" s="39"/>
      <c r="N83" s="39"/>
      <c r="O83" s="39"/>
      <c r="P83" s="130"/>
      <c r="Q83" s="130"/>
      <c r="R83" s="130"/>
      <c r="S83" s="130"/>
      <c r="T83" s="130"/>
      <c r="U83" s="228"/>
      <c r="V83" s="130"/>
      <c r="W83" s="143"/>
      <c r="X83" s="130"/>
      <c r="Y83" s="130"/>
      <c r="Z83" s="130"/>
      <c r="AA83" s="130"/>
      <c r="AB83" s="130"/>
      <c r="AC83" s="130"/>
      <c r="AD83" s="130"/>
      <c r="AE83" s="112"/>
      <c r="AF83" s="66"/>
      <c r="AG83" s="39"/>
      <c r="AH83" s="39"/>
      <c r="AI83" s="39"/>
      <c r="AJ83" s="39"/>
      <c r="AK83" s="39"/>
      <c r="AL83" s="130"/>
      <c r="AM83" s="93"/>
      <c r="AN83" s="150"/>
      <c r="AO83" s="66"/>
      <c r="AP83" s="66"/>
      <c r="AQ83" s="66"/>
      <c r="AR83" s="39"/>
      <c r="AS83" s="39"/>
      <c r="AT83" s="39"/>
      <c r="AU83" s="66"/>
      <c r="AV83" s="39"/>
      <c r="AW83" s="39"/>
      <c r="AX83" s="50"/>
      <c r="AY83" s="39"/>
      <c r="AZ83" s="39"/>
      <c r="BA83" s="39"/>
      <c r="BB83" s="39"/>
      <c r="BC83" s="66"/>
      <c r="BD83" s="93"/>
      <c r="BG83" s="15"/>
    </row>
    <row r="84" spans="2:71" s="597" customFormat="1" ht="11" thickBot="1">
      <c r="B84" s="936"/>
      <c r="C84" s="937"/>
      <c r="D84" s="67"/>
      <c r="E84" s="153"/>
      <c r="F84" s="225" t="s">
        <v>162</v>
      </c>
      <c r="G84" s="597" t="s">
        <v>330</v>
      </c>
      <c r="J84" s="30"/>
      <c r="K84" s="30"/>
      <c r="L84" s="30"/>
      <c r="M84" s="30"/>
      <c r="N84" s="68"/>
      <c r="O84" s="30"/>
      <c r="P84" s="591"/>
      <c r="Q84" s="79" t="s">
        <v>189</v>
      </c>
      <c r="R84" s="945"/>
      <c r="S84" s="946"/>
      <c r="T84" s="591" t="s">
        <v>39</v>
      </c>
      <c r="U84" s="54"/>
      <c r="V84" s="30"/>
      <c r="W84" s="69"/>
      <c r="X84" s="225" t="s">
        <v>162</v>
      </c>
      <c r="Y84" s="597" t="s">
        <v>331</v>
      </c>
      <c r="AB84" s="30"/>
      <c r="AC84" s="30"/>
      <c r="AD84" s="30"/>
      <c r="AE84" s="30"/>
      <c r="AF84" s="68"/>
      <c r="AG84" s="30"/>
      <c r="AH84" s="591"/>
      <c r="AI84" s="79" t="s">
        <v>191</v>
      </c>
      <c r="AJ84" s="945"/>
      <c r="AK84" s="946"/>
      <c r="AL84" s="591" t="s">
        <v>39</v>
      </c>
      <c r="AM84" s="54"/>
      <c r="AN84" s="75"/>
      <c r="AO84" s="225" t="s">
        <v>162</v>
      </c>
      <c r="AP84" s="597" t="s">
        <v>331</v>
      </c>
      <c r="AS84" s="30"/>
      <c r="AT84" s="30"/>
      <c r="AU84" s="30"/>
      <c r="AV84" s="30"/>
      <c r="AW84" s="68"/>
      <c r="AX84" s="30"/>
      <c r="AY84" s="591"/>
      <c r="AZ84" s="154" t="s">
        <v>193</v>
      </c>
      <c r="BA84" s="945"/>
      <c r="BB84" s="946"/>
      <c r="BC84" s="591" t="s">
        <v>39</v>
      </c>
      <c r="BD84" s="54"/>
      <c r="BG84" s="96"/>
    </row>
    <row r="85" spans="2:71" s="597" customFormat="1">
      <c r="B85" s="936"/>
      <c r="C85" s="937"/>
      <c r="D85" s="67"/>
      <c r="E85" s="153"/>
      <c r="F85" s="225"/>
      <c r="G85" s="30" t="s">
        <v>208</v>
      </c>
      <c r="H85" s="30"/>
      <c r="I85" s="591"/>
      <c r="J85" s="591"/>
      <c r="K85" s="591"/>
      <c r="L85" s="591"/>
      <c r="M85" s="225"/>
      <c r="N85" s="229"/>
      <c r="O85" s="229"/>
      <c r="U85" s="54"/>
      <c r="V85" s="591"/>
      <c r="W85" s="69"/>
      <c r="X85" s="225"/>
      <c r="Y85" s="30" t="s">
        <v>204</v>
      </c>
      <c r="Z85" s="30"/>
      <c r="AA85" s="591"/>
      <c r="AB85" s="591"/>
      <c r="AC85" s="591"/>
      <c r="AD85" s="591"/>
      <c r="AE85" s="225"/>
      <c r="AF85" s="229"/>
      <c r="AG85" s="229"/>
      <c r="AM85" s="54"/>
      <c r="AN85" s="230"/>
      <c r="AO85" s="225"/>
      <c r="AP85" s="30" t="s">
        <v>206</v>
      </c>
      <c r="AQ85" s="30"/>
      <c r="AR85" s="591"/>
      <c r="AS85" s="591"/>
      <c r="AT85" s="591"/>
      <c r="AU85" s="591"/>
      <c r="AV85" s="225"/>
      <c r="AW85" s="229"/>
      <c r="AX85" s="229"/>
      <c r="BD85" s="54"/>
      <c r="BG85" s="96"/>
    </row>
    <row r="86" spans="2:71" s="14" customFormat="1" ht="6.5" thickBot="1">
      <c r="B86" s="936"/>
      <c r="C86" s="937"/>
      <c r="D86" s="83"/>
      <c r="E86" s="143"/>
      <c r="F86" s="147"/>
      <c r="G86" s="130"/>
      <c r="H86" s="130"/>
      <c r="I86" s="39"/>
      <c r="J86" s="39"/>
      <c r="K86" s="39"/>
      <c r="L86" s="39"/>
      <c r="M86" s="147"/>
      <c r="N86" s="231"/>
      <c r="O86" s="231"/>
      <c r="P86" s="130"/>
      <c r="Q86" s="39"/>
      <c r="R86" s="39"/>
      <c r="S86" s="39"/>
      <c r="T86" s="39"/>
      <c r="U86" s="93"/>
      <c r="V86" s="39"/>
      <c r="W86" s="92"/>
      <c r="X86" s="147"/>
      <c r="Y86" s="130"/>
      <c r="Z86" s="130"/>
      <c r="AA86" s="39"/>
      <c r="AB86" s="39"/>
      <c r="AC86" s="39"/>
      <c r="AD86" s="39"/>
      <c r="AE86" s="147"/>
      <c r="AF86" s="231"/>
      <c r="AG86" s="231"/>
      <c r="AH86" s="130"/>
      <c r="AI86" s="39"/>
      <c r="AJ86" s="39"/>
      <c r="AK86" s="39"/>
      <c r="AL86" s="39"/>
      <c r="AM86" s="93"/>
      <c r="AN86" s="232"/>
      <c r="AO86" s="147"/>
      <c r="AP86" s="130"/>
      <c r="AQ86" s="130"/>
      <c r="AR86" s="39"/>
      <c r="AS86" s="39"/>
      <c r="AT86" s="39"/>
      <c r="AU86" s="39"/>
      <c r="AV86" s="147"/>
      <c r="AW86" s="231"/>
      <c r="AX86" s="231"/>
      <c r="AY86" s="130"/>
      <c r="AZ86" s="39"/>
      <c r="BA86" s="39"/>
      <c r="BB86" s="39"/>
      <c r="BC86" s="39"/>
      <c r="BD86" s="93"/>
      <c r="BG86" s="15"/>
      <c r="BH86" s="130"/>
    </row>
    <row r="87" spans="2:71" s="14" customFormat="1" ht="11" thickBot="1">
      <c r="B87" s="936"/>
      <c r="C87" s="937"/>
      <c r="D87" s="83"/>
      <c r="E87" s="143"/>
      <c r="F87" s="225" t="s">
        <v>162</v>
      </c>
      <c r="G87" s="30" t="s">
        <v>332</v>
      </c>
      <c r="H87" s="597"/>
      <c r="I87" s="597"/>
      <c r="J87" s="597"/>
      <c r="K87" s="30"/>
      <c r="L87" s="30"/>
      <c r="M87" s="76"/>
      <c r="N87" s="30"/>
      <c r="O87" s="591"/>
      <c r="P87" s="68"/>
      <c r="Q87" s="79" t="s">
        <v>190</v>
      </c>
      <c r="R87" s="945"/>
      <c r="S87" s="946"/>
      <c r="T87" s="591" t="s">
        <v>15</v>
      </c>
      <c r="U87" s="54"/>
      <c r="V87" s="130"/>
      <c r="W87" s="143"/>
      <c r="X87" s="225" t="s">
        <v>162</v>
      </c>
      <c r="Y87" s="30" t="s">
        <v>332</v>
      </c>
      <c r="Z87" s="597"/>
      <c r="AA87" s="597"/>
      <c r="AB87" s="597"/>
      <c r="AC87" s="30"/>
      <c r="AD87" s="30"/>
      <c r="AE87" s="76"/>
      <c r="AF87" s="30"/>
      <c r="AG87" s="591"/>
      <c r="AH87" s="68"/>
      <c r="AI87" s="225" t="s">
        <v>192</v>
      </c>
      <c r="AJ87" s="945"/>
      <c r="AK87" s="946"/>
      <c r="AL87" s="591" t="s">
        <v>15</v>
      </c>
      <c r="AM87" s="54"/>
      <c r="AN87" s="232"/>
      <c r="AO87" s="225" t="s">
        <v>162</v>
      </c>
      <c r="AP87" s="30" t="s">
        <v>333</v>
      </c>
      <c r="AQ87" s="597"/>
      <c r="AR87" s="597"/>
      <c r="AS87" s="597"/>
      <c r="AT87" s="30"/>
      <c r="AU87" s="30"/>
      <c r="AV87" s="76"/>
      <c r="AW87" s="30"/>
      <c r="AX87" s="591"/>
      <c r="AY87" s="68"/>
      <c r="AZ87" s="154" t="s">
        <v>194</v>
      </c>
      <c r="BA87" s="945"/>
      <c r="BB87" s="946"/>
      <c r="BC87" s="591" t="s">
        <v>15</v>
      </c>
      <c r="BD87" s="93"/>
      <c r="BG87" s="15"/>
      <c r="BH87" s="30"/>
    </row>
    <row r="88" spans="2:71" s="597" customFormat="1">
      <c r="B88" s="936"/>
      <c r="C88" s="937"/>
      <c r="D88" s="67"/>
      <c r="E88" s="153"/>
      <c r="F88" s="30"/>
      <c r="G88" s="597" t="s">
        <v>209</v>
      </c>
      <c r="H88" s="30"/>
      <c r="I88" s="30"/>
      <c r="J88" s="591"/>
      <c r="K88" s="591"/>
      <c r="L88" s="591"/>
      <c r="M88" s="591"/>
      <c r="N88" s="225"/>
      <c r="O88" s="229"/>
      <c r="P88" s="229"/>
      <c r="U88" s="54"/>
      <c r="V88" s="591"/>
      <c r="W88" s="69"/>
      <c r="X88" s="30"/>
      <c r="Y88" s="597" t="s">
        <v>205</v>
      </c>
      <c r="Z88" s="30"/>
      <c r="AA88" s="30"/>
      <c r="AB88" s="591"/>
      <c r="AC88" s="591"/>
      <c r="AD88" s="591"/>
      <c r="AE88" s="591"/>
      <c r="AF88" s="225"/>
      <c r="AG88" s="229"/>
      <c r="AH88" s="229"/>
      <c r="AM88" s="54"/>
      <c r="AO88" s="30"/>
      <c r="AP88" s="597" t="s">
        <v>207</v>
      </c>
      <c r="AQ88" s="30"/>
      <c r="AR88" s="30"/>
      <c r="AS88" s="591"/>
      <c r="AT88" s="591"/>
      <c r="AU88" s="591"/>
      <c r="AV88" s="591"/>
      <c r="AW88" s="225"/>
      <c r="AX88" s="229"/>
      <c r="AY88" s="229"/>
      <c r="BD88" s="54"/>
      <c r="BG88" s="96"/>
    </row>
    <row r="89" spans="2:71" s="14" customFormat="1" ht="6.5" thickBot="1">
      <c r="B89" s="936"/>
      <c r="C89" s="937"/>
      <c r="D89" s="83"/>
      <c r="E89" s="143"/>
      <c r="F89" s="130"/>
      <c r="G89" s="130"/>
      <c r="H89" s="130"/>
      <c r="I89" s="130"/>
      <c r="J89" s="130"/>
      <c r="K89" s="130"/>
      <c r="L89" s="39"/>
      <c r="M89" s="130"/>
      <c r="N89" s="130"/>
      <c r="O89" s="130"/>
      <c r="P89" s="130"/>
      <c r="Q89" s="39"/>
      <c r="R89" s="39"/>
      <c r="S89" s="39"/>
      <c r="T89" s="66"/>
      <c r="U89" s="228"/>
      <c r="V89" s="130"/>
      <c r="W89" s="92"/>
      <c r="X89" s="39"/>
      <c r="Y89" s="39"/>
      <c r="Z89" s="39"/>
      <c r="AA89" s="39"/>
      <c r="AB89" s="39"/>
      <c r="AC89" s="39"/>
      <c r="AD89" s="39"/>
      <c r="AE89" s="39"/>
      <c r="AF89" s="39"/>
      <c r="AG89" s="39"/>
      <c r="AH89" s="39"/>
      <c r="AI89" s="39"/>
      <c r="AJ89" s="39"/>
      <c r="AK89" s="39"/>
      <c r="AL89" s="39"/>
      <c r="AM89" s="93"/>
      <c r="AN89" s="143"/>
      <c r="AO89" s="233"/>
      <c r="AP89" s="66"/>
      <c r="AQ89" s="66"/>
      <c r="AR89" s="66"/>
      <c r="AS89" s="39"/>
      <c r="AT89" s="39"/>
      <c r="AU89" s="39"/>
      <c r="AV89" s="39"/>
      <c r="AW89" s="39"/>
      <c r="AX89" s="39"/>
      <c r="AY89" s="39"/>
      <c r="AZ89" s="39"/>
      <c r="BA89" s="39"/>
      <c r="BB89" s="39"/>
      <c r="BC89" s="130"/>
      <c r="BD89" s="93"/>
      <c r="BG89" s="15"/>
    </row>
    <row r="90" spans="2:71" s="14" customFormat="1" ht="6.5" thickTop="1">
      <c r="B90" s="936"/>
      <c r="C90" s="937"/>
      <c r="D90" s="83"/>
      <c r="E90" s="162"/>
      <c r="F90" s="163"/>
      <c r="G90" s="163"/>
      <c r="H90" s="163"/>
      <c r="I90" s="163"/>
      <c r="J90" s="163"/>
      <c r="K90" s="59"/>
      <c r="L90" s="59"/>
      <c r="M90" s="164"/>
      <c r="N90" s="163"/>
      <c r="O90" s="163"/>
      <c r="P90" s="163"/>
      <c r="Q90" s="165"/>
      <c r="R90" s="165"/>
      <c r="S90" s="165"/>
      <c r="T90" s="165"/>
      <c r="U90" s="166"/>
      <c r="V90" s="66"/>
      <c r="W90" s="167"/>
      <c r="X90" s="168"/>
      <c r="Y90" s="168"/>
      <c r="Z90" s="168"/>
      <c r="AA90" s="168"/>
      <c r="AB90" s="169"/>
      <c r="AC90" s="169"/>
      <c r="AD90" s="59"/>
      <c r="AE90" s="168"/>
      <c r="AF90" s="168"/>
      <c r="AG90" s="168"/>
      <c r="AH90" s="59"/>
      <c r="AI90" s="59"/>
      <c r="AJ90" s="59"/>
      <c r="AK90" s="59"/>
      <c r="AL90" s="59"/>
      <c r="AM90" s="170"/>
      <c r="AN90" s="171"/>
      <c r="AO90" s="172"/>
      <c r="AP90" s="172"/>
      <c r="AQ90" s="172"/>
      <c r="AR90" s="172"/>
      <c r="AS90" s="169"/>
      <c r="AT90" s="169"/>
      <c r="AU90" s="59"/>
      <c r="AV90" s="172"/>
      <c r="AW90" s="172"/>
      <c r="AX90" s="172"/>
      <c r="AY90" s="173"/>
      <c r="AZ90" s="59"/>
      <c r="BA90" s="59"/>
      <c r="BB90" s="59"/>
      <c r="BC90" s="59"/>
      <c r="BD90" s="170"/>
      <c r="BG90" s="15"/>
    </row>
    <row r="91" spans="2:71" s="597" customFormat="1">
      <c r="B91" s="936"/>
      <c r="C91" s="937"/>
      <c r="D91" s="67"/>
      <c r="E91" s="27"/>
      <c r="F91" s="850" t="s">
        <v>138</v>
      </c>
      <c r="G91" s="850"/>
      <c r="H91" s="850"/>
      <c r="I91" s="850"/>
      <c r="J91" s="850"/>
      <c r="K91" s="30"/>
      <c r="L91" s="30"/>
      <c r="M91" s="30"/>
      <c r="N91" s="30"/>
      <c r="O91" s="30"/>
      <c r="P91" s="30"/>
      <c r="Q91" s="30"/>
      <c r="R91" s="30"/>
      <c r="S91" s="30"/>
      <c r="T91" s="30"/>
      <c r="U91" s="158"/>
      <c r="V91" s="76"/>
      <c r="W91" s="27"/>
      <c r="X91" s="850" t="s">
        <v>138</v>
      </c>
      <c r="Y91" s="850"/>
      <c r="Z91" s="850"/>
      <c r="AA91" s="850"/>
      <c r="AB91" s="850"/>
      <c r="AC91" s="30"/>
      <c r="AD91" s="30"/>
      <c r="AE91" s="30"/>
      <c r="AF91" s="30"/>
      <c r="AG91" s="30"/>
      <c r="AH91" s="30"/>
      <c r="AI91" s="30"/>
      <c r="AJ91" s="30"/>
      <c r="AK91" s="30"/>
      <c r="AL91" s="30"/>
      <c r="AM91" s="158"/>
      <c r="AN91" s="27"/>
      <c r="AO91" s="850" t="s">
        <v>138</v>
      </c>
      <c r="AP91" s="850"/>
      <c r="AQ91" s="850"/>
      <c r="AR91" s="850"/>
      <c r="AS91" s="850"/>
      <c r="AT91" s="30"/>
      <c r="AU91" s="30"/>
      <c r="AV91" s="30"/>
      <c r="AW91" s="30"/>
      <c r="AX91" s="30"/>
      <c r="AY91" s="30"/>
      <c r="AZ91" s="30"/>
      <c r="BA91" s="30"/>
      <c r="BB91" s="30"/>
      <c r="BC91" s="30"/>
      <c r="BD91" s="158"/>
      <c r="BG91" s="96"/>
    </row>
    <row r="92" spans="2:71" s="597" customFormat="1">
      <c r="B92" s="936"/>
      <c r="C92" s="937"/>
      <c r="D92" s="67"/>
      <c r="E92" s="153"/>
      <c r="F92" s="79" t="s">
        <v>109</v>
      </c>
      <c r="G92" s="30" t="s">
        <v>334</v>
      </c>
      <c r="H92" s="30"/>
      <c r="I92" s="30"/>
      <c r="J92" s="30"/>
      <c r="K92" s="30"/>
      <c r="L92" s="591"/>
      <c r="M92" s="30"/>
      <c r="N92" s="30"/>
      <c r="O92" s="30"/>
      <c r="P92" s="30"/>
      <c r="Q92" s="591"/>
      <c r="R92" s="591"/>
      <c r="S92" s="591"/>
      <c r="T92" s="76"/>
      <c r="U92" s="226"/>
      <c r="V92" s="30"/>
      <c r="W92" s="153"/>
      <c r="X92" s="79" t="s">
        <v>109</v>
      </c>
      <c r="Y92" s="30" t="s">
        <v>335</v>
      </c>
      <c r="Z92" s="30"/>
      <c r="AA92" s="30"/>
      <c r="AB92" s="30"/>
      <c r="AC92" s="30"/>
      <c r="AD92" s="591"/>
      <c r="AE92" s="30"/>
      <c r="AF92" s="30"/>
      <c r="AG92" s="30"/>
      <c r="AH92" s="30"/>
      <c r="AI92" s="591"/>
      <c r="AJ92" s="591"/>
      <c r="AK92" s="591"/>
      <c r="AL92" s="76"/>
      <c r="AM92" s="226"/>
      <c r="AN92" s="153"/>
      <c r="AO92" s="79" t="s">
        <v>109</v>
      </c>
      <c r="AP92" s="30" t="s">
        <v>382</v>
      </c>
      <c r="AQ92" s="30"/>
      <c r="AR92" s="30"/>
      <c r="AS92" s="30"/>
      <c r="AT92" s="30"/>
      <c r="AU92" s="591"/>
      <c r="AV92" s="30"/>
      <c r="AW92" s="30"/>
      <c r="AX92" s="30"/>
      <c r="AY92" s="30"/>
      <c r="AZ92" s="591"/>
      <c r="BA92" s="591"/>
      <c r="BB92" s="591"/>
      <c r="BC92" s="76"/>
      <c r="BD92" s="226"/>
      <c r="BG92" s="96"/>
    </row>
    <row r="93" spans="2:71" s="597" customFormat="1">
      <c r="B93" s="936"/>
      <c r="C93" s="937"/>
      <c r="D93" s="67"/>
      <c r="E93" s="69"/>
      <c r="F93" s="209"/>
      <c r="G93" s="597" t="s">
        <v>44</v>
      </c>
      <c r="H93" s="234" t="str">
        <f>IF(R84+R87&gt;R79,"×","〇")</f>
        <v>〇</v>
      </c>
      <c r="I93" s="947" t="str">
        <f>IF(R84+R87&gt;R79,"不適合（振替する数を見直してください）","適合")</f>
        <v>適合</v>
      </c>
      <c r="J93" s="947"/>
      <c r="K93" s="947"/>
      <c r="L93" s="947"/>
      <c r="M93" s="947"/>
      <c r="N93" s="947"/>
      <c r="O93" s="947"/>
      <c r="P93" s="947"/>
      <c r="Q93" s="947"/>
      <c r="R93" s="947"/>
      <c r="S93" s="947"/>
      <c r="T93" s="947"/>
      <c r="U93" s="948"/>
      <c r="V93" s="209"/>
      <c r="W93" s="69"/>
      <c r="X93" s="209"/>
      <c r="Y93" s="597" t="s">
        <v>44</v>
      </c>
      <c r="Z93" s="234" t="str">
        <f>IF(AJ84+AJ87&gt;AJ79,"×","〇")</f>
        <v>〇</v>
      </c>
      <c r="AA93" s="947" t="str">
        <f>IF(AJ84+AJ87&gt;AJ79,"不適合（振替する数を見直してください）","適合")</f>
        <v>適合</v>
      </c>
      <c r="AB93" s="947"/>
      <c r="AC93" s="947"/>
      <c r="AD93" s="947"/>
      <c r="AE93" s="947"/>
      <c r="AF93" s="947"/>
      <c r="AG93" s="947"/>
      <c r="AH93" s="947"/>
      <c r="AI93" s="947"/>
      <c r="AJ93" s="947"/>
      <c r="AK93" s="947"/>
      <c r="AL93" s="947"/>
      <c r="AM93" s="948"/>
      <c r="AN93" s="69"/>
      <c r="AO93" s="209"/>
      <c r="AP93" s="597" t="s">
        <v>44</v>
      </c>
      <c r="AQ93" s="234" t="str">
        <f>IF(BA84+BA87&gt;BA79,"×","〇")</f>
        <v>〇</v>
      </c>
      <c r="AR93" s="947" t="str">
        <f>IF(BA84+BA87&gt;BA79,"不適合（振替する数を見直してください）","適合")</f>
        <v>適合</v>
      </c>
      <c r="AS93" s="947"/>
      <c r="AT93" s="947"/>
      <c r="AU93" s="947"/>
      <c r="AV93" s="947"/>
      <c r="AW93" s="947"/>
      <c r="AX93" s="947"/>
      <c r="AY93" s="947"/>
      <c r="AZ93" s="947"/>
      <c r="BA93" s="947"/>
      <c r="BB93" s="947"/>
      <c r="BC93" s="947"/>
      <c r="BD93" s="948"/>
      <c r="BG93" s="36" t="s">
        <v>71</v>
      </c>
      <c r="BH93" s="36" t="s">
        <v>276</v>
      </c>
    </row>
    <row r="94" spans="2:71" s="14" customFormat="1" ht="6.5" thickBot="1">
      <c r="B94" s="936"/>
      <c r="C94" s="937"/>
      <c r="D94" s="83"/>
      <c r="E94" s="235"/>
      <c r="F94" s="236"/>
      <c r="G94" s="236"/>
      <c r="H94" s="236"/>
      <c r="I94" s="236"/>
      <c r="J94" s="236"/>
      <c r="K94" s="236"/>
      <c r="L94" s="236"/>
      <c r="M94" s="236"/>
      <c r="N94" s="236"/>
      <c r="O94" s="236"/>
      <c r="P94" s="236"/>
      <c r="Q94" s="236"/>
      <c r="R94" s="55"/>
      <c r="S94" s="55"/>
      <c r="T94" s="55"/>
      <c r="U94" s="237"/>
      <c r="V94" s="130"/>
      <c r="W94" s="85"/>
      <c r="X94" s="55"/>
      <c r="Y94" s="55"/>
      <c r="Z94" s="55"/>
      <c r="AA94" s="55"/>
      <c r="AB94" s="55"/>
      <c r="AC94" s="55"/>
      <c r="AD94" s="55"/>
      <c r="AE94" s="55"/>
      <c r="AF94" s="55"/>
      <c r="AG94" s="55"/>
      <c r="AH94" s="55"/>
      <c r="AI94" s="55"/>
      <c r="AJ94" s="55"/>
      <c r="AK94" s="55"/>
      <c r="AL94" s="55"/>
      <c r="AM94" s="57"/>
      <c r="AN94" s="235"/>
      <c r="AO94" s="236"/>
      <c r="AP94" s="180"/>
      <c r="AQ94" s="180"/>
      <c r="AR94" s="180"/>
      <c r="AS94" s="180"/>
      <c r="AT94" s="55"/>
      <c r="AU94" s="55"/>
      <c r="AV94" s="55"/>
      <c r="AW94" s="55"/>
      <c r="AX94" s="55"/>
      <c r="AY94" s="55"/>
      <c r="AZ94" s="55"/>
      <c r="BA94" s="55"/>
      <c r="BB94" s="55"/>
      <c r="BC94" s="55"/>
      <c r="BD94" s="57"/>
      <c r="BG94" s="15"/>
      <c r="BH94" s="39"/>
      <c r="BI94" s="39"/>
      <c r="BJ94" s="39"/>
      <c r="BK94" s="39"/>
      <c r="BL94" s="39"/>
      <c r="BM94" s="39"/>
      <c r="BN94" s="39"/>
      <c r="BO94" s="39"/>
      <c r="BP94" s="39"/>
      <c r="BQ94" s="39"/>
      <c r="BR94" s="39"/>
      <c r="BS94" s="39"/>
    </row>
    <row r="95" spans="2:71" s="597" customFormat="1" ht="11" thickBot="1">
      <c r="B95" s="936"/>
      <c r="C95" s="937"/>
      <c r="D95" s="591"/>
      <c r="E95" s="974" t="s">
        <v>212</v>
      </c>
      <c r="F95" s="974"/>
      <c r="G95" s="974"/>
      <c r="H95" s="974"/>
      <c r="I95" s="974"/>
      <c r="J95" s="974"/>
      <c r="K95" s="974"/>
      <c r="L95" s="974"/>
      <c r="M95" s="974"/>
      <c r="N95" s="974"/>
      <c r="O95" s="974"/>
      <c r="P95" s="974"/>
      <c r="Q95" s="974"/>
      <c r="R95" s="974"/>
      <c r="S95" s="974"/>
      <c r="T95" s="974"/>
      <c r="U95" s="974"/>
      <c r="V95" s="591"/>
      <c r="W95" s="944" t="s">
        <v>152</v>
      </c>
      <c r="X95" s="944"/>
      <c r="Y95" s="944"/>
      <c r="Z95" s="944"/>
      <c r="AA95" s="944"/>
      <c r="AB95" s="944"/>
      <c r="AC95" s="944"/>
      <c r="AD95" s="944"/>
      <c r="AE95" s="944"/>
      <c r="AF95" s="944"/>
      <c r="AG95" s="944"/>
      <c r="AH95" s="944"/>
      <c r="AI95" s="944"/>
      <c r="AJ95" s="944"/>
      <c r="AK95" s="944"/>
      <c r="AL95" s="944"/>
      <c r="AM95" s="944"/>
      <c r="AN95" s="944" t="s">
        <v>152</v>
      </c>
      <c r="AO95" s="944"/>
      <c r="AP95" s="944"/>
      <c r="AQ95" s="944"/>
      <c r="AR95" s="944"/>
      <c r="AS95" s="944"/>
      <c r="AT95" s="944"/>
      <c r="AU95" s="944"/>
      <c r="AV95" s="944"/>
      <c r="AW95" s="944"/>
      <c r="AX95" s="944"/>
      <c r="AY95" s="944"/>
      <c r="AZ95" s="944"/>
      <c r="BA95" s="944"/>
      <c r="BB95" s="944"/>
      <c r="BC95" s="944"/>
      <c r="BD95" s="944"/>
      <c r="BG95" s="36"/>
      <c r="BH95" s="36"/>
      <c r="BI95" s="36"/>
      <c r="BJ95" s="36"/>
      <c r="BK95" s="36"/>
      <c r="BL95" s="36"/>
      <c r="BM95" s="36"/>
    </row>
    <row r="96" spans="2:71" s="14" customFormat="1" ht="6">
      <c r="B96" s="936"/>
      <c r="C96" s="937"/>
      <c r="D96" s="39"/>
      <c r="E96" s="975"/>
      <c r="F96" s="975"/>
      <c r="G96" s="975"/>
      <c r="H96" s="975"/>
      <c r="I96" s="975"/>
      <c r="J96" s="975"/>
      <c r="K96" s="975"/>
      <c r="L96" s="975"/>
      <c r="M96" s="975"/>
      <c r="N96" s="975"/>
      <c r="O96" s="975"/>
      <c r="P96" s="975"/>
      <c r="Q96" s="975"/>
      <c r="R96" s="975"/>
      <c r="S96" s="975"/>
      <c r="T96" s="975"/>
      <c r="U96" s="975"/>
      <c r="V96" s="39"/>
      <c r="W96" s="196"/>
      <c r="X96" s="197"/>
      <c r="Y96" s="197"/>
      <c r="Z96" s="197"/>
      <c r="AA96" s="197"/>
      <c r="AB96" s="197"/>
      <c r="AC96" s="197"/>
      <c r="AD96" s="197"/>
      <c r="AE96" s="197"/>
      <c r="AF96" s="197"/>
      <c r="AG96" s="197"/>
      <c r="AH96" s="197"/>
      <c r="AI96" s="197"/>
      <c r="AJ96" s="197"/>
      <c r="AK96" s="197"/>
      <c r="AL96" s="197"/>
      <c r="AM96" s="197"/>
      <c r="AN96" s="197"/>
      <c r="AO96" s="197"/>
      <c r="AP96" s="197"/>
      <c r="AQ96" s="197"/>
      <c r="AR96" s="197"/>
      <c r="AS96" s="197"/>
      <c r="AT96" s="197"/>
      <c r="AU96" s="197"/>
      <c r="AV96" s="197"/>
      <c r="AW96" s="197"/>
      <c r="AX96" s="197"/>
      <c r="AY96" s="197"/>
      <c r="AZ96" s="197"/>
      <c r="BA96" s="197"/>
      <c r="BB96" s="197"/>
      <c r="BC96" s="197"/>
      <c r="BD96" s="198"/>
      <c r="BG96" s="104"/>
      <c r="BH96" s="104"/>
      <c r="BI96" s="104"/>
      <c r="BJ96" s="104"/>
      <c r="BK96" s="104"/>
      <c r="BL96" s="104"/>
      <c r="BM96" s="104"/>
    </row>
    <row r="97" spans="1:77" s="597" customFormat="1" ht="10.5" customHeight="1">
      <c r="B97" s="936"/>
      <c r="C97" s="937"/>
      <c r="D97" s="591"/>
      <c r="E97" s="975"/>
      <c r="F97" s="975"/>
      <c r="G97" s="975"/>
      <c r="H97" s="975"/>
      <c r="I97" s="975"/>
      <c r="J97" s="975"/>
      <c r="K97" s="975"/>
      <c r="L97" s="975"/>
      <c r="M97" s="975"/>
      <c r="N97" s="975"/>
      <c r="O97" s="975"/>
      <c r="P97" s="975"/>
      <c r="Q97" s="975"/>
      <c r="R97" s="975"/>
      <c r="S97" s="975"/>
      <c r="T97" s="975"/>
      <c r="U97" s="975"/>
      <c r="V97" s="76"/>
      <c r="W97" s="199"/>
      <c r="X97" s="850" t="s">
        <v>138</v>
      </c>
      <c r="Y97" s="850"/>
      <c r="Z97" s="850"/>
      <c r="AA97" s="850"/>
      <c r="AB97" s="850"/>
      <c r="AD97" s="968" t="s">
        <v>366</v>
      </c>
      <c r="AE97" s="969"/>
      <c r="AF97" s="969"/>
      <c r="AG97" s="969"/>
      <c r="AH97" s="969"/>
      <c r="AI97" s="969"/>
      <c r="AJ97" s="969"/>
      <c r="AK97" s="969"/>
      <c r="AL97" s="969"/>
      <c r="AM97" s="969"/>
      <c r="AN97" s="969"/>
      <c r="AO97" s="969"/>
      <c r="AP97" s="969"/>
      <c r="AQ97" s="969"/>
      <c r="AR97" s="969"/>
      <c r="AS97" s="969"/>
      <c r="AT97" s="969"/>
      <c r="AU97" s="969"/>
      <c r="AV97" s="969"/>
      <c r="AW97" s="969"/>
      <c r="AX97" s="969"/>
      <c r="AY97" s="969"/>
      <c r="AZ97" s="969"/>
      <c r="BA97" s="969"/>
      <c r="BB97" s="969"/>
      <c r="BC97" s="970"/>
      <c r="BD97" s="200"/>
      <c r="BG97" s="36"/>
      <c r="BH97" s="36"/>
      <c r="BI97" s="36"/>
      <c r="BJ97" s="36"/>
      <c r="BK97" s="36"/>
      <c r="BL97" s="36"/>
      <c r="BM97" s="36"/>
    </row>
    <row r="98" spans="1:77" s="597" customFormat="1">
      <c r="B98" s="936"/>
      <c r="C98" s="937"/>
      <c r="D98" s="591"/>
      <c r="E98" s="975"/>
      <c r="F98" s="975"/>
      <c r="G98" s="975"/>
      <c r="H98" s="975"/>
      <c r="I98" s="975"/>
      <c r="J98" s="975"/>
      <c r="K98" s="975"/>
      <c r="L98" s="975"/>
      <c r="M98" s="975"/>
      <c r="N98" s="975"/>
      <c r="O98" s="975"/>
      <c r="P98" s="975"/>
      <c r="Q98" s="975"/>
      <c r="R98" s="975"/>
      <c r="S98" s="975"/>
      <c r="T98" s="975"/>
      <c r="U98" s="975"/>
      <c r="V98" s="76"/>
      <c r="W98" s="199"/>
      <c r="Y98" s="76"/>
      <c r="Z98" s="76"/>
      <c r="AA98" s="76"/>
      <c r="AB98" s="76"/>
      <c r="AC98" s="76"/>
      <c r="AD98" s="971"/>
      <c r="AE98" s="972"/>
      <c r="AF98" s="972"/>
      <c r="AG98" s="972"/>
      <c r="AH98" s="972"/>
      <c r="AI98" s="972"/>
      <c r="AJ98" s="972"/>
      <c r="AK98" s="972"/>
      <c r="AL98" s="972"/>
      <c r="AM98" s="972"/>
      <c r="AN98" s="972"/>
      <c r="AO98" s="972"/>
      <c r="AP98" s="972"/>
      <c r="AQ98" s="972"/>
      <c r="AR98" s="972"/>
      <c r="AS98" s="972"/>
      <c r="AT98" s="972"/>
      <c r="AU98" s="972"/>
      <c r="AV98" s="972"/>
      <c r="AW98" s="972"/>
      <c r="AX98" s="972"/>
      <c r="AY98" s="972"/>
      <c r="AZ98" s="972"/>
      <c r="BA98" s="972"/>
      <c r="BB98" s="972"/>
      <c r="BC98" s="973"/>
      <c r="BD98" s="200"/>
      <c r="BG98" s="36"/>
      <c r="BH98" s="36"/>
      <c r="BI98" s="36"/>
      <c r="BJ98" s="36"/>
      <c r="BK98" s="36"/>
      <c r="BL98" s="36"/>
      <c r="BM98" s="36"/>
    </row>
    <row r="99" spans="1:77" s="14" customFormat="1" ht="6">
      <c r="B99" s="936"/>
      <c r="C99" s="937"/>
      <c r="D99" s="83"/>
      <c r="E99" s="975"/>
      <c r="F99" s="975"/>
      <c r="G99" s="975"/>
      <c r="H99" s="975"/>
      <c r="I99" s="975"/>
      <c r="J99" s="975"/>
      <c r="K99" s="975"/>
      <c r="L99" s="975"/>
      <c r="M99" s="975"/>
      <c r="N99" s="975"/>
      <c r="O99" s="975"/>
      <c r="P99" s="975"/>
      <c r="Q99" s="975"/>
      <c r="R99" s="975"/>
      <c r="S99" s="975"/>
      <c r="T99" s="975"/>
      <c r="U99" s="975"/>
      <c r="V99" s="140"/>
      <c r="W99" s="143"/>
      <c r="X99" s="130"/>
      <c r="Y99" s="39"/>
      <c r="Z99" s="129"/>
      <c r="AA99" s="128"/>
      <c r="AB99" s="128"/>
      <c r="AC99" s="128"/>
      <c r="AD99" s="39"/>
      <c r="AE99" s="39"/>
      <c r="AF99" s="128"/>
      <c r="AG99" s="39"/>
      <c r="AH99" s="128"/>
      <c r="AI99" s="39"/>
      <c r="AJ99" s="39"/>
      <c r="AK99" s="39"/>
      <c r="AL99" s="39"/>
      <c r="AM99" s="39"/>
      <c r="AN99" s="39"/>
      <c r="AO99" s="39"/>
      <c r="AP99" s="39"/>
      <c r="AQ99" s="129"/>
      <c r="AR99" s="128"/>
      <c r="AS99" s="128"/>
      <c r="AT99" s="128"/>
      <c r="AU99" s="39"/>
      <c r="AV99" s="39"/>
      <c r="AW99" s="128"/>
      <c r="AX99" s="39"/>
      <c r="AY99" s="128"/>
      <c r="AZ99" s="39"/>
      <c r="BA99" s="39"/>
      <c r="BB99" s="39"/>
      <c r="BC99" s="39"/>
      <c r="BD99" s="93"/>
      <c r="BG99" s="15"/>
      <c r="BJ99" s="104"/>
      <c r="BK99" s="104"/>
      <c r="BL99" s="104"/>
      <c r="BM99" s="104"/>
      <c r="BN99" s="104"/>
      <c r="BO99" s="104"/>
      <c r="BP99" s="104"/>
    </row>
    <row r="100" spans="1:77" s="597" customFormat="1">
      <c r="B100" s="936"/>
      <c r="C100" s="937"/>
      <c r="D100" s="67"/>
      <c r="E100" s="975"/>
      <c r="F100" s="975"/>
      <c r="G100" s="975"/>
      <c r="H100" s="975"/>
      <c r="I100" s="975"/>
      <c r="J100" s="975"/>
      <c r="K100" s="975"/>
      <c r="L100" s="975"/>
      <c r="M100" s="975"/>
      <c r="N100" s="975"/>
      <c r="O100" s="975"/>
      <c r="P100" s="975"/>
      <c r="Q100" s="975"/>
      <c r="R100" s="975"/>
      <c r="S100" s="975"/>
      <c r="T100" s="975"/>
      <c r="U100" s="975"/>
      <c r="V100" s="176"/>
      <c r="W100" s="69"/>
      <c r="X100" s="79" t="s">
        <v>109</v>
      </c>
      <c r="Y100" s="591" t="s">
        <v>367</v>
      </c>
      <c r="Z100" s="229"/>
      <c r="AA100" s="229"/>
      <c r="AB100" s="202"/>
      <c r="AC100" s="154"/>
      <c r="AD100" s="229"/>
      <c r="AE100" s="229"/>
      <c r="AF100" s="202"/>
      <c r="AG100" s="154"/>
      <c r="AH100" s="229"/>
      <c r="AI100" s="229"/>
      <c r="AJ100" s="202"/>
      <c r="AK100" s="154"/>
      <c r="AL100" s="229"/>
      <c r="AM100" s="229"/>
      <c r="AN100" s="229"/>
      <c r="AO100" s="76"/>
      <c r="AP100" s="591" t="s">
        <v>139</v>
      </c>
      <c r="AQ100" s="588" t="str">
        <f>IF((AD18+AT18*4/10)-(AJ84+AJ87+BA84+BA87)&gt;=0,"〇","×")</f>
        <v>〇</v>
      </c>
      <c r="AR100" s="588" t="str">
        <f>IF((AD18+AT18*4/10)-(AJ84+AJ87+BA84+BA87)&gt;=0,"適合","不適合（振替する数を見直してください）")</f>
        <v>適合</v>
      </c>
      <c r="AS100" s="588"/>
      <c r="AT100" s="588"/>
      <c r="AU100" s="588"/>
      <c r="AV100" s="588"/>
      <c r="AW100" s="588"/>
      <c r="AX100" s="588"/>
      <c r="AY100" s="588"/>
      <c r="AZ100" s="588"/>
      <c r="BA100" s="588"/>
      <c r="BB100" s="588"/>
      <c r="BC100" s="588"/>
      <c r="BD100" s="54"/>
      <c r="BF100" s="36"/>
      <c r="BG100" s="36" t="s">
        <v>71</v>
      </c>
      <c r="BH100" s="36" t="s">
        <v>276</v>
      </c>
      <c r="BK100" s="36"/>
      <c r="BL100" s="36"/>
    </row>
    <row r="101" spans="1:77" s="14" customFormat="1" ht="6.5" thickBot="1">
      <c r="B101" s="936"/>
      <c r="C101" s="937"/>
      <c r="D101" s="83"/>
      <c r="E101" s="975"/>
      <c r="F101" s="975"/>
      <c r="G101" s="975"/>
      <c r="H101" s="975"/>
      <c r="I101" s="975"/>
      <c r="J101" s="975"/>
      <c r="K101" s="975"/>
      <c r="L101" s="975"/>
      <c r="M101" s="975"/>
      <c r="N101" s="975"/>
      <c r="O101" s="975"/>
      <c r="P101" s="975"/>
      <c r="Q101" s="975"/>
      <c r="R101" s="975"/>
      <c r="S101" s="975"/>
      <c r="T101" s="975"/>
      <c r="U101" s="975"/>
      <c r="V101" s="140"/>
      <c r="W101" s="235"/>
      <c r="X101" s="236"/>
      <c r="Y101" s="55"/>
      <c r="Z101" s="110"/>
      <c r="AA101" s="238"/>
      <c r="AB101" s="110"/>
      <c r="AC101" s="180"/>
      <c r="AD101" s="180"/>
      <c r="AE101" s="180"/>
      <c r="AF101" s="239"/>
      <c r="AG101" s="239"/>
      <c r="AH101" s="240"/>
      <c r="AI101" s="180"/>
      <c r="AJ101" s="180"/>
      <c r="AK101" s="180"/>
      <c r="AL101" s="180"/>
      <c r="AM101" s="180"/>
      <c r="AN101" s="180"/>
      <c r="AO101" s="180"/>
      <c r="AP101" s="180"/>
      <c r="AQ101" s="241"/>
      <c r="AR101" s="242"/>
      <c r="AS101" s="241"/>
      <c r="AT101" s="180"/>
      <c r="AU101" s="180"/>
      <c r="AV101" s="180"/>
      <c r="AW101" s="239"/>
      <c r="AX101" s="239"/>
      <c r="AY101" s="240"/>
      <c r="AZ101" s="180"/>
      <c r="BA101" s="180"/>
      <c r="BB101" s="180"/>
      <c r="BC101" s="180"/>
      <c r="BD101" s="243"/>
      <c r="BG101" s="15"/>
      <c r="BJ101" s="104"/>
      <c r="BK101" s="104"/>
      <c r="BL101" s="104"/>
      <c r="BM101" s="104"/>
      <c r="BN101" s="104"/>
      <c r="BO101" s="104"/>
      <c r="BP101" s="104"/>
    </row>
    <row r="102" spans="1:77" s="597" customFormat="1" ht="11" thickBot="1">
      <c r="B102" s="936"/>
      <c r="C102" s="937"/>
      <c r="D102" s="591"/>
      <c r="E102" s="976"/>
      <c r="F102" s="976"/>
      <c r="G102" s="976"/>
      <c r="H102" s="976"/>
      <c r="I102" s="976"/>
      <c r="J102" s="976"/>
      <c r="K102" s="976"/>
      <c r="L102" s="976"/>
      <c r="M102" s="976"/>
      <c r="N102" s="976"/>
      <c r="O102" s="976"/>
      <c r="P102" s="976"/>
      <c r="Q102" s="976"/>
      <c r="R102" s="976"/>
      <c r="S102" s="976"/>
      <c r="T102" s="976"/>
      <c r="U102" s="976"/>
      <c r="V102" s="591"/>
      <c r="W102" s="944" t="s">
        <v>152</v>
      </c>
      <c r="X102" s="944"/>
      <c r="Y102" s="944"/>
      <c r="Z102" s="944"/>
      <c r="AA102" s="944"/>
      <c r="AB102" s="944"/>
      <c r="AC102" s="944"/>
      <c r="AD102" s="944"/>
      <c r="AE102" s="944"/>
      <c r="AF102" s="944"/>
      <c r="AG102" s="944"/>
      <c r="AH102" s="944"/>
      <c r="AI102" s="944"/>
      <c r="AJ102" s="944"/>
      <c r="AK102" s="944"/>
      <c r="AL102" s="944"/>
      <c r="AM102" s="944"/>
      <c r="AN102" s="944" t="s">
        <v>152</v>
      </c>
      <c r="AO102" s="944"/>
      <c r="AP102" s="944"/>
      <c r="AQ102" s="944"/>
      <c r="AR102" s="944"/>
      <c r="AS102" s="944"/>
      <c r="AT102" s="944"/>
      <c r="AU102" s="944"/>
      <c r="AV102" s="944"/>
      <c r="AW102" s="944"/>
      <c r="AX102" s="944"/>
      <c r="AY102" s="944"/>
      <c r="AZ102" s="944"/>
      <c r="BA102" s="944"/>
      <c r="BB102" s="944"/>
      <c r="BC102" s="944"/>
      <c r="BD102" s="944"/>
      <c r="BG102" s="36"/>
      <c r="BH102" s="36"/>
      <c r="BI102" s="36"/>
      <c r="BJ102" s="36"/>
      <c r="BK102" s="36"/>
      <c r="BL102" s="36"/>
      <c r="BM102" s="36"/>
    </row>
    <row r="103" spans="1:77" s="14" customFormat="1" ht="6">
      <c r="B103" s="936"/>
      <c r="C103" s="937"/>
      <c r="D103" s="83"/>
      <c r="E103" s="244"/>
      <c r="F103" s="48"/>
      <c r="G103" s="48"/>
      <c r="H103" s="48"/>
      <c r="I103" s="119"/>
      <c r="J103" s="48"/>
      <c r="K103" s="119"/>
      <c r="L103" s="48"/>
      <c r="M103" s="48"/>
      <c r="N103" s="48"/>
      <c r="O103" s="48"/>
      <c r="P103" s="119"/>
      <c r="Q103" s="119"/>
      <c r="R103" s="119"/>
      <c r="S103" s="119"/>
      <c r="T103" s="119"/>
      <c r="U103" s="245"/>
      <c r="V103" s="130"/>
      <c r="W103" s="244"/>
      <c r="X103" s="119"/>
      <c r="Y103" s="119"/>
      <c r="Z103" s="119"/>
      <c r="AA103" s="119"/>
      <c r="AB103" s="119"/>
      <c r="AC103" s="119"/>
      <c r="AD103" s="119"/>
      <c r="AE103" s="207"/>
      <c r="AF103" s="64"/>
      <c r="AG103" s="48"/>
      <c r="AH103" s="48"/>
      <c r="AI103" s="48"/>
      <c r="AJ103" s="48"/>
      <c r="AK103" s="48"/>
      <c r="AL103" s="119"/>
      <c r="AM103" s="49"/>
      <c r="AN103" s="246"/>
      <c r="AO103" s="64"/>
      <c r="AP103" s="64"/>
      <c r="AQ103" s="64"/>
      <c r="AR103" s="48"/>
      <c r="AS103" s="48"/>
      <c r="AT103" s="48"/>
      <c r="AU103" s="64"/>
      <c r="AV103" s="48"/>
      <c r="AW103" s="48"/>
      <c r="AX103" s="247"/>
      <c r="AY103" s="48"/>
      <c r="AZ103" s="48"/>
      <c r="BA103" s="48"/>
      <c r="BB103" s="48"/>
      <c r="BC103" s="64"/>
      <c r="BD103" s="49"/>
      <c r="BG103" s="15"/>
    </row>
    <row r="104" spans="1:77" s="597" customFormat="1">
      <c r="B104" s="936"/>
      <c r="C104" s="937"/>
      <c r="D104" s="67"/>
      <c r="E104" s="153"/>
      <c r="F104" s="225" t="s">
        <v>162</v>
      </c>
      <c r="G104" s="597" t="s">
        <v>160</v>
      </c>
      <c r="M104" s="79" t="s">
        <v>189</v>
      </c>
      <c r="N104" s="841">
        <f>IF(H93="×",0,IF(AQ100="×",0,R84))</f>
        <v>0</v>
      </c>
      <c r="O104" s="841"/>
      <c r="P104" s="30" t="s">
        <v>203</v>
      </c>
      <c r="Q104" s="591"/>
      <c r="R104" s="30"/>
      <c r="S104" s="30"/>
      <c r="T104" s="30"/>
      <c r="U104" s="226"/>
      <c r="V104" s="30"/>
      <c r="W104" s="69"/>
      <c r="X104" s="225" t="s">
        <v>162</v>
      </c>
      <c r="Y104" s="597" t="s">
        <v>161</v>
      </c>
      <c r="AD104" s="30"/>
      <c r="AE104" s="79" t="s">
        <v>191</v>
      </c>
      <c r="AF104" s="841">
        <f>IF(Z93="×",0,IF(AQ100="×",0,AJ84))</f>
        <v>0</v>
      </c>
      <c r="AG104" s="841"/>
      <c r="AH104" s="30" t="s">
        <v>203</v>
      </c>
      <c r="AI104" s="30"/>
      <c r="AJ104" s="591"/>
      <c r="AK104" s="591"/>
      <c r="AL104" s="30"/>
      <c r="AM104" s="54"/>
      <c r="AN104" s="75"/>
      <c r="AO104" s="79" t="s">
        <v>162</v>
      </c>
      <c r="AP104" s="597" t="s">
        <v>158</v>
      </c>
      <c r="AU104" s="591"/>
      <c r="AV104" s="154" t="s">
        <v>193</v>
      </c>
      <c r="AW104" s="841">
        <f>IF(AQ93="×",0,IF(AQ100="×",0,BA84))</f>
        <v>0</v>
      </c>
      <c r="AX104" s="841"/>
      <c r="AY104" s="30" t="s">
        <v>203</v>
      </c>
      <c r="AZ104" s="591"/>
      <c r="BA104" s="591"/>
      <c r="BB104" s="591"/>
      <c r="BC104" s="591"/>
      <c r="BD104" s="54"/>
      <c r="BG104" s="36"/>
      <c r="BH104" s="36"/>
      <c r="BK104" s="591"/>
    </row>
    <row r="105" spans="1:77" s="597" customFormat="1">
      <c r="B105" s="936"/>
      <c r="C105" s="937"/>
      <c r="D105" s="67"/>
      <c r="E105" s="153"/>
      <c r="F105" s="225"/>
      <c r="G105" s="30" t="s">
        <v>161</v>
      </c>
      <c r="I105" s="30"/>
      <c r="J105" s="591"/>
      <c r="K105" s="591"/>
      <c r="L105" s="30"/>
      <c r="M105" s="225" t="s">
        <v>96</v>
      </c>
      <c r="N105" s="841">
        <f>N104*5</f>
        <v>0</v>
      </c>
      <c r="O105" s="841"/>
      <c r="P105" s="30" t="s">
        <v>159</v>
      </c>
      <c r="Q105" s="591"/>
      <c r="R105" s="591"/>
      <c r="S105" s="591"/>
      <c r="T105" s="591"/>
      <c r="U105" s="54"/>
      <c r="V105" s="591"/>
      <c r="W105" s="69"/>
      <c r="X105" s="225"/>
      <c r="Y105" s="30" t="s">
        <v>160</v>
      </c>
      <c r="AA105" s="30"/>
      <c r="AB105" s="591"/>
      <c r="AC105" s="591"/>
      <c r="AD105" s="591"/>
      <c r="AE105" s="225" t="s">
        <v>98</v>
      </c>
      <c r="AF105" s="841">
        <f>ROUNDDOWN(AF104/5,0)</f>
        <v>0</v>
      </c>
      <c r="AG105" s="841"/>
      <c r="AH105" s="30" t="s">
        <v>159</v>
      </c>
      <c r="AI105" s="591"/>
      <c r="AJ105" s="591"/>
      <c r="AK105" s="591"/>
      <c r="AL105" s="591"/>
      <c r="AM105" s="54"/>
      <c r="AN105" s="230"/>
      <c r="AO105" s="30"/>
      <c r="AP105" s="30" t="s">
        <v>160</v>
      </c>
      <c r="AR105" s="30"/>
      <c r="AS105" s="591"/>
      <c r="AT105" s="591"/>
      <c r="AU105" s="591"/>
      <c r="AV105" s="225" t="s">
        <v>100</v>
      </c>
      <c r="AW105" s="841">
        <f>ROUNDDOWN(AW104/10,0)</f>
        <v>0</v>
      </c>
      <c r="AX105" s="841"/>
      <c r="AY105" s="30" t="s">
        <v>159</v>
      </c>
      <c r="AZ105" s="591"/>
      <c r="BA105" s="591"/>
      <c r="BB105" s="591"/>
      <c r="BC105" s="30"/>
      <c r="BD105" s="54"/>
      <c r="BG105" s="96"/>
    </row>
    <row r="106" spans="1:77" s="14" customFormat="1" ht="6">
      <c r="B106" s="936"/>
      <c r="C106" s="937"/>
      <c r="D106" s="83"/>
      <c r="E106" s="143"/>
      <c r="F106" s="147"/>
      <c r="G106" s="130"/>
      <c r="H106" s="130"/>
      <c r="I106" s="39"/>
      <c r="J106" s="39"/>
      <c r="K106" s="130"/>
      <c r="L106" s="39"/>
      <c r="M106" s="147"/>
      <c r="N106" s="231"/>
      <c r="O106" s="231"/>
      <c r="P106" s="130"/>
      <c r="Q106" s="39"/>
      <c r="R106" s="39"/>
      <c r="S106" s="130"/>
      <c r="T106" s="39"/>
      <c r="U106" s="93"/>
      <c r="V106" s="39"/>
      <c r="W106" s="92"/>
      <c r="X106" s="147"/>
      <c r="Y106" s="130"/>
      <c r="Z106" s="130"/>
      <c r="AA106" s="39"/>
      <c r="AB106" s="39"/>
      <c r="AC106" s="39"/>
      <c r="AD106" s="39"/>
      <c r="AE106" s="231"/>
      <c r="AF106" s="231"/>
      <c r="AG106" s="130"/>
      <c r="AH106" s="39"/>
      <c r="AI106" s="39"/>
      <c r="AJ106" s="39"/>
      <c r="AK106" s="39"/>
      <c r="AL106" s="147"/>
      <c r="AM106" s="93"/>
      <c r="AN106" s="232"/>
      <c r="AO106" s="130"/>
      <c r="AP106" s="130"/>
      <c r="AQ106" s="130"/>
      <c r="AR106" s="39"/>
      <c r="AS106" s="39"/>
      <c r="AT106" s="39"/>
      <c r="AU106" s="130"/>
      <c r="AV106" s="231"/>
      <c r="AW106" s="231"/>
      <c r="AX106" s="130"/>
      <c r="AY106" s="39"/>
      <c r="AZ106" s="39"/>
      <c r="BA106" s="39"/>
      <c r="BB106" s="233"/>
      <c r="BC106" s="147"/>
      <c r="BD106" s="93"/>
      <c r="BG106" s="15"/>
      <c r="BH106" s="130"/>
      <c r="BI106" s="130"/>
      <c r="BJ106" s="130"/>
      <c r="BK106" s="66"/>
      <c r="BL106" s="66"/>
      <c r="BM106" s="66"/>
      <c r="BN106" s="130"/>
      <c r="BO106" s="15"/>
      <c r="BP106" s="15"/>
      <c r="BQ106" s="15"/>
      <c r="BR106" s="15"/>
    </row>
    <row r="107" spans="1:77" s="14" customFormat="1">
      <c r="B107" s="936"/>
      <c r="C107" s="937"/>
      <c r="D107" s="83"/>
      <c r="E107" s="143"/>
      <c r="F107" s="225" t="s">
        <v>162</v>
      </c>
      <c r="G107" s="597" t="s">
        <v>160</v>
      </c>
      <c r="L107" s="30"/>
      <c r="M107" s="79" t="s">
        <v>190</v>
      </c>
      <c r="N107" s="841">
        <f>IF(H93="×",0,IF(AQ100="×",0,R87))</f>
        <v>0</v>
      </c>
      <c r="O107" s="841"/>
      <c r="P107" s="30" t="s">
        <v>203</v>
      </c>
      <c r="Q107" s="591"/>
      <c r="R107" s="39"/>
      <c r="S107" s="39"/>
      <c r="T107" s="39"/>
      <c r="U107" s="228"/>
      <c r="V107" s="130"/>
      <c r="W107" s="143"/>
      <c r="X107" s="225" t="s">
        <v>162</v>
      </c>
      <c r="Y107" s="30" t="s">
        <v>161</v>
      </c>
      <c r="AD107" s="130"/>
      <c r="AE107" s="225" t="s">
        <v>192</v>
      </c>
      <c r="AF107" s="841">
        <f>IF(Z93="×",0,IF(AQ100="×",0,AJ87))</f>
        <v>0</v>
      </c>
      <c r="AG107" s="841"/>
      <c r="AH107" s="30" t="s">
        <v>203</v>
      </c>
      <c r="AI107" s="30"/>
      <c r="AJ107" s="39"/>
      <c r="AK107" s="39"/>
      <c r="AL107" s="66"/>
      <c r="AM107" s="93"/>
      <c r="AN107" s="232"/>
      <c r="AO107" s="225" t="s">
        <v>162</v>
      </c>
      <c r="AP107" s="597" t="s">
        <v>158</v>
      </c>
      <c r="AQ107" s="597"/>
      <c r="AR107" s="597"/>
      <c r="AS107" s="597"/>
      <c r="AT107" s="597"/>
      <c r="AU107" s="591"/>
      <c r="AV107" s="154" t="s">
        <v>194</v>
      </c>
      <c r="AW107" s="841">
        <f>IF(AQ93="×",0,IF(AQ100="×",0,BA87))</f>
        <v>0</v>
      </c>
      <c r="AX107" s="841"/>
      <c r="AY107" s="591" t="s">
        <v>210</v>
      </c>
      <c r="AZ107" s="30"/>
      <c r="BA107" s="39"/>
      <c r="BB107" s="39"/>
      <c r="BC107" s="130"/>
      <c r="BD107" s="93"/>
      <c r="BG107" s="15"/>
      <c r="BH107" s="30"/>
      <c r="BI107" s="30"/>
      <c r="BJ107" s="30"/>
      <c r="BK107" s="76"/>
      <c r="BL107" s="76"/>
      <c r="BM107" s="76"/>
      <c r="BN107" s="30"/>
      <c r="BO107" s="225"/>
      <c r="BP107" s="229"/>
      <c r="BQ107" s="229"/>
      <c r="BR107" s="30"/>
      <c r="BS107" s="591"/>
    </row>
    <row r="108" spans="1:77" s="597" customFormat="1">
      <c r="B108" s="936"/>
      <c r="C108" s="937"/>
      <c r="D108" s="67"/>
      <c r="E108" s="153"/>
      <c r="F108" s="30"/>
      <c r="G108" s="30" t="s">
        <v>158</v>
      </c>
      <c r="I108" s="30"/>
      <c r="J108" s="591"/>
      <c r="K108" s="591"/>
      <c r="L108" s="30"/>
      <c r="M108" s="225" t="s">
        <v>97</v>
      </c>
      <c r="N108" s="841">
        <f>N107*10</f>
        <v>0</v>
      </c>
      <c r="O108" s="841"/>
      <c r="P108" s="30" t="s">
        <v>159</v>
      </c>
      <c r="Q108" s="591"/>
      <c r="R108" s="591"/>
      <c r="S108" s="591"/>
      <c r="T108" s="591"/>
      <c r="U108" s="54"/>
      <c r="V108" s="591"/>
      <c r="W108" s="69"/>
      <c r="X108" s="30"/>
      <c r="Y108" s="30" t="s">
        <v>158</v>
      </c>
      <c r="AA108" s="30"/>
      <c r="AB108" s="591"/>
      <c r="AC108" s="591"/>
      <c r="AD108" s="591"/>
      <c r="AE108" s="225" t="s">
        <v>99</v>
      </c>
      <c r="AF108" s="841">
        <f>AF107*2</f>
        <v>0</v>
      </c>
      <c r="AG108" s="841"/>
      <c r="AH108" s="30" t="s">
        <v>159</v>
      </c>
      <c r="AI108" s="591"/>
      <c r="AJ108" s="591"/>
      <c r="AK108" s="591"/>
      <c r="AL108" s="591"/>
      <c r="AM108" s="54"/>
      <c r="AN108" s="75"/>
      <c r="AO108" s="30"/>
      <c r="AP108" s="30" t="s">
        <v>161</v>
      </c>
      <c r="AR108" s="30"/>
      <c r="AS108" s="591"/>
      <c r="AT108" s="591"/>
      <c r="AU108" s="591"/>
      <c r="AV108" s="225" t="s">
        <v>101</v>
      </c>
      <c r="AW108" s="841">
        <f>ROUNDDOWN(AW107/2,0)</f>
        <v>0</v>
      </c>
      <c r="AX108" s="841"/>
      <c r="AY108" s="30" t="s">
        <v>159</v>
      </c>
      <c r="AZ108" s="591"/>
      <c r="BA108" s="591"/>
      <c r="BB108" s="591"/>
      <c r="BC108" s="76"/>
      <c r="BD108" s="54"/>
      <c r="BG108" s="96"/>
    </row>
    <row r="109" spans="1:77" s="14" customFormat="1" ht="6.5" thickBot="1">
      <c r="B109" s="938"/>
      <c r="C109" s="939"/>
      <c r="D109" s="83"/>
      <c r="E109" s="235"/>
      <c r="F109" s="236"/>
      <c r="G109" s="180"/>
      <c r="H109" s="236"/>
      <c r="I109" s="236"/>
      <c r="J109" s="180"/>
      <c r="K109" s="180"/>
      <c r="L109" s="236"/>
      <c r="M109" s="180"/>
      <c r="N109" s="248"/>
      <c r="O109" s="249"/>
      <c r="P109" s="249"/>
      <c r="Q109" s="236"/>
      <c r="R109" s="180"/>
      <c r="S109" s="180"/>
      <c r="T109" s="180"/>
      <c r="U109" s="243"/>
      <c r="V109" s="66"/>
      <c r="W109" s="179"/>
      <c r="X109" s="236"/>
      <c r="Y109" s="180"/>
      <c r="Z109" s="236"/>
      <c r="AA109" s="236"/>
      <c r="AB109" s="180"/>
      <c r="AC109" s="180"/>
      <c r="AD109" s="180"/>
      <c r="AE109" s="180"/>
      <c r="AF109" s="248"/>
      <c r="AG109" s="249"/>
      <c r="AH109" s="249"/>
      <c r="AI109" s="236"/>
      <c r="AJ109" s="180"/>
      <c r="AK109" s="180"/>
      <c r="AL109" s="180"/>
      <c r="AM109" s="243"/>
      <c r="AN109" s="179"/>
      <c r="AO109" s="236"/>
      <c r="AP109" s="180"/>
      <c r="AQ109" s="236"/>
      <c r="AR109" s="236"/>
      <c r="AS109" s="180"/>
      <c r="AT109" s="180"/>
      <c r="AU109" s="180"/>
      <c r="AV109" s="180"/>
      <c r="AW109" s="248"/>
      <c r="AX109" s="249"/>
      <c r="AY109" s="249"/>
      <c r="AZ109" s="236"/>
      <c r="BA109" s="180"/>
      <c r="BB109" s="180"/>
      <c r="BC109" s="180"/>
      <c r="BD109" s="243"/>
      <c r="BG109" s="15"/>
    </row>
    <row r="110" spans="1:77" s="552" customFormat="1" ht="6" thickBot="1">
      <c r="B110" s="564"/>
      <c r="C110" s="546"/>
      <c r="D110" s="546"/>
      <c r="V110" s="546"/>
      <c r="W110" s="546"/>
      <c r="X110" s="546"/>
      <c r="Y110" s="546"/>
      <c r="Z110" s="546"/>
      <c r="AA110" s="546"/>
      <c r="AB110" s="546"/>
      <c r="AC110" s="546"/>
      <c r="AD110" s="546"/>
      <c r="AE110" s="546"/>
      <c r="AF110" s="546"/>
      <c r="AG110" s="546"/>
      <c r="AH110" s="546"/>
      <c r="AI110" s="546"/>
      <c r="AJ110" s="546"/>
      <c r="AK110" s="546"/>
      <c r="AL110" s="546"/>
      <c r="AM110" s="546"/>
      <c r="AN110" s="546"/>
      <c r="AO110" s="546"/>
      <c r="AP110" s="546"/>
      <c r="AQ110" s="546"/>
      <c r="AR110" s="546"/>
      <c r="AS110" s="546"/>
      <c r="AT110" s="546"/>
      <c r="AU110" s="546"/>
      <c r="AV110" s="546"/>
      <c r="AW110" s="546"/>
      <c r="AX110" s="546"/>
      <c r="AY110" s="546"/>
      <c r="AZ110" s="546"/>
      <c r="BA110" s="546"/>
      <c r="BB110" s="546"/>
      <c r="BC110" s="546"/>
      <c r="BD110" s="546"/>
      <c r="BG110" s="570"/>
    </row>
    <row r="111" spans="1:77" s="14" customFormat="1" ht="6">
      <c r="A111" s="39"/>
      <c r="B111" s="875" t="s">
        <v>197</v>
      </c>
      <c r="C111" s="957"/>
      <c r="D111" s="39"/>
      <c r="E111" s="183"/>
      <c r="F111" s="184"/>
      <c r="G111" s="184"/>
      <c r="H111" s="184"/>
      <c r="I111" s="184"/>
      <c r="J111" s="184"/>
      <c r="K111" s="184"/>
      <c r="L111" s="184"/>
      <c r="M111" s="184"/>
      <c r="N111" s="184"/>
      <c r="O111" s="184"/>
      <c r="P111" s="184"/>
      <c r="Q111" s="184"/>
      <c r="R111" s="184"/>
      <c r="S111" s="184"/>
      <c r="T111" s="184"/>
      <c r="U111" s="185"/>
      <c r="V111" s="39"/>
      <c r="W111" s="183"/>
      <c r="X111" s="184"/>
      <c r="Y111" s="184"/>
      <c r="Z111" s="184"/>
      <c r="AA111" s="184"/>
      <c r="AB111" s="184"/>
      <c r="AC111" s="184"/>
      <c r="AD111" s="184"/>
      <c r="AE111" s="184"/>
      <c r="AF111" s="184"/>
      <c r="AG111" s="184"/>
      <c r="AH111" s="184"/>
      <c r="AI111" s="184"/>
      <c r="AJ111" s="184"/>
      <c r="AK111" s="184"/>
      <c r="AL111" s="184"/>
      <c r="AM111" s="184"/>
      <c r="AN111" s="184"/>
      <c r="AO111" s="184"/>
      <c r="AP111" s="184"/>
      <c r="AQ111" s="184"/>
      <c r="AR111" s="184"/>
      <c r="AS111" s="184"/>
      <c r="AT111" s="184"/>
      <c r="AU111" s="184"/>
      <c r="AV111" s="184"/>
      <c r="AW111" s="184"/>
      <c r="AX111" s="184"/>
      <c r="AY111" s="184"/>
      <c r="AZ111" s="184"/>
      <c r="BA111" s="184"/>
      <c r="BB111" s="184"/>
      <c r="BC111" s="184"/>
      <c r="BD111" s="185"/>
      <c r="BE111" s="39"/>
      <c r="BF111" s="39"/>
      <c r="BG111" s="104"/>
      <c r="BH111" s="104"/>
      <c r="BI111" s="128"/>
      <c r="BJ111" s="128"/>
      <c r="BK111" s="128"/>
      <c r="BL111" s="128"/>
      <c r="BM111" s="39"/>
      <c r="BN111" s="39"/>
      <c r="BO111" s="39"/>
      <c r="BP111" s="39"/>
      <c r="BQ111" s="39"/>
      <c r="BR111" s="39"/>
      <c r="BS111" s="39"/>
      <c r="BT111" s="39"/>
      <c r="BU111" s="39"/>
      <c r="BV111" s="39"/>
      <c r="BW111" s="39"/>
      <c r="BX111" s="39"/>
      <c r="BY111" s="39"/>
    </row>
    <row r="112" spans="1:77" s="597" customFormat="1" ht="10.5" customHeight="1">
      <c r="A112" s="591"/>
      <c r="B112" s="958"/>
      <c r="C112" s="959"/>
      <c r="D112" s="591"/>
      <c r="E112" s="186"/>
      <c r="F112" s="849" t="s">
        <v>362</v>
      </c>
      <c r="G112" s="849"/>
      <c r="H112" s="960" t="s">
        <v>363</v>
      </c>
      <c r="I112" s="960"/>
      <c r="J112" s="960"/>
      <c r="K112" s="960"/>
      <c r="L112" s="960"/>
      <c r="M112" s="960"/>
      <c r="N112" s="960"/>
      <c r="O112" s="960"/>
      <c r="P112" s="960"/>
      <c r="Q112" s="960"/>
      <c r="R112" s="960"/>
      <c r="S112" s="960"/>
      <c r="T112" s="960"/>
      <c r="U112" s="189"/>
      <c r="V112" s="591"/>
      <c r="W112" s="186"/>
      <c r="X112" s="849" t="s">
        <v>364</v>
      </c>
      <c r="Y112" s="849"/>
      <c r="Z112" s="960" t="s">
        <v>365</v>
      </c>
      <c r="AA112" s="960"/>
      <c r="AB112" s="960"/>
      <c r="AC112" s="960"/>
      <c r="AD112" s="960"/>
      <c r="AE112" s="960"/>
      <c r="AF112" s="960"/>
      <c r="AG112" s="960"/>
      <c r="AH112" s="960"/>
      <c r="AI112" s="960"/>
      <c r="AJ112" s="960"/>
      <c r="AK112" s="960"/>
      <c r="AL112" s="960"/>
      <c r="AM112" s="960"/>
      <c r="AN112" s="960"/>
      <c r="AO112" s="960"/>
      <c r="AP112" s="960"/>
      <c r="AQ112" s="960"/>
      <c r="AR112" s="960"/>
      <c r="AS112" s="960"/>
      <c r="AT112" s="960"/>
      <c r="AU112" s="960"/>
      <c r="AV112" s="960"/>
      <c r="AW112" s="960"/>
      <c r="AX112" s="960"/>
      <c r="AY112" s="960"/>
      <c r="AZ112" s="960"/>
      <c r="BA112" s="960"/>
      <c r="BB112" s="960"/>
      <c r="BC112" s="960"/>
      <c r="BD112" s="189"/>
      <c r="BE112" s="591"/>
      <c r="BF112" s="591"/>
      <c r="BG112" s="36"/>
      <c r="BH112" s="36"/>
      <c r="BI112" s="37"/>
      <c r="BJ112" s="37"/>
      <c r="BK112" s="37"/>
      <c r="BL112" s="37"/>
      <c r="BM112" s="591"/>
      <c r="BN112" s="591"/>
      <c r="BO112" s="591"/>
      <c r="BP112" s="591"/>
      <c r="BQ112" s="591"/>
      <c r="BR112" s="591"/>
      <c r="BS112" s="591"/>
      <c r="BT112" s="591"/>
      <c r="BU112" s="591"/>
      <c r="BV112" s="591"/>
      <c r="BW112" s="591"/>
      <c r="BX112" s="591"/>
      <c r="BY112" s="591"/>
    </row>
    <row r="113" spans="1:77" s="597" customFormat="1" ht="10.5" customHeight="1">
      <c r="A113" s="591"/>
      <c r="B113" s="936" t="s">
        <v>200</v>
      </c>
      <c r="C113" s="937"/>
      <c r="D113" s="591"/>
      <c r="E113" s="186"/>
      <c r="F113" s="187"/>
      <c r="G113" s="187"/>
      <c r="H113" s="960"/>
      <c r="I113" s="960"/>
      <c r="J113" s="960"/>
      <c r="K113" s="960"/>
      <c r="L113" s="960"/>
      <c r="M113" s="960"/>
      <c r="N113" s="960"/>
      <c r="O113" s="960"/>
      <c r="P113" s="960"/>
      <c r="Q113" s="960"/>
      <c r="R113" s="960"/>
      <c r="S113" s="960"/>
      <c r="T113" s="960"/>
      <c r="U113" s="189"/>
      <c r="V113" s="591"/>
      <c r="W113" s="186"/>
      <c r="X113" s="187"/>
      <c r="Y113" s="589"/>
      <c r="Z113" s="250" t="s">
        <v>20</v>
      </c>
      <c r="AA113" s="960" t="s">
        <v>336</v>
      </c>
      <c r="AB113" s="960"/>
      <c r="AC113" s="960"/>
      <c r="AD113" s="960"/>
      <c r="AE113" s="960"/>
      <c r="AF113" s="960"/>
      <c r="AG113" s="960"/>
      <c r="AH113" s="960"/>
      <c r="AI113" s="960"/>
      <c r="AJ113" s="960"/>
      <c r="AK113" s="960"/>
      <c r="AL113" s="960"/>
      <c r="AM113" s="960"/>
      <c r="AN113" s="960"/>
      <c r="AO113" s="960"/>
      <c r="AP113" s="960"/>
      <c r="AQ113" s="960"/>
      <c r="AR113" s="960"/>
      <c r="AS113" s="960"/>
      <c r="AT113" s="960"/>
      <c r="AU113" s="960"/>
      <c r="AV113" s="960"/>
      <c r="AW113" s="960"/>
      <c r="AX113" s="960"/>
      <c r="AY113" s="960"/>
      <c r="AZ113" s="960"/>
      <c r="BA113" s="960"/>
      <c r="BB113" s="960"/>
      <c r="BC113" s="960"/>
      <c r="BD113" s="189"/>
      <c r="BE113" s="591"/>
      <c r="BF113" s="591"/>
      <c r="BG113" s="36"/>
      <c r="BH113" s="36"/>
      <c r="BI113" s="37"/>
      <c r="BJ113" s="37"/>
      <c r="BK113" s="37"/>
      <c r="BL113" s="37"/>
      <c r="BM113" s="591"/>
      <c r="BN113" s="591"/>
      <c r="BO113" s="591"/>
      <c r="BP113" s="591"/>
      <c r="BQ113" s="591"/>
      <c r="BR113" s="591"/>
      <c r="BS113" s="591"/>
      <c r="BT113" s="591"/>
      <c r="BU113" s="591"/>
      <c r="BV113" s="591"/>
      <c r="BW113" s="591"/>
      <c r="BX113" s="591"/>
      <c r="BY113" s="591"/>
    </row>
    <row r="114" spans="1:77" s="597" customFormat="1">
      <c r="A114" s="591"/>
      <c r="B114" s="936"/>
      <c r="C114" s="937"/>
      <c r="D114" s="591"/>
      <c r="E114" s="186"/>
      <c r="F114" s="187"/>
      <c r="G114" s="250"/>
      <c r="H114" s="250" t="s">
        <v>20</v>
      </c>
      <c r="I114" s="187" t="s">
        <v>141</v>
      </c>
      <c r="J114" s="187"/>
      <c r="K114" s="187"/>
      <c r="L114" s="187"/>
      <c r="M114" s="187"/>
      <c r="N114" s="187"/>
      <c r="O114" s="187"/>
      <c r="P114" s="187"/>
      <c r="Q114" s="187"/>
      <c r="R114" s="187"/>
      <c r="S114" s="187"/>
      <c r="T114" s="187"/>
      <c r="U114" s="189"/>
      <c r="V114" s="591"/>
      <c r="W114" s="186"/>
      <c r="X114" s="187"/>
      <c r="Y114" s="589"/>
      <c r="Z114" s="187"/>
      <c r="AA114" s="960"/>
      <c r="AB114" s="960"/>
      <c r="AC114" s="960"/>
      <c r="AD114" s="960"/>
      <c r="AE114" s="960"/>
      <c r="AF114" s="960"/>
      <c r="AG114" s="960"/>
      <c r="AH114" s="960"/>
      <c r="AI114" s="960"/>
      <c r="AJ114" s="960"/>
      <c r="AK114" s="960"/>
      <c r="AL114" s="960"/>
      <c r="AM114" s="960"/>
      <c r="AN114" s="960"/>
      <c r="AO114" s="960"/>
      <c r="AP114" s="960"/>
      <c r="AQ114" s="960"/>
      <c r="AR114" s="960"/>
      <c r="AS114" s="960"/>
      <c r="AT114" s="960"/>
      <c r="AU114" s="960"/>
      <c r="AV114" s="960"/>
      <c r="AW114" s="960"/>
      <c r="AX114" s="960"/>
      <c r="AY114" s="960"/>
      <c r="AZ114" s="960"/>
      <c r="BA114" s="960"/>
      <c r="BB114" s="960"/>
      <c r="BC114" s="960"/>
      <c r="BD114" s="189"/>
      <c r="BE114" s="591"/>
      <c r="BF114" s="591"/>
      <c r="BG114" s="36"/>
      <c r="BH114" s="36"/>
      <c r="BI114" s="37"/>
      <c r="BJ114" s="37"/>
      <c r="BK114" s="37"/>
      <c r="BL114" s="37"/>
      <c r="BM114" s="591"/>
      <c r="BN114" s="591"/>
      <c r="BO114" s="591"/>
      <c r="BP114" s="591"/>
      <c r="BQ114" s="591"/>
      <c r="BR114" s="591"/>
      <c r="BS114" s="591"/>
      <c r="BT114" s="591"/>
      <c r="BU114" s="591"/>
      <c r="BV114" s="591"/>
      <c r="BW114" s="591"/>
      <c r="BX114" s="591"/>
      <c r="BY114" s="591"/>
    </row>
    <row r="115" spans="1:77" s="14" customFormat="1" ht="6.5" thickBot="1">
      <c r="A115" s="39"/>
      <c r="B115" s="936"/>
      <c r="C115" s="937"/>
      <c r="D115" s="39"/>
      <c r="E115" s="190"/>
      <c r="F115" s="191"/>
      <c r="G115" s="191"/>
      <c r="H115" s="191"/>
      <c r="I115" s="191"/>
      <c r="J115" s="191"/>
      <c r="K115" s="191"/>
      <c r="L115" s="191"/>
      <c r="M115" s="191"/>
      <c r="N115" s="191"/>
      <c r="O115" s="191"/>
      <c r="P115" s="191"/>
      <c r="Q115" s="191"/>
      <c r="R115" s="191"/>
      <c r="S115" s="191"/>
      <c r="T115" s="191"/>
      <c r="U115" s="192"/>
      <c r="V115" s="39"/>
      <c r="W115" s="190"/>
      <c r="X115" s="191"/>
      <c r="Y115" s="191"/>
      <c r="Z115" s="191"/>
      <c r="AA115" s="191"/>
      <c r="AB115" s="191"/>
      <c r="AC115" s="191"/>
      <c r="AD115" s="191"/>
      <c r="AE115" s="191"/>
      <c r="AF115" s="191"/>
      <c r="AG115" s="191"/>
      <c r="AH115" s="191"/>
      <c r="AI115" s="191"/>
      <c r="AJ115" s="191"/>
      <c r="AK115" s="191"/>
      <c r="AL115" s="191"/>
      <c r="AM115" s="191"/>
      <c r="AN115" s="191"/>
      <c r="AO115" s="191"/>
      <c r="AP115" s="191"/>
      <c r="AQ115" s="191"/>
      <c r="AR115" s="191"/>
      <c r="AS115" s="191"/>
      <c r="AT115" s="191"/>
      <c r="AU115" s="191"/>
      <c r="AV115" s="191"/>
      <c r="AW115" s="191"/>
      <c r="AX115" s="191"/>
      <c r="AY115" s="191"/>
      <c r="AZ115" s="191"/>
      <c r="BA115" s="191"/>
      <c r="BB115" s="191"/>
      <c r="BC115" s="191"/>
      <c r="BD115" s="192"/>
      <c r="BE115" s="39"/>
      <c r="BF115" s="39"/>
      <c r="BG115" s="104"/>
      <c r="BH115" s="104"/>
      <c r="BI115" s="128"/>
      <c r="BJ115" s="128"/>
      <c r="BK115" s="128"/>
      <c r="BL115" s="128"/>
      <c r="BM115" s="39"/>
      <c r="BN115" s="39"/>
      <c r="BO115" s="39"/>
      <c r="BX115" s="39"/>
      <c r="BY115" s="39"/>
    </row>
    <row r="116" spans="1:77" s="193" customFormat="1" ht="13.5" thickBot="1">
      <c r="B116" s="936"/>
      <c r="C116" s="937"/>
      <c r="D116" s="194"/>
      <c r="E116" s="961" t="s">
        <v>164</v>
      </c>
      <c r="F116" s="961"/>
      <c r="G116" s="961"/>
      <c r="H116" s="961"/>
      <c r="I116" s="961"/>
      <c r="J116" s="961"/>
      <c r="K116" s="961"/>
      <c r="L116" s="961"/>
      <c r="M116" s="961"/>
      <c r="N116" s="961"/>
      <c r="O116" s="961"/>
      <c r="P116" s="961"/>
      <c r="Q116" s="961"/>
      <c r="R116" s="961"/>
      <c r="S116" s="961"/>
      <c r="T116" s="961"/>
      <c r="U116" s="961"/>
      <c r="V116" s="194"/>
      <c r="W116" s="962"/>
      <c r="X116" s="962"/>
      <c r="Y116" s="962"/>
      <c r="Z116" s="962"/>
      <c r="AA116" s="962"/>
      <c r="AB116" s="962"/>
      <c r="AC116" s="962"/>
      <c r="AD116" s="962"/>
      <c r="AE116" s="962"/>
      <c r="AF116" s="962"/>
      <c r="AG116" s="962"/>
      <c r="AH116" s="962"/>
      <c r="AI116" s="962"/>
      <c r="AJ116" s="962"/>
      <c r="AK116" s="962"/>
      <c r="AL116" s="962"/>
      <c r="AM116" s="962"/>
      <c r="AN116" s="962" t="s">
        <v>164</v>
      </c>
      <c r="AO116" s="962"/>
      <c r="AP116" s="962"/>
      <c r="AQ116" s="962"/>
      <c r="AR116" s="962"/>
      <c r="AS116" s="962"/>
      <c r="AT116" s="962"/>
      <c r="AU116" s="962"/>
      <c r="AV116" s="962"/>
      <c r="AW116" s="962"/>
      <c r="AX116" s="962"/>
      <c r="AY116" s="962"/>
      <c r="AZ116" s="962"/>
      <c r="BA116" s="962"/>
      <c r="BB116" s="962"/>
      <c r="BC116" s="962"/>
      <c r="BD116" s="962"/>
      <c r="BG116" s="195"/>
      <c r="BH116" s="195"/>
      <c r="BI116" s="195"/>
      <c r="BJ116" s="195"/>
      <c r="BK116" s="195"/>
      <c r="BL116" s="195"/>
      <c r="BM116" s="195"/>
    </row>
    <row r="117" spans="1:77" s="14" customFormat="1" ht="6.5" thickBot="1">
      <c r="A117" s="39"/>
      <c r="B117" s="936"/>
      <c r="C117" s="937"/>
      <c r="D117" s="83"/>
      <c r="E117" s="116"/>
      <c r="F117" s="117"/>
      <c r="G117" s="48"/>
      <c r="H117" s="48"/>
      <c r="I117" s="118"/>
      <c r="J117" s="117"/>
      <c r="K117" s="117"/>
      <c r="L117" s="117"/>
      <c r="M117" s="48"/>
      <c r="N117" s="48"/>
      <c r="O117" s="117"/>
      <c r="P117" s="48"/>
      <c r="Q117" s="251"/>
      <c r="R117" s="252"/>
      <c r="S117" s="252"/>
      <c r="T117" s="253"/>
      <c r="U117" s="49"/>
      <c r="AN117" s="63"/>
      <c r="AO117" s="48"/>
      <c r="AP117" s="48"/>
      <c r="AQ117" s="48"/>
      <c r="AR117" s="48"/>
      <c r="AS117" s="48"/>
      <c r="AT117" s="48"/>
      <c r="AU117" s="48"/>
      <c r="AV117" s="48"/>
      <c r="AW117" s="48"/>
      <c r="AX117" s="48"/>
      <c r="AY117" s="48"/>
      <c r="AZ117" s="48"/>
      <c r="BA117" s="48"/>
      <c r="BB117" s="48"/>
      <c r="BC117" s="48"/>
      <c r="BD117" s="49"/>
      <c r="BG117" s="104"/>
      <c r="BH117" s="104"/>
      <c r="BI117" s="104"/>
      <c r="BJ117" s="104"/>
      <c r="BK117" s="104"/>
      <c r="BL117" s="104"/>
    </row>
    <row r="118" spans="1:77" s="597" customFormat="1" ht="11" thickBot="1">
      <c r="A118" s="591"/>
      <c r="B118" s="936"/>
      <c r="C118" s="937"/>
      <c r="D118" s="67"/>
      <c r="E118" s="124"/>
      <c r="F118" s="591" t="s">
        <v>337</v>
      </c>
      <c r="H118" s="591"/>
      <c r="I118" s="591"/>
      <c r="J118" s="591"/>
      <c r="K118" s="591"/>
      <c r="L118" s="591"/>
      <c r="M118" s="591"/>
      <c r="N118" s="591"/>
      <c r="O118" s="37"/>
      <c r="P118" s="591"/>
      <c r="Q118" s="79" t="s">
        <v>195</v>
      </c>
      <c r="R118" s="963"/>
      <c r="S118" s="964"/>
      <c r="T118" s="30" t="s">
        <v>17</v>
      </c>
      <c r="U118" s="54"/>
      <c r="V118" s="591"/>
      <c r="AN118" s="69"/>
      <c r="AO118" s="157" t="s">
        <v>371</v>
      </c>
      <c r="AP118" s="591"/>
      <c r="AQ118" s="591"/>
      <c r="AR118" s="591"/>
      <c r="AS118" s="591"/>
      <c r="AT118" s="591"/>
      <c r="AU118" s="591"/>
      <c r="AV118" s="591"/>
      <c r="AW118" s="591"/>
      <c r="AX118" s="30"/>
      <c r="AY118" s="591"/>
      <c r="BD118" s="54"/>
      <c r="BG118" s="36" t="s">
        <v>71</v>
      </c>
      <c r="BH118" s="597" t="s">
        <v>338</v>
      </c>
      <c r="BI118" s="36"/>
      <c r="BJ118" s="36"/>
      <c r="BK118" s="36"/>
      <c r="BL118" s="36"/>
    </row>
    <row r="119" spans="1:77" s="597" customFormat="1">
      <c r="B119" s="936"/>
      <c r="C119" s="937"/>
      <c r="D119" s="67"/>
      <c r="E119" s="208"/>
      <c r="F119" s="591" t="s">
        <v>225</v>
      </c>
      <c r="G119" s="157"/>
      <c r="H119" s="157"/>
      <c r="I119" s="157"/>
      <c r="J119" s="157"/>
      <c r="K119" s="591"/>
      <c r="L119" s="591"/>
      <c r="M119" s="591"/>
      <c r="N119" s="591"/>
      <c r="O119" s="591"/>
      <c r="P119" s="591"/>
      <c r="Q119" s="591"/>
      <c r="R119" s="591"/>
      <c r="S119" s="591"/>
      <c r="T119" s="157"/>
      <c r="U119" s="210"/>
      <c r="V119" s="176"/>
      <c r="Y119" s="157"/>
      <c r="Z119" s="157"/>
      <c r="AA119" s="157"/>
      <c r="AB119" s="157"/>
      <c r="AC119" s="209"/>
      <c r="AD119" s="591"/>
      <c r="AE119" s="591"/>
      <c r="AF119" s="591"/>
      <c r="AG119" s="209"/>
      <c r="AH119" s="591"/>
      <c r="AI119" s="591"/>
      <c r="AJ119" s="591"/>
      <c r="AK119" s="591"/>
      <c r="AL119" s="591"/>
      <c r="AM119" s="54"/>
      <c r="AN119" s="69"/>
      <c r="AO119" s="30" t="s">
        <v>214</v>
      </c>
      <c r="AP119" s="157"/>
      <c r="AQ119" s="591"/>
      <c r="AR119" s="591"/>
      <c r="AS119" s="591"/>
      <c r="AT119" s="591"/>
      <c r="AU119" s="591"/>
      <c r="AV119" s="591"/>
      <c r="AW119" s="591"/>
      <c r="AX119" s="591"/>
      <c r="AY119" s="591"/>
      <c r="AZ119" s="79"/>
      <c r="BA119" s="955">
        <f>IF(BA44+AF108-AW104-AW107&lt;BA40,BA44+AF108-AW104-AW107,BA40)</f>
        <v>0</v>
      </c>
      <c r="BB119" s="955"/>
      <c r="BC119" s="30" t="s">
        <v>17</v>
      </c>
      <c r="BD119" s="54"/>
      <c r="BG119" s="96"/>
      <c r="BH119" s="591" t="s">
        <v>229</v>
      </c>
      <c r="BI119" s="591"/>
      <c r="BJ119" s="37"/>
      <c r="BK119" s="37"/>
      <c r="BL119" s="37"/>
      <c r="BM119" s="36"/>
      <c r="BN119" s="36"/>
      <c r="BO119" s="36"/>
      <c r="BP119" s="36"/>
    </row>
    <row r="120" spans="1:77" s="14" customFormat="1" ht="6">
      <c r="A120" s="39"/>
      <c r="B120" s="936"/>
      <c r="C120" s="937"/>
      <c r="D120" s="83"/>
      <c r="E120" s="127"/>
      <c r="F120" s="254"/>
      <c r="G120" s="254"/>
      <c r="H120" s="254"/>
      <c r="I120" s="254"/>
      <c r="J120" s="254"/>
      <c r="K120" s="254"/>
      <c r="L120" s="254"/>
      <c r="M120" s="254"/>
      <c r="N120" s="254"/>
      <c r="O120" s="39"/>
      <c r="P120" s="39"/>
      <c r="Q120" s="39"/>
      <c r="R120" s="39"/>
      <c r="S120" s="39"/>
      <c r="T120" s="128"/>
      <c r="U120" s="93"/>
      <c r="V120" s="39"/>
      <c r="AN120" s="92"/>
      <c r="AO120" s="141"/>
      <c r="AP120" s="39"/>
      <c r="AQ120" s="39"/>
      <c r="AR120" s="39"/>
      <c r="AS120" s="39"/>
      <c r="AT120" s="39"/>
      <c r="AU120" s="39"/>
      <c r="AV120" s="39"/>
      <c r="AW120" s="39"/>
      <c r="AX120" s="39"/>
      <c r="AY120" s="148"/>
      <c r="AZ120" s="148"/>
      <c r="BA120" s="130"/>
      <c r="BB120" s="130"/>
      <c r="BC120" s="39"/>
      <c r="BD120" s="93"/>
      <c r="BG120" s="104"/>
      <c r="BH120" s="104"/>
      <c r="BI120" s="104"/>
      <c r="BJ120" s="104"/>
      <c r="BK120" s="104"/>
      <c r="BL120" s="104"/>
    </row>
    <row r="121" spans="1:77" s="597" customFormat="1">
      <c r="B121" s="936"/>
      <c r="C121" s="937"/>
      <c r="D121" s="67"/>
      <c r="E121" s="69"/>
      <c r="F121" s="30" t="s">
        <v>44</v>
      </c>
      <c r="G121" s="30" t="s">
        <v>339</v>
      </c>
      <c r="H121" s="142"/>
      <c r="I121" s="37"/>
      <c r="J121" s="37"/>
      <c r="M121" s="225" t="s">
        <v>104</v>
      </c>
      <c r="N121" s="955">
        <f>IF(R118&gt;=1,2,0)</f>
        <v>0</v>
      </c>
      <c r="O121" s="955"/>
      <c r="P121" s="30" t="s">
        <v>156</v>
      </c>
      <c r="T121" s="591"/>
      <c r="U121" s="54"/>
      <c r="V121" s="591"/>
      <c r="AN121" s="69"/>
      <c r="AO121" s="30" t="s">
        <v>44</v>
      </c>
      <c r="AP121" s="30" t="s">
        <v>339</v>
      </c>
      <c r="AQ121" s="591"/>
      <c r="AR121" s="591"/>
      <c r="AU121" s="591"/>
      <c r="AV121" s="225" t="s">
        <v>196</v>
      </c>
      <c r="AW121" s="955">
        <f>IF(BA40&gt;=20,(IF(BA119&gt;=20,ROUNDDOWN(BA119/20,0),0)),IF(BA119&gt;0,IF(BA119&gt;=BA40,1,0),0))</f>
        <v>0</v>
      </c>
      <c r="AX121" s="955"/>
      <c r="AY121" s="30" t="s">
        <v>156</v>
      </c>
      <c r="BC121" s="591"/>
      <c r="BD121" s="54"/>
      <c r="BG121" s="36"/>
      <c r="BH121" s="36"/>
      <c r="BI121" s="36"/>
      <c r="BJ121" s="36"/>
      <c r="BK121" s="36"/>
      <c r="BL121" s="36"/>
      <c r="BM121" s="36"/>
    </row>
    <row r="122" spans="1:77" s="14" customFormat="1" ht="6">
      <c r="B122" s="936"/>
      <c r="C122" s="937"/>
      <c r="D122" s="83"/>
      <c r="E122" s="127"/>
      <c r="Q122" s="254"/>
      <c r="R122" s="254"/>
      <c r="S122" s="254"/>
      <c r="T122" s="128"/>
      <c r="U122" s="93"/>
      <c r="AN122" s="92"/>
      <c r="AO122" s="39"/>
      <c r="AP122" s="39"/>
      <c r="AQ122" s="39"/>
      <c r="AR122" s="39"/>
      <c r="AS122" s="39"/>
      <c r="AT122" s="39"/>
      <c r="AU122" s="39"/>
      <c r="AV122" s="39"/>
      <c r="AW122" s="39"/>
      <c r="AX122" s="39"/>
      <c r="AY122" s="39"/>
      <c r="AZ122" s="39"/>
      <c r="BA122" s="39"/>
      <c r="BB122" s="39"/>
      <c r="BC122" s="39"/>
      <c r="BD122" s="93"/>
      <c r="BG122" s="104"/>
      <c r="BH122" s="104"/>
      <c r="BI122" s="104"/>
      <c r="BJ122" s="104"/>
      <c r="BK122" s="104"/>
      <c r="BL122" s="104"/>
      <c r="BM122" s="104"/>
    </row>
    <row r="123" spans="1:77" s="597" customFormat="1">
      <c r="B123" s="936"/>
      <c r="C123" s="937"/>
      <c r="D123" s="67"/>
      <c r="E123" s="357"/>
      <c r="F123" s="142"/>
      <c r="G123" s="359" t="s">
        <v>213</v>
      </c>
      <c r="H123" s="965" t="s">
        <v>163</v>
      </c>
      <c r="I123" s="965"/>
      <c r="J123" s="965"/>
      <c r="K123" s="965"/>
      <c r="L123" s="965"/>
      <c r="M123" s="965"/>
      <c r="N123" s="965"/>
      <c r="O123" s="965"/>
      <c r="P123" s="965"/>
      <c r="Q123" s="965"/>
      <c r="R123" s="965"/>
      <c r="S123" s="965"/>
      <c r="T123" s="965"/>
      <c r="U123" s="358"/>
      <c r="V123" s="591"/>
      <c r="AN123" s="69"/>
      <c r="AO123" s="966" t="str">
        <f>IF(BA40&gt;=20,(IF(BA119&lt;20,"※平面式の数が不足しているため、緩和できません","")),(IF(BA119&gt;=BA40,"","※平面式の数が不足しているため、緩和できません")))</f>
        <v/>
      </c>
      <c r="AP123" s="966"/>
      <c r="AQ123" s="966"/>
      <c r="AR123" s="966"/>
      <c r="AS123" s="966"/>
      <c r="AT123" s="966"/>
      <c r="AU123" s="966"/>
      <c r="AV123" s="966"/>
      <c r="AW123" s="966"/>
      <c r="AX123" s="966"/>
      <c r="AY123" s="966"/>
      <c r="AZ123" s="966"/>
      <c r="BA123" s="966"/>
      <c r="BB123" s="966"/>
      <c r="BC123" s="966"/>
      <c r="BD123" s="54"/>
      <c r="BG123" s="36"/>
      <c r="BH123" s="255"/>
      <c r="BI123" s="36"/>
      <c r="BJ123" s="36"/>
      <c r="BK123" s="36"/>
      <c r="BL123" s="36"/>
      <c r="BM123" s="36"/>
    </row>
    <row r="124" spans="1:77" s="14" customFormat="1">
      <c r="B124" s="936"/>
      <c r="C124" s="937"/>
      <c r="D124" s="83"/>
      <c r="E124" s="357"/>
      <c r="F124" s="142"/>
      <c r="G124" s="36"/>
      <c r="H124" s="965"/>
      <c r="I124" s="965"/>
      <c r="J124" s="965"/>
      <c r="K124" s="965"/>
      <c r="L124" s="965"/>
      <c r="M124" s="965"/>
      <c r="N124" s="965"/>
      <c r="O124" s="965"/>
      <c r="P124" s="965"/>
      <c r="Q124" s="965"/>
      <c r="R124" s="965"/>
      <c r="S124" s="965"/>
      <c r="T124" s="965"/>
      <c r="U124" s="358"/>
      <c r="V124" s="39"/>
      <c r="AN124" s="256"/>
      <c r="AO124" s="79"/>
      <c r="AP124" s="597"/>
      <c r="AQ124" s="66"/>
      <c r="AR124" s="66"/>
      <c r="AS124" s="66"/>
      <c r="AT124" s="66"/>
      <c r="AU124" s="66"/>
      <c r="AV124" s="66"/>
      <c r="AW124" s="66"/>
      <c r="AX124" s="66"/>
      <c r="AY124" s="66"/>
      <c r="AZ124" s="66"/>
      <c r="BA124" s="66"/>
      <c r="BB124" s="66"/>
      <c r="BC124" s="257"/>
      <c r="BD124" s="93"/>
      <c r="BG124" s="104"/>
      <c r="BH124" s="104"/>
      <c r="BI124" s="104"/>
      <c r="BJ124" s="104"/>
      <c r="BK124" s="104"/>
      <c r="BL124" s="104"/>
      <c r="BM124" s="104"/>
    </row>
    <row r="125" spans="1:77" s="14" customFormat="1" ht="6.5" thickBot="1">
      <c r="B125" s="938"/>
      <c r="C125" s="939"/>
      <c r="D125" s="39"/>
      <c r="E125" s="85"/>
      <c r="F125" s="55"/>
      <c r="G125" s="55"/>
      <c r="H125" s="55"/>
      <c r="I125" s="55"/>
      <c r="J125" s="55"/>
      <c r="K125" s="55"/>
      <c r="L125" s="55"/>
      <c r="M125" s="55"/>
      <c r="N125" s="55"/>
      <c r="O125" s="55"/>
      <c r="P125" s="55"/>
      <c r="Q125" s="55"/>
      <c r="R125" s="55"/>
      <c r="S125" s="55"/>
      <c r="T125" s="55"/>
      <c r="U125" s="57"/>
      <c r="V125" s="39"/>
      <c r="AN125" s="85"/>
      <c r="AO125" s="55"/>
      <c r="AP125" s="55"/>
      <c r="AQ125" s="55"/>
      <c r="AR125" s="55"/>
      <c r="AS125" s="55"/>
      <c r="AT125" s="55"/>
      <c r="AU125" s="55"/>
      <c r="AV125" s="55"/>
      <c r="AW125" s="55"/>
      <c r="AX125" s="55"/>
      <c r="AY125" s="55"/>
      <c r="AZ125" s="55"/>
      <c r="BA125" s="55"/>
      <c r="BB125" s="55"/>
      <c r="BC125" s="55"/>
      <c r="BD125" s="57"/>
      <c r="BG125" s="104"/>
      <c r="BH125" s="104"/>
      <c r="BI125" s="104"/>
      <c r="BJ125" s="104"/>
      <c r="BK125" s="104"/>
      <c r="BL125" s="104"/>
      <c r="BM125" s="104"/>
    </row>
    <row r="126" spans="1:77" s="546" customFormat="1" ht="6" thickBot="1">
      <c r="B126" s="564"/>
      <c r="BG126" s="572"/>
    </row>
    <row r="127" spans="1:77" s="14" customFormat="1" ht="6">
      <c r="B127" s="875" t="s">
        <v>198</v>
      </c>
      <c r="C127" s="876"/>
      <c r="D127" s="83"/>
      <c r="E127" s="204"/>
      <c r="F127" s="205"/>
      <c r="G127" s="205"/>
      <c r="H127" s="205"/>
      <c r="I127" s="205"/>
      <c r="J127" s="205"/>
      <c r="K127" s="48"/>
      <c r="L127" s="48"/>
      <c r="M127" s="207"/>
      <c r="N127" s="205"/>
      <c r="O127" s="205"/>
      <c r="P127" s="205"/>
      <c r="Q127" s="64"/>
      <c r="R127" s="64"/>
      <c r="S127" s="64"/>
      <c r="T127" s="64"/>
      <c r="U127" s="65"/>
      <c r="V127" s="66"/>
      <c r="W127" s="204"/>
      <c r="X127" s="205"/>
      <c r="Y127" s="205"/>
      <c r="Z127" s="205"/>
      <c r="AA127" s="205"/>
      <c r="AB127" s="205"/>
      <c r="AC127" s="48"/>
      <c r="AD127" s="48"/>
      <c r="AE127" s="207"/>
      <c r="AF127" s="205"/>
      <c r="AG127" s="205"/>
      <c r="AH127" s="205"/>
      <c r="AI127" s="64"/>
      <c r="AJ127" s="64"/>
      <c r="AK127" s="64"/>
      <c r="AL127" s="64"/>
      <c r="AM127" s="65"/>
      <c r="AN127" s="204"/>
      <c r="AO127" s="205"/>
      <c r="AP127" s="205"/>
      <c r="AQ127" s="205"/>
      <c r="AR127" s="205"/>
      <c r="AS127" s="205"/>
      <c r="AT127" s="48"/>
      <c r="AU127" s="48"/>
      <c r="AV127" s="207"/>
      <c r="AW127" s="205"/>
      <c r="AX127" s="205"/>
      <c r="AY127" s="205"/>
      <c r="AZ127" s="64"/>
      <c r="BA127" s="64"/>
      <c r="BB127" s="64"/>
      <c r="BC127" s="64"/>
      <c r="BD127" s="65"/>
      <c r="BG127" s="15"/>
    </row>
    <row r="128" spans="1:77" s="597" customFormat="1">
      <c r="B128" s="877"/>
      <c r="C128" s="878"/>
      <c r="D128" s="67"/>
      <c r="E128" s="75"/>
      <c r="F128" s="225" t="s">
        <v>162</v>
      </c>
      <c r="G128" s="949" t="s">
        <v>340</v>
      </c>
      <c r="H128" s="950"/>
      <c r="I128" s="950"/>
      <c r="J128" s="951"/>
      <c r="K128" s="573" t="s">
        <v>102</v>
      </c>
      <c r="L128" s="952" t="s">
        <v>341</v>
      </c>
      <c r="M128" s="953"/>
      <c r="N128" s="953"/>
      <c r="O128" s="953"/>
      <c r="P128" s="953"/>
      <c r="Q128" s="953"/>
      <c r="R128" s="954"/>
      <c r="S128" s="591"/>
      <c r="T128" s="591"/>
      <c r="U128" s="54"/>
      <c r="V128" s="591"/>
      <c r="W128" s="75"/>
      <c r="X128" s="225" t="s">
        <v>162</v>
      </c>
      <c r="Y128" s="949" t="s">
        <v>342</v>
      </c>
      <c r="Z128" s="950"/>
      <c r="AA128" s="950"/>
      <c r="AB128" s="951"/>
      <c r="AC128" s="573" t="s">
        <v>102</v>
      </c>
      <c r="AD128" s="952" t="s">
        <v>343</v>
      </c>
      <c r="AE128" s="953"/>
      <c r="AF128" s="953"/>
      <c r="AG128" s="953"/>
      <c r="AH128" s="953"/>
      <c r="AI128" s="953"/>
      <c r="AJ128" s="954"/>
      <c r="AK128" s="591"/>
      <c r="AL128" s="591"/>
      <c r="AM128" s="54"/>
      <c r="AN128" s="75"/>
      <c r="AO128" s="225" t="s">
        <v>162</v>
      </c>
      <c r="AP128" s="949" t="s">
        <v>344</v>
      </c>
      <c r="AQ128" s="950"/>
      <c r="AR128" s="950"/>
      <c r="AS128" s="951"/>
      <c r="AT128" s="573" t="s">
        <v>102</v>
      </c>
      <c r="AU128" s="952" t="s">
        <v>345</v>
      </c>
      <c r="AV128" s="953"/>
      <c r="AW128" s="953"/>
      <c r="AX128" s="953"/>
      <c r="AY128" s="953"/>
      <c r="AZ128" s="953"/>
      <c r="BA128" s="954"/>
      <c r="BB128" s="591"/>
      <c r="BC128" s="591"/>
      <c r="BD128" s="54"/>
      <c r="BG128" s="96"/>
    </row>
    <row r="129" spans="1:60" s="552" customFormat="1" ht="5.5">
      <c r="B129" s="936" t="s">
        <v>383</v>
      </c>
      <c r="C129" s="937"/>
      <c r="D129" s="574"/>
      <c r="E129" s="575"/>
      <c r="F129" s="576"/>
      <c r="G129" s="577"/>
      <c r="H129" s="577"/>
      <c r="I129" s="577"/>
      <c r="J129" s="577"/>
      <c r="K129" s="577"/>
      <c r="L129" s="578"/>
      <c r="M129" s="578"/>
      <c r="N129" s="578"/>
      <c r="O129" s="578"/>
      <c r="P129" s="578"/>
      <c r="Q129" s="578"/>
      <c r="R129" s="546"/>
      <c r="S129" s="546"/>
      <c r="T129" s="546"/>
      <c r="U129" s="579"/>
      <c r="V129" s="546"/>
      <c r="W129" s="575"/>
      <c r="X129" s="576"/>
      <c r="Y129" s="577"/>
      <c r="Z129" s="577"/>
      <c r="AA129" s="577"/>
      <c r="AB129" s="577"/>
      <c r="AC129" s="577"/>
      <c r="AD129" s="578"/>
      <c r="AE129" s="578"/>
      <c r="AF129" s="578"/>
      <c r="AG129" s="578"/>
      <c r="AH129" s="578"/>
      <c r="AI129" s="578"/>
      <c r="AJ129" s="546"/>
      <c r="AK129" s="546"/>
      <c r="AL129" s="546"/>
      <c r="AM129" s="579"/>
      <c r="AN129" s="575"/>
      <c r="AO129" s="576"/>
      <c r="AP129" s="577"/>
      <c r="AQ129" s="577"/>
      <c r="AR129" s="577"/>
      <c r="AS129" s="577"/>
      <c r="AT129" s="577"/>
      <c r="AU129" s="578"/>
      <c r="AV129" s="578"/>
      <c r="AW129" s="578"/>
      <c r="AX129" s="578"/>
      <c r="AY129" s="578"/>
      <c r="AZ129" s="578"/>
      <c r="BA129" s="546"/>
      <c r="BB129" s="546"/>
      <c r="BC129" s="546"/>
      <c r="BD129" s="579"/>
      <c r="BG129" s="570"/>
    </row>
    <row r="130" spans="1:60" s="597" customFormat="1">
      <c r="B130" s="936"/>
      <c r="C130" s="937"/>
      <c r="D130" s="67"/>
      <c r="E130" s="75"/>
      <c r="F130" s="225"/>
      <c r="G130" s="573" t="s">
        <v>22</v>
      </c>
      <c r="H130" s="949" t="s">
        <v>346</v>
      </c>
      <c r="I130" s="950"/>
      <c r="J130" s="950"/>
      <c r="K130" s="950"/>
      <c r="L130" s="950"/>
      <c r="M130" s="950"/>
      <c r="N130" s="951"/>
      <c r="O130" s="68" t="s">
        <v>16</v>
      </c>
      <c r="P130" s="591"/>
      <c r="Q130" s="79" t="s">
        <v>215</v>
      </c>
      <c r="R130" s="955">
        <f>R52+AF105+AW105-R84-R87</f>
        <v>0</v>
      </c>
      <c r="S130" s="955"/>
      <c r="T130" s="30" t="s">
        <v>17</v>
      </c>
      <c r="U130" s="54"/>
      <c r="V130" s="591"/>
      <c r="W130" s="75"/>
      <c r="X130" s="225"/>
      <c r="Y130" s="573" t="s">
        <v>22</v>
      </c>
      <c r="Z130" s="949" t="s">
        <v>347</v>
      </c>
      <c r="AA130" s="950"/>
      <c r="AB130" s="950"/>
      <c r="AC130" s="950"/>
      <c r="AD130" s="950"/>
      <c r="AE130" s="950"/>
      <c r="AF130" s="951"/>
      <c r="AG130" s="68" t="s">
        <v>16</v>
      </c>
      <c r="AH130" s="591"/>
      <c r="AI130" s="79" t="s">
        <v>216</v>
      </c>
      <c r="AJ130" s="955">
        <f>AJ52+N105+AW108-AJ84-AJ87</f>
        <v>0</v>
      </c>
      <c r="AK130" s="955"/>
      <c r="AL130" s="30" t="s">
        <v>17</v>
      </c>
      <c r="AM130" s="54"/>
      <c r="AN130" s="75"/>
      <c r="AO130" s="225"/>
      <c r="AP130" s="573" t="s">
        <v>22</v>
      </c>
      <c r="AQ130" s="949" t="s">
        <v>348</v>
      </c>
      <c r="AR130" s="950"/>
      <c r="AS130" s="950"/>
      <c r="AT130" s="950"/>
      <c r="AU130" s="950"/>
      <c r="AV130" s="950"/>
      <c r="AW130" s="951"/>
      <c r="AX130" s="68" t="s">
        <v>16</v>
      </c>
      <c r="AY130" s="591"/>
      <c r="AZ130" s="79" t="s">
        <v>217</v>
      </c>
      <c r="BA130" s="955">
        <f>BA52-BA84-BA87+N108+AF108</f>
        <v>0</v>
      </c>
      <c r="BB130" s="955"/>
      <c r="BC130" s="30" t="s">
        <v>17</v>
      </c>
      <c r="BD130" s="54"/>
      <c r="BG130" s="96"/>
    </row>
    <row r="131" spans="1:60" s="14" customFormat="1" ht="6.5" thickBot="1">
      <c r="A131" s="39"/>
      <c r="B131" s="936"/>
      <c r="C131" s="937"/>
      <c r="D131" s="258"/>
      <c r="E131" s="143"/>
      <c r="F131" s="130"/>
      <c r="G131" s="130"/>
      <c r="H131" s="130"/>
      <c r="I131" s="130"/>
      <c r="J131" s="130"/>
      <c r="K131" s="130"/>
      <c r="L131" s="39"/>
      <c r="M131" s="130"/>
      <c r="N131" s="130"/>
      <c r="O131" s="130"/>
      <c r="P131" s="130"/>
      <c r="Q131" s="39"/>
      <c r="R131" s="39"/>
      <c r="S131" s="39"/>
      <c r="T131" s="66"/>
      <c r="U131" s="228"/>
      <c r="V131" s="130"/>
      <c r="W131" s="92"/>
      <c r="X131" s="39"/>
      <c r="Y131" s="39"/>
      <c r="Z131" s="39"/>
      <c r="AA131" s="39"/>
      <c r="AB131" s="39"/>
      <c r="AC131" s="39"/>
      <c r="AD131" s="39"/>
      <c r="AE131" s="39"/>
      <c r="AF131" s="39"/>
      <c r="AG131" s="39"/>
      <c r="AH131" s="39"/>
      <c r="AI131" s="39"/>
      <c r="AJ131" s="39"/>
      <c r="AK131" s="39"/>
      <c r="AL131" s="39"/>
      <c r="AM131" s="93"/>
      <c r="AN131" s="143"/>
      <c r="AO131" s="233"/>
      <c r="AP131" s="66"/>
      <c r="AQ131" s="66"/>
      <c r="AR131" s="66"/>
      <c r="AS131" s="39"/>
      <c r="AT131" s="39"/>
      <c r="AU131" s="39"/>
      <c r="AV131" s="39"/>
      <c r="AW131" s="39"/>
      <c r="AX131" s="39"/>
      <c r="AY131" s="39"/>
      <c r="AZ131" s="39"/>
      <c r="BA131" s="39"/>
      <c r="BB131" s="39"/>
      <c r="BC131" s="130"/>
      <c r="BD131" s="93"/>
      <c r="BG131" s="15"/>
    </row>
    <row r="132" spans="1:60" s="14" customFormat="1" ht="6.5" thickTop="1">
      <c r="A132" s="39"/>
      <c r="B132" s="936"/>
      <c r="C132" s="937"/>
      <c r="D132" s="258"/>
      <c r="E132" s="162"/>
      <c r="F132" s="163"/>
      <c r="G132" s="163"/>
      <c r="H132" s="163"/>
      <c r="I132" s="163"/>
      <c r="J132" s="163"/>
      <c r="K132" s="59"/>
      <c r="L132" s="59"/>
      <c r="M132" s="164"/>
      <c r="N132" s="163"/>
      <c r="O132" s="163"/>
      <c r="P132" s="163"/>
      <c r="Q132" s="165"/>
      <c r="R132" s="165"/>
      <c r="S132" s="165"/>
      <c r="T132" s="165"/>
      <c r="U132" s="166"/>
      <c r="V132" s="66"/>
      <c r="W132" s="167"/>
      <c r="X132" s="168"/>
      <c r="Y132" s="168"/>
      <c r="Z132" s="168"/>
      <c r="AA132" s="168"/>
      <c r="AB132" s="169"/>
      <c r="AC132" s="169"/>
      <c r="AD132" s="59"/>
      <c r="AE132" s="168"/>
      <c r="AF132" s="168"/>
      <c r="AG132" s="168"/>
      <c r="AH132" s="59"/>
      <c r="AI132" s="59"/>
      <c r="AJ132" s="59"/>
      <c r="AK132" s="59"/>
      <c r="AL132" s="59"/>
      <c r="AM132" s="170"/>
      <c r="AN132" s="171"/>
      <c r="AO132" s="172"/>
      <c r="AP132" s="172"/>
      <c r="AQ132" s="172"/>
      <c r="AR132" s="172"/>
      <c r="AS132" s="169"/>
      <c r="AT132" s="169"/>
      <c r="AU132" s="59"/>
      <c r="AV132" s="172"/>
      <c r="AW132" s="172"/>
      <c r="AX132" s="172"/>
      <c r="AY132" s="173"/>
      <c r="AZ132" s="59"/>
      <c r="BA132" s="59"/>
      <c r="BB132" s="59"/>
      <c r="BC132" s="59"/>
      <c r="BD132" s="170"/>
      <c r="BG132" s="15"/>
    </row>
    <row r="133" spans="1:60" s="597" customFormat="1">
      <c r="B133" s="936"/>
      <c r="C133" s="937"/>
      <c r="D133" s="67"/>
      <c r="E133" s="27"/>
      <c r="F133" s="850" t="s">
        <v>138</v>
      </c>
      <c r="G133" s="850"/>
      <c r="H133" s="850"/>
      <c r="I133" s="850"/>
      <c r="J133" s="850"/>
      <c r="K133" s="30"/>
      <c r="L133" s="30"/>
      <c r="M133" s="30"/>
      <c r="N133" s="30"/>
      <c r="O133" s="30"/>
      <c r="P133" s="30"/>
      <c r="Q133" s="30"/>
      <c r="R133" s="30"/>
      <c r="S133" s="30"/>
      <c r="T133" s="30"/>
      <c r="U133" s="158"/>
      <c r="V133" s="76"/>
      <c r="W133" s="27"/>
      <c r="X133" s="850" t="s">
        <v>138</v>
      </c>
      <c r="Y133" s="850"/>
      <c r="Z133" s="850"/>
      <c r="AA133" s="850"/>
      <c r="AB133" s="850"/>
      <c r="AC133" s="30"/>
      <c r="AD133" s="30"/>
      <c r="AE133" s="30"/>
      <c r="AF133" s="30"/>
      <c r="AG133" s="30"/>
      <c r="AH133" s="30"/>
      <c r="AI133" s="30"/>
      <c r="AJ133" s="30"/>
      <c r="AK133" s="30"/>
      <c r="AL133" s="30"/>
      <c r="AM133" s="158"/>
      <c r="AN133" s="27"/>
      <c r="AO133" s="850" t="s">
        <v>138</v>
      </c>
      <c r="AP133" s="850"/>
      <c r="AQ133" s="850"/>
      <c r="AR133" s="850"/>
      <c r="AS133" s="850"/>
      <c r="AT133" s="30"/>
      <c r="AU133" s="30"/>
      <c r="AV133" s="30"/>
      <c r="AW133" s="30"/>
      <c r="AX133" s="30"/>
      <c r="AY133" s="30"/>
      <c r="AZ133" s="30"/>
      <c r="BA133" s="30"/>
      <c r="BB133" s="30"/>
      <c r="BC133" s="30"/>
      <c r="BD133" s="158"/>
      <c r="BG133" s="96"/>
    </row>
    <row r="134" spans="1:60" s="14" customFormat="1">
      <c r="B134" s="936"/>
      <c r="C134" s="937"/>
      <c r="D134" s="83"/>
      <c r="E134" s="27"/>
      <c r="F134" s="79" t="s">
        <v>109</v>
      </c>
      <c r="G134" s="30" t="s">
        <v>384</v>
      </c>
      <c r="H134" s="157"/>
      <c r="I134" s="157"/>
      <c r="J134" s="157"/>
      <c r="K134" s="157"/>
      <c r="L134" s="157"/>
      <c r="M134" s="157"/>
      <c r="N134" s="157"/>
      <c r="O134" s="157"/>
      <c r="P134" s="157"/>
      <c r="Q134" s="157"/>
      <c r="R134" s="157"/>
      <c r="S134" s="30"/>
      <c r="T134" s="30"/>
      <c r="U134" s="158"/>
      <c r="V134" s="76"/>
      <c r="W134" s="27"/>
      <c r="X134" s="79" t="s">
        <v>109</v>
      </c>
      <c r="Y134" s="30" t="s">
        <v>385</v>
      </c>
      <c r="Z134" s="157"/>
      <c r="AA134" s="157"/>
      <c r="AB134" s="157"/>
      <c r="AC134" s="157"/>
      <c r="AD134" s="157"/>
      <c r="AE134" s="157"/>
      <c r="AF134" s="157"/>
      <c r="AG134" s="157"/>
      <c r="AH134" s="157"/>
      <c r="AI134" s="157"/>
      <c r="AJ134" s="157"/>
      <c r="AK134" s="30"/>
      <c r="AL134" s="30"/>
      <c r="AM134" s="158"/>
      <c r="AN134" s="27"/>
      <c r="AO134" s="79" t="s">
        <v>109</v>
      </c>
      <c r="AP134" s="30" t="s">
        <v>386</v>
      </c>
      <c r="AQ134" s="157"/>
      <c r="AR134" s="157"/>
      <c r="AS134" s="157"/>
      <c r="AT134" s="157"/>
      <c r="AU134" s="157"/>
      <c r="AV134" s="157"/>
      <c r="AW134" s="157"/>
      <c r="AX134" s="157"/>
      <c r="AY134" s="157"/>
      <c r="AZ134" s="157"/>
      <c r="BA134" s="157"/>
      <c r="BB134" s="30"/>
      <c r="BC134" s="30"/>
      <c r="BD134" s="158"/>
      <c r="BG134" s="15"/>
    </row>
    <row r="135" spans="1:60" s="14" customFormat="1">
      <c r="B135" s="936"/>
      <c r="C135" s="937"/>
      <c r="D135" s="83"/>
      <c r="E135" s="27"/>
      <c r="F135" s="79"/>
      <c r="G135" s="259" t="s">
        <v>44</v>
      </c>
      <c r="H135" s="588" t="str">
        <f>IF(R130-R71&gt;=0,"〇適合","×不適合")</f>
        <v>〇適合</v>
      </c>
      <c r="I135" s="588"/>
      <c r="J135" s="588"/>
      <c r="K135" s="956" t="str">
        <f>IF(R130-R71&gt;=0,"",R71-R130)</f>
        <v/>
      </c>
      <c r="L135" s="956"/>
      <c r="M135" s="379" t="str">
        <f>IF(R130-R71&gt;=0,"","台不足しています）")</f>
        <v/>
      </c>
      <c r="N135" s="379"/>
      <c r="O135" s="377"/>
      <c r="P135" s="377"/>
      <c r="Q135" s="377"/>
      <c r="R135" s="378"/>
      <c r="S135" s="588"/>
      <c r="T135" s="588"/>
      <c r="U135" s="158"/>
      <c r="V135" s="76"/>
      <c r="W135" s="27"/>
      <c r="X135" s="79"/>
      <c r="Y135" s="259" t="s">
        <v>44</v>
      </c>
      <c r="Z135" s="588" t="str">
        <f>IF(AJ130-AJ40&gt;=0,"〇適合","×不適合")</f>
        <v>〇適合</v>
      </c>
      <c r="AA135" s="588"/>
      <c r="AB135" s="588"/>
      <c r="AC135" s="956" t="str">
        <f>IF(AJ130-AJ40&gt;=0,"",AJ40-AJ130)</f>
        <v/>
      </c>
      <c r="AD135" s="956"/>
      <c r="AE135" s="379" t="str">
        <f>IF(AJ130-AJ40&gt;=0,"","台不足しています）")</f>
        <v/>
      </c>
      <c r="AF135" s="379"/>
      <c r="AG135" s="377"/>
      <c r="AH135" s="377"/>
      <c r="AI135" s="377"/>
      <c r="AJ135" s="378"/>
      <c r="AK135" s="588"/>
      <c r="AL135" s="588"/>
      <c r="AM135" s="158"/>
      <c r="AN135" s="27"/>
      <c r="AO135" s="79"/>
      <c r="AP135" s="260" t="s">
        <v>44</v>
      </c>
      <c r="AQ135" s="588" t="str">
        <f>IF(BA130-BA40&gt;=0,"〇適合","×不適合")</f>
        <v>〇適合</v>
      </c>
      <c r="AR135" s="588"/>
      <c r="AS135" s="588"/>
      <c r="AT135" s="956" t="str">
        <f>IF(BA130-BA40&gt;=0,"",BA40-BA130)</f>
        <v/>
      </c>
      <c r="AU135" s="956"/>
      <c r="AV135" s="379" t="str">
        <f>IF(BA130-BA40&gt;=0,"","台不足しています）")</f>
        <v/>
      </c>
      <c r="AW135" s="379"/>
      <c r="AX135" s="377"/>
      <c r="AY135" s="377"/>
      <c r="AZ135" s="377"/>
      <c r="BA135" s="378"/>
      <c r="BB135" s="588"/>
      <c r="BC135" s="588"/>
      <c r="BD135" s="158"/>
      <c r="BG135" s="36" t="s">
        <v>71</v>
      </c>
      <c r="BH135" s="36" t="s">
        <v>388</v>
      </c>
    </row>
    <row r="136" spans="1:60" s="14" customFormat="1" ht="6.5" thickBot="1">
      <c r="B136" s="938"/>
      <c r="C136" s="939"/>
      <c r="D136" s="83"/>
      <c r="E136" s="360"/>
      <c r="F136" s="50"/>
      <c r="G136" s="361"/>
      <c r="H136" s="362"/>
      <c r="I136" s="362"/>
      <c r="J136" s="362"/>
      <c r="K136" s="362"/>
      <c r="L136" s="362"/>
      <c r="M136" s="362"/>
      <c r="N136" s="362"/>
      <c r="O136" s="362"/>
      <c r="P136" s="362"/>
      <c r="Q136" s="362"/>
      <c r="R136" s="362"/>
      <c r="S136" s="362"/>
      <c r="T136" s="362"/>
      <c r="U136" s="149"/>
      <c r="V136" s="66"/>
      <c r="W136" s="360"/>
      <c r="X136" s="50"/>
      <c r="Y136" s="361"/>
      <c r="Z136" s="362"/>
      <c r="AA136" s="362"/>
      <c r="AB136" s="362"/>
      <c r="AC136" s="362"/>
      <c r="AD136" s="362"/>
      <c r="AE136" s="362"/>
      <c r="AF136" s="362"/>
      <c r="AG136" s="362"/>
      <c r="AH136" s="362"/>
      <c r="AI136" s="362"/>
      <c r="AJ136" s="362"/>
      <c r="AK136" s="362"/>
      <c r="AL136" s="362"/>
      <c r="AM136" s="149"/>
      <c r="AN136" s="360"/>
      <c r="AO136" s="50"/>
      <c r="AP136" s="363"/>
      <c r="AQ136" s="362"/>
      <c r="AR136" s="362"/>
      <c r="AS136" s="362"/>
      <c r="AT136" s="362"/>
      <c r="AU136" s="362"/>
      <c r="AV136" s="362"/>
      <c r="AW136" s="362"/>
      <c r="AX136" s="362"/>
      <c r="AY136" s="362"/>
      <c r="AZ136" s="362"/>
      <c r="BA136" s="362"/>
      <c r="BB136" s="362"/>
      <c r="BC136" s="362"/>
      <c r="BD136" s="149"/>
      <c r="BG136" s="15"/>
    </row>
    <row r="137" spans="1:60" s="552" customFormat="1" ht="5.5">
      <c r="B137" s="587"/>
      <c r="C137" s="587"/>
      <c r="D137" s="574"/>
      <c r="E137" s="580"/>
      <c r="F137" s="581"/>
      <c r="G137" s="582"/>
      <c r="H137" s="583"/>
      <c r="I137" s="583"/>
      <c r="J137" s="583"/>
      <c r="K137" s="583"/>
      <c r="L137" s="583"/>
      <c r="M137" s="583"/>
      <c r="N137" s="583"/>
      <c r="O137" s="583"/>
      <c r="P137" s="583"/>
      <c r="Q137" s="583"/>
      <c r="R137" s="583"/>
      <c r="S137" s="583"/>
      <c r="T137" s="583"/>
      <c r="U137" s="549"/>
      <c r="V137" s="572"/>
      <c r="W137" s="580"/>
      <c r="X137" s="581"/>
      <c r="Y137" s="582"/>
      <c r="Z137" s="583"/>
      <c r="AA137" s="583"/>
      <c r="AB137" s="583"/>
      <c r="AC137" s="583"/>
      <c r="AD137" s="583"/>
      <c r="AE137" s="583"/>
      <c r="AF137" s="583"/>
      <c r="AG137" s="583"/>
      <c r="AH137" s="583"/>
      <c r="AI137" s="583"/>
      <c r="AJ137" s="583"/>
      <c r="AK137" s="583"/>
      <c r="AL137" s="583"/>
      <c r="AM137" s="549"/>
      <c r="AN137" s="580"/>
      <c r="AO137" s="581"/>
      <c r="AP137" s="582"/>
      <c r="AQ137" s="583"/>
      <c r="AR137" s="583"/>
      <c r="AS137" s="583"/>
      <c r="AT137" s="583"/>
      <c r="AU137" s="583"/>
      <c r="AV137" s="583"/>
      <c r="AW137" s="583"/>
      <c r="AX137" s="583"/>
      <c r="AY137" s="583"/>
      <c r="AZ137" s="583"/>
      <c r="BA137" s="583"/>
      <c r="BB137" s="583"/>
      <c r="BC137" s="583"/>
      <c r="BD137" s="549"/>
      <c r="BG137" s="570"/>
    </row>
    <row r="138" spans="1:60" s="586" customFormat="1">
      <c r="B138" s="60"/>
      <c r="BG138" s="76"/>
    </row>
  </sheetData>
  <sheetProtection password="D16D" sheet="1" objects="1" scenarios="1"/>
  <mergeCells count="174">
    <mergeCell ref="B65:C66"/>
    <mergeCell ref="W68:AM68"/>
    <mergeCell ref="AN68:BD68"/>
    <mergeCell ref="X70:AB70"/>
    <mergeCell ref="AD70:BC71"/>
    <mergeCell ref="AQ73:BC73"/>
    <mergeCell ref="N107:O107"/>
    <mergeCell ref="AF107:AG107"/>
    <mergeCell ref="AW107:AX107"/>
    <mergeCell ref="AA93:AM93"/>
    <mergeCell ref="AR93:BD93"/>
    <mergeCell ref="E95:U102"/>
    <mergeCell ref="W95:AM95"/>
    <mergeCell ref="AN95:BD95"/>
    <mergeCell ref="X97:AB97"/>
    <mergeCell ref="AD97:BC98"/>
    <mergeCell ref="W102:AM102"/>
    <mergeCell ref="AN102:BD102"/>
    <mergeCell ref="F91:J91"/>
    <mergeCell ref="X91:AB91"/>
    <mergeCell ref="N105:O105"/>
    <mergeCell ref="AF105:AG105"/>
    <mergeCell ref="AW105:AX105"/>
    <mergeCell ref="B43:C44"/>
    <mergeCell ref="R44:S44"/>
    <mergeCell ref="AJ44:AK44"/>
    <mergeCell ref="BA44:BB44"/>
    <mergeCell ref="B45:C57"/>
    <mergeCell ref="R46:S46"/>
    <mergeCell ref="BA46:BB46"/>
    <mergeCell ref="R48:S48"/>
    <mergeCell ref="BA48:BB48"/>
    <mergeCell ref="R50:S50"/>
    <mergeCell ref="BA50:BB50"/>
    <mergeCell ref="R52:S52"/>
    <mergeCell ref="AJ52:AK52"/>
    <mergeCell ref="BA52:BB52"/>
    <mergeCell ref="F55:J55"/>
    <mergeCell ref="X55:AB55"/>
    <mergeCell ref="B111:C112"/>
    <mergeCell ref="F112:G112"/>
    <mergeCell ref="H112:T113"/>
    <mergeCell ref="X112:Y112"/>
    <mergeCell ref="Z112:BC112"/>
    <mergeCell ref="B113:C125"/>
    <mergeCell ref="AA113:BC114"/>
    <mergeCell ref="E116:U116"/>
    <mergeCell ref="W116:AM116"/>
    <mergeCell ref="AN116:BD116"/>
    <mergeCell ref="R118:S118"/>
    <mergeCell ref="BA119:BB119"/>
    <mergeCell ref="N121:O121"/>
    <mergeCell ref="AW121:AX121"/>
    <mergeCell ref="H123:T124"/>
    <mergeCell ref="AO123:BC123"/>
    <mergeCell ref="AP128:AS128"/>
    <mergeCell ref="AU128:BA128"/>
    <mergeCell ref="B129:C136"/>
    <mergeCell ref="H130:N130"/>
    <mergeCell ref="R130:S130"/>
    <mergeCell ref="Z130:AF130"/>
    <mergeCell ref="AJ130:AK130"/>
    <mergeCell ref="AQ130:AW130"/>
    <mergeCell ref="BA130:BB130"/>
    <mergeCell ref="F133:J133"/>
    <mergeCell ref="X133:AB133"/>
    <mergeCell ref="AO133:AS133"/>
    <mergeCell ref="K135:L135"/>
    <mergeCell ref="AC135:AD135"/>
    <mergeCell ref="AT135:AU135"/>
    <mergeCell ref="B127:C128"/>
    <mergeCell ref="G128:J128"/>
    <mergeCell ref="L128:R128"/>
    <mergeCell ref="Y128:AB128"/>
    <mergeCell ref="AD128:AJ128"/>
    <mergeCell ref="N108:O108"/>
    <mergeCell ref="AF108:AG108"/>
    <mergeCell ref="AW108:AX108"/>
    <mergeCell ref="B67:C109"/>
    <mergeCell ref="E68:U68"/>
    <mergeCell ref="R71:S71"/>
    <mergeCell ref="H74:I74"/>
    <mergeCell ref="E76:U76"/>
    <mergeCell ref="W76:AM76"/>
    <mergeCell ref="AN76:BD76"/>
    <mergeCell ref="R79:S79"/>
    <mergeCell ref="AJ79:AK79"/>
    <mergeCell ref="BA79:BB79"/>
    <mergeCell ref="R84:S84"/>
    <mergeCell ref="AJ84:AK84"/>
    <mergeCell ref="BA84:BB84"/>
    <mergeCell ref="R87:S87"/>
    <mergeCell ref="AJ87:AK87"/>
    <mergeCell ref="BA87:BB87"/>
    <mergeCell ref="AO91:AS91"/>
    <mergeCell ref="I93:U93"/>
    <mergeCell ref="BR26:BW26"/>
    <mergeCell ref="Z27:AA27"/>
    <mergeCell ref="AE27:AF27"/>
    <mergeCell ref="AK27:AN27"/>
    <mergeCell ref="BA27:BB27"/>
    <mergeCell ref="BH26:BQ26"/>
    <mergeCell ref="BH30:BQ31"/>
    <mergeCell ref="BH35:BQ35"/>
    <mergeCell ref="BR30:BW31"/>
    <mergeCell ref="BZ27:CA27"/>
    <mergeCell ref="E28:F29"/>
    <mergeCell ref="G28:O29"/>
    <mergeCell ref="P28:R29"/>
    <mergeCell ref="S28:U29"/>
    <mergeCell ref="BH28:BQ29"/>
    <mergeCell ref="BR28:BW29"/>
    <mergeCell ref="P27:R27"/>
    <mergeCell ref="S27:U27"/>
    <mergeCell ref="BH27:BQ27"/>
    <mergeCell ref="BR27:BW27"/>
    <mergeCell ref="B21:C22"/>
    <mergeCell ref="E21:U22"/>
    <mergeCell ref="W21:BD22"/>
    <mergeCell ref="B24:C25"/>
    <mergeCell ref="E24:O27"/>
    <mergeCell ref="P24:U25"/>
    <mergeCell ref="B26:C41"/>
    <mergeCell ref="P26:R26"/>
    <mergeCell ref="S26:U26"/>
    <mergeCell ref="E30:F31"/>
    <mergeCell ref="G30:O31"/>
    <mergeCell ref="P30:R31"/>
    <mergeCell ref="S30:U31"/>
    <mergeCell ref="W30:AM32"/>
    <mergeCell ref="AN30:BD32"/>
    <mergeCell ref="E32:F33"/>
    <mergeCell ref="G32:O33"/>
    <mergeCell ref="P32:R33"/>
    <mergeCell ref="S32:U33"/>
    <mergeCell ref="I38:J38"/>
    <mergeCell ref="M38:N38"/>
    <mergeCell ref="R38:T38"/>
    <mergeCell ref="R40:S40"/>
    <mergeCell ref="AJ40:AK40"/>
    <mergeCell ref="B15:H15"/>
    <mergeCell ref="I15:BD15"/>
    <mergeCell ref="B16:H16"/>
    <mergeCell ref="I16:J16"/>
    <mergeCell ref="L16:BD16"/>
    <mergeCell ref="B17:H19"/>
    <mergeCell ref="M18:N18"/>
    <mergeCell ref="AD18:AE18"/>
    <mergeCell ref="AT18:AU18"/>
    <mergeCell ref="I36:J36"/>
    <mergeCell ref="M36:N36"/>
    <mergeCell ref="Z36:AA36"/>
    <mergeCell ref="AC36:AD36"/>
    <mergeCell ref="F66:G66"/>
    <mergeCell ref="AO55:AS55"/>
    <mergeCell ref="P56:R56"/>
    <mergeCell ref="AH56:AJ56"/>
    <mergeCell ref="AY56:BA56"/>
    <mergeCell ref="BZ30:CA31"/>
    <mergeCell ref="BH32:BQ33"/>
    <mergeCell ref="BZ32:CA33"/>
    <mergeCell ref="BH34:BQ34"/>
    <mergeCell ref="N104:O104"/>
    <mergeCell ref="AF104:AG104"/>
    <mergeCell ref="AW104:AX104"/>
    <mergeCell ref="BZ34:CA34"/>
    <mergeCell ref="BA40:BB40"/>
    <mergeCell ref="BH41:CJ42"/>
    <mergeCell ref="BH57:CJ58"/>
    <mergeCell ref="CC34:CD34"/>
    <mergeCell ref="AF36:AH36"/>
    <mergeCell ref="AQ36:AR36"/>
    <mergeCell ref="AU36:AV36"/>
    <mergeCell ref="AX36:AY36"/>
  </mergeCells>
  <phoneticPr fontId="1"/>
  <conditionalFormatting sqref="I17 L17">
    <cfRule type="cellIs" dxfId="15" priority="26" operator="equal">
      <formula>0</formula>
    </cfRule>
  </conditionalFormatting>
  <conditionalFormatting sqref="H137:T137">
    <cfRule type="cellIs" dxfId="14" priority="22" operator="equal">
      <formula>"×不適合（計画を見直してください）"</formula>
    </cfRule>
  </conditionalFormatting>
  <conditionalFormatting sqref="Z137:AL137 AQ137:BC137">
    <cfRule type="cellIs" dxfId="13" priority="20" operator="equal">
      <formula>"×不適合（計画を見直してください）"</formula>
    </cfRule>
  </conditionalFormatting>
  <conditionalFormatting sqref="AQ100">
    <cfRule type="cellIs" dxfId="12" priority="1" operator="equal">
      <formula>"×"</formula>
    </cfRule>
  </conditionalFormatting>
  <conditionalFormatting sqref="AO123">
    <cfRule type="expression" dxfId="11" priority="13">
      <formula>$M$18=0</formula>
    </cfRule>
  </conditionalFormatting>
  <conditionalFormatting sqref="AQ73:BC74">
    <cfRule type="cellIs" dxfId="10" priority="12" operator="equal">
      <formula>"×不適合（計画の数を見直してください）"</formula>
    </cfRule>
  </conditionalFormatting>
  <conditionalFormatting sqref="H93 Z93 AQ93">
    <cfRule type="cellIs" dxfId="9" priority="11" operator="equal">
      <formula>"×"</formula>
    </cfRule>
  </conditionalFormatting>
  <conditionalFormatting sqref="I93 AA93 AR93">
    <cfRule type="cellIs" dxfId="8" priority="10" operator="equal">
      <formula>"不適合（振替する数を見直してください）"</formula>
    </cfRule>
  </conditionalFormatting>
  <conditionalFormatting sqref="AS100:BC100">
    <cfRule type="cellIs" dxfId="7" priority="9" operator="equal">
      <formula>"×不適合（振替する台数を見直してください）"</formula>
    </cfRule>
  </conditionalFormatting>
  <conditionalFormatting sqref="AH56:AJ56">
    <cfRule type="cellIs" dxfId="6" priority="8" operator="equal">
      <formula>"×不適合"</formula>
    </cfRule>
  </conditionalFormatting>
  <conditionalFormatting sqref="AY56:BA56">
    <cfRule type="cellIs" dxfId="5" priority="7" operator="equal">
      <formula>"×不適合"</formula>
    </cfRule>
  </conditionalFormatting>
  <conditionalFormatting sqref="P56:R56">
    <cfRule type="cellIs" dxfId="4" priority="6" operator="equal">
      <formula>"×不適合"</formula>
    </cfRule>
  </conditionalFormatting>
  <conditionalFormatting sqref="H136:T136 Z136:AL136 AQ136:BC136 H135:J135 S135:T135">
    <cfRule type="cellIs" dxfId="3" priority="5" operator="equal">
      <formula>"×不適合"</formula>
    </cfRule>
  </conditionalFormatting>
  <conditionalFormatting sqref="Z135:AB135 AK135:AL135">
    <cfRule type="cellIs" dxfId="2" priority="4" operator="equal">
      <formula>"×不適合"</formula>
    </cfRule>
  </conditionalFormatting>
  <conditionalFormatting sqref="AQ135:AS135 BB135:BC135">
    <cfRule type="cellIs" dxfId="1" priority="3" operator="equal">
      <formula>"×不適合"</formula>
    </cfRule>
  </conditionalFormatting>
  <conditionalFormatting sqref="AR100">
    <cfRule type="cellIs" dxfId="0" priority="2" operator="equal">
      <formula>"不適合（振替する数を見直してください）"</formula>
    </cfRule>
  </conditionalFormatting>
  <dataValidations count="1">
    <dataValidation type="list" allowBlank="1" showInputMessage="1" showErrorMessage="1" sqref="N62 N60">
      <formula1>"✔,　"</formula1>
    </dataValidation>
  </dataValidations>
  <printOptions horizontalCentered="1"/>
  <pageMargins left="0.19685039370078741" right="0.19685039370078741" top="0.19685039370078741" bottom="0.19685039370078741" header="0.31496062992125984" footer="0.31496062992125984"/>
  <pageSetup paperSize="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入力フォーム</vt:lpstr>
      <vt:lpstr>①事前協議書</vt:lpstr>
      <vt:lpstr>①事前協議書　別紙</vt:lpstr>
      <vt:lpstr>②駐車施設チェックシート</vt:lpstr>
      <vt:lpstr>①事前協議書!Print_Area</vt:lpstr>
      <vt:lpstr>'①事前協議書　別紙'!Print_Area</vt:lpstr>
      <vt:lpstr>②駐車施設チェックシート!Print_Area</vt:lpstr>
      <vt:lpstr>入力フォーム!Print_Area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2024-09-20T01:10:25Z</cp:lastPrinted>
  <dcterms:created xsi:type="dcterms:W3CDTF">2020-04-23T07:10:11Z</dcterms:created>
  <dcterms:modified xsi:type="dcterms:W3CDTF">2024-12-19T01:04:56Z</dcterms:modified>
</cp:coreProperties>
</file>