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4\020_水質試験年報データ版\R03_作業フォルダ\【完成】15_消化ガス試験\"/>
    </mc:Choice>
  </mc:AlternateContent>
  <bookViews>
    <workbookView xWindow="0" yWindow="0" windowWidth="28800" windowHeight="12255" activeTab="4"/>
  </bookViews>
  <sheets>
    <sheet name="R3_05" sheetId="2" r:id="rId1"/>
    <sheet name="R3_08" sheetId="3" r:id="rId2"/>
    <sheet name="R3_11" sheetId="5" r:id="rId3"/>
    <sheet name="R4_02" sheetId="1" r:id="rId4"/>
    <sheet name="平均" sheetId="7" r:id="rId5"/>
  </sheets>
  <definedNames>
    <definedName name="_xlnm.Print_Area" localSheetId="1">'R3_08'!$A$1:$Q$28</definedName>
    <definedName name="_xlnm.Print_Area" localSheetId="2">'R3_11'!$A$1:$Q$28</definedName>
    <definedName name="_xlnm.Print_Area" localSheetId="3">'R4_02'!$A$1:$P$28</definedName>
    <definedName name="_xlnm.Print_Area" localSheetId="4">平均!$A$1:$V$28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7" l="1"/>
  <c r="N21" i="7"/>
  <c r="N20" i="7"/>
  <c r="M21" i="7"/>
  <c r="M20" i="7"/>
  <c r="K21" i="7"/>
  <c r="K20" i="7"/>
  <c r="J21" i="7"/>
  <c r="J20" i="7"/>
  <c r="H21" i="7"/>
  <c r="H20" i="7"/>
  <c r="G21" i="7"/>
  <c r="G20" i="7"/>
  <c r="E21" i="7"/>
  <c r="E20" i="7"/>
  <c r="D21" i="7"/>
  <c r="D20" i="7"/>
  <c r="N19" i="7"/>
  <c r="M19" i="7"/>
  <c r="N18" i="7"/>
  <c r="M18" i="7"/>
  <c r="K19" i="7"/>
  <c r="J19" i="7"/>
  <c r="K18" i="7"/>
  <c r="J18" i="7"/>
  <c r="H19" i="7"/>
  <c r="G19" i="7"/>
  <c r="H18" i="7"/>
  <c r="G18" i="7"/>
  <c r="E19" i="7"/>
  <c r="E18" i="7"/>
  <c r="D19" i="7"/>
  <c r="D18" i="7"/>
  <c r="N17" i="7"/>
  <c r="M17" i="7"/>
  <c r="N16" i="7"/>
  <c r="M16" i="7"/>
  <c r="K17" i="7"/>
  <c r="J17" i="7"/>
  <c r="K16" i="7"/>
  <c r="J16" i="7"/>
  <c r="H17" i="7"/>
  <c r="G17" i="7"/>
  <c r="H16" i="7"/>
  <c r="G16" i="7"/>
  <c r="D17" i="7"/>
  <c r="D16" i="7"/>
  <c r="N12" i="7"/>
  <c r="N11" i="7"/>
  <c r="M14" i="7"/>
  <c r="M13" i="7"/>
  <c r="M12" i="7"/>
  <c r="K12" i="7"/>
  <c r="K11" i="7"/>
  <c r="J14" i="7"/>
  <c r="J13" i="7"/>
  <c r="J12" i="7"/>
  <c r="H12" i="7"/>
  <c r="H11" i="7"/>
  <c r="G14" i="7"/>
  <c r="G13" i="7"/>
  <c r="G12" i="7"/>
  <c r="E12" i="7"/>
  <c r="E11" i="7"/>
  <c r="D14" i="7"/>
  <c r="D13" i="7"/>
  <c r="D12" i="7"/>
  <c r="N10" i="7"/>
  <c r="M10" i="7"/>
  <c r="N9" i="7"/>
  <c r="M9" i="7"/>
  <c r="N8" i="7"/>
  <c r="M8" i="7"/>
  <c r="K10" i="7"/>
  <c r="J10" i="7"/>
  <c r="K9" i="7"/>
  <c r="J9" i="7"/>
  <c r="K8" i="7"/>
  <c r="J8" i="7"/>
  <c r="H10" i="7"/>
  <c r="G10" i="7"/>
  <c r="H9" i="7"/>
  <c r="G9" i="7"/>
  <c r="H8" i="7"/>
  <c r="G8" i="7"/>
  <c r="E10" i="7"/>
  <c r="D10" i="7"/>
  <c r="E9" i="7"/>
  <c r="D9" i="7"/>
  <c r="E8" i="7"/>
  <c r="D8" i="7" l="1"/>
  <c r="N22" i="7"/>
  <c r="M22" i="7"/>
  <c r="N15" i="7"/>
  <c r="M11" i="7"/>
  <c r="K22" i="7"/>
  <c r="J22" i="7"/>
  <c r="J11" i="7"/>
  <c r="H22" i="7"/>
  <c r="G22" i="7"/>
  <c r="H15" i="7"/>
  <c r="G11" i="7"/>
  <c r="E22" i="7"/>
  <c r="E16" i="7"/>
  <c r="D22" i="7"/>
  <c r="E17" i="7"/>
  <c r="D11" i="7"/>
  <c r="E15" i="7"/>
</calcChain>
</file>

<file path=xl/sharedStrings.xml><?xml version="1.0" encoding="utf-8"?>
<sst xmlns="http://schemas.openxmlformats.org/spreadsheetml/2006/main" count="705" uniqueCount="63">
  <si>
    <t>令和３年度　処理場消化ガス試験結果(第4回）</t>
    <rPh sb="0" eb="1">
      <t>レイ</t>
    </rPh>
    <rPh sb="1" eb="2">
      <t>ワ</t>
    </rPh>
    <rPh sb="3" eb="5">
      <t>ネンド</t>
    </rPh>
    <phoneticPr fontId="4"/>
  </si>
  <si>
    <t>処理場名</t>
    <rPh sb="0" eb="3">
      <t>ショリジョウ</t>
    </rPh>
    <rPh sb="3" eb="4">
      <t>メイ</t>
    </rPh>
    <phoneticPr fontId="4"/>
  </si>
  <si>
    <t>東灘処理場</t>
    <rPh sb="0" eb="2">
      <t>ヒガシナダ</t>
    </rPh>
    <rPh sb="2" eb="5">
      <t>ショリジョウ</t>
    </rPh>
    <phoneticPr fontId="4"/>
  </si>
  <si>
    <t>西部処理場</t>
    <rPh sb="0" eb="2">
      <t>セイブ</t>
    </rPh>
    <rPh sb="2" eb="5">
      <t>ショリジョウ</t>
    </rPh>
    <phoneticPr fontId="4"/>
  </si>
  <si>
    <t>垂水処理場</t>
    <rPh sb="0" eb="2">
      <t>タルミ</t>
    </rPh>
    <rPh sb="2" eb="5">
      <t>ショリジョウ</t>
    </rPh>
    <phoneticPr fontId="4"/>
  </si>
  <si>
    <t>玉津処理場</t>
    <rPh sb="0" eb="2">
      <t>タマツ</t>
    </rPh>
    <rPh sb="2" eb="5">
      <t>ショリジョウ</t>
    </rPh>
    <phoneticPr fontId="4"/>
  </si>
  <si>
    <t>試料採取日</t>
    <rPh sb="0" eb="2">
      <t>シリョウ</t>
    </rPh>
    <rPh sb="2" eb="4">
      <t>サイシュ</t>
    </rPh>
    <rPh sb="4" eb="5">
      <t>ヒ</t>
    </rPh>
    <phoneticPr fontId="4"/>
  </si>
  <si>
    <t>試料名</t>
    <rPh sb="0" eb="2">
      <t>シリョウ</t>
    </rPh>
    <rPh sb="2" eb="3">
      <t>メイ</t>
    </rPh>
    <phoneticPr fontId="4"/>
  </si>
  <si>
    <t>こうべバイオガス</t>
    <phoneticPr fontId="4"/>
  </si>
  <si>
    <t>採取場所</t>
    <rPh sb="0" eb="2">
      <t>サイシュ</t>
    </rPh>
    <rPh sb="2" eb="4">
      <t>バショ</t>
    </rPh>
    <phoneticPr fontId="4"/>
  </si>
  <si>
    <t>精製前</t>
    <rPh sb="0" eb="2">
      <t>セイセイ</t>
    </rPh>
    <rPh sb="2" eb="3">
      <t>マエ</t>
    </rPh>
    <phoneticPr fontId="4"/>
  </si>
  <si>
    <t>精製後</t>
    <rPh sb="0" eb="2">
      <t>セイセイ</t>
    </rPh>
    <rPh sb="2" eb="3">
      <t>ゴ</t>
    </rPh>
    <phoneticPr fontId="4"/>
  </si>
  <si>
    <t>運転管理値</t>
    <phoneticPr fontId="2"/>
  </si>
  <si>
    <t>精製後</t>
    <rPh sb="0" eb="2">
      <t>セイセイ</t>
    </rPh>
    <rPh sb="2" eb="3">
      <t>ゴ</t>
    </rPh>
    <phoneticPr fontId="2"/>
  </si>
  <si>
    <t>メタン</t>
  </si>
  <si>
    <t>％</t>
  </si>
  <si>
    <t>97以上</t>
    <rPh sb="2" eb="4">
      <t>イジョウ</t>
    </rPh>
    <phoneticPr fontId="5"/>
  </si>
  <si>
    <t>95以上</t>
    <rPh sb="2" eb="4">
      <t>イジョウ</t>
    </rPh>
    <phoneticPr fontId="5"/>
  </si>
  <si>
    <t>90以上</t>
    <rPh sb="2" eb="4">
      <t>イジョウ</t>
    </rPh>
    <phoneticPr fontId="5"/>
  </si>
  <si>
    <t>95以上</t>
    <rPh sb="2" eb="4">
      <t>イジョウ</t>
    </rPh>
    <phoneticPr fontId="6"/>
  </si>
  <si>
    <t>二酸化炭素</t>
  </si>
  <si>
    <t>-</t>
  </si>
  <si>
    <t>除去率*1</t>
    <phoneticPr fontId="2"/>
  </si>
  <si>
    <t>-</t>
    <phoneticPr fontId="2"/>
  </si>
  <si>
    <t>酸素</t>
  </si>
  <si>
    <t>&lt;0.1</t>
    <phoneticPr fontId="2"/>
  </si>
  <si>
    <t>4未満</t>
    <rPh sb="1" eb="3">
      <t>ミマン</t>
    </rPh>
    <phoneticPr fontId="5"/>
  </si>
  <si>
    <t>&lt;0.1</t>
  </si>
  <si>
    <t>2未満</t>
    <rPh sb="1" eb="3">
      <t>ミマン</t>
    </rPh>
    <phoneticPr fontId="5"/>
  </si>
  <si>
    <t>窒素</t>
  </si>
  <si>
    <t>その他のガス</t>
  </si>
  <si>
    <t>水分　　　</t>
  </si>
  <si>
    <t>－</t>
  </si>
  <si>
    <t>露点</t>
    <rPh sb="0" eb="2">
      <t>ロテン</t>
    </rPh>
    <phoneticPr fontId="2"/>
  </si>
  <si>
    <t>℃</t>
    <phoneticPr fontId="2"/>
  </si>
  <si>
    <t>&lt;-55</t>
  </si>
  <si>
    <t>-51以下</t>
    <rPh sb="3" eb="5">
      <t>イカ</t>
    </rPh>
    <phoneticPr fontId="5"/>
  </si>
  <si>
    <t>硫化水素</t>
  </si>
  <si>
    <t>ppm</t>
  </si>
  <si>
    <t>0.1以下</t>
    <rPh sb="3" eb="5">
      <t>イカ</t>
    </rPh>
    <phoneticPr fontId="5"/>
  </si>
  <si>
    <t>3未満</t>
    <rPh sb="1" eb="3">
      <t>ミマン</t>
    </rPh>
    <phoneticPr fontId="5"/>
  </si>
  <si>
    <t>10以下</t>
    <rPh sb="2" eb="4">
      <t>イカ</t>
    </rPh>
    <phoneticPr fontId="5"/>
  </si>
  <si>
    <t>高位発熱量※</t>
    <phoneticPr fontId="4"/>
  </si>
  <si>
    <t>低位発熱量※</t>
    <phoneticPr fontId="4"/>
  </si>
  <si>
    <t>環状シロキサン</t>
    <rPh sb="0" eb="2">
      <t>カンジョウ</t>
    </rPh>
    <phoneticPr fontId="2"/>
  </si>
  <si>
    <t>1.0以下</t>
    <rPh sb="3" eb="5">
      <t>イカ</t>
    </rPh>
    <phoneticPr fontId="5"/>
  </si>
  <si>
    <t>1.0以下</t>
    <rPh sb="3" eb="5">
      <t>イカ</t>
    </rPh>
    <phoneticPr fontId="7"/>
  </si>
  <si>
    <t>メタンの高位発熱量</t>
    <rPh sb="4" eb="6">
      <t>コウイ</t>
    </rPh>
    <rPh sb="6" eb="8">
      <t>ハツネツ</t>
    </rPh>
    <rPh sb="8" eb="9">
      <t>リョウ</t>
    </rPh>
    <phoneticPr fontId="4"/>
  </si>
  <si>
    <t>メタンの低位発熱量</t>
    <rPh sb="4" eb="5">
      <t>テイ</t>
    </rPh>
    <rPh sb="5" eb="6">
      <t>グライ</t>
    </rPh>
    <rPh sb="6" eb="8">
      <t>ハツネツ</t>
    </rPh>
    <rPh sb="8" eb="9">
      <t>リョウ</t>
    </rPh>
    <phoneticPr fontId="4"/>
  </si>
  <si>
    <t>令和３年度　処理場消化ガス試験結果(第1回）</t>
    <rPh sb="0" eb="1">
      <t>レイ</t>
    </rPh>
    <rPh sb="1" eb="2">
      <t>ワ</t>
    </rPh>
    <rPh sb="3" eb="5">
      <t>ネンド</t>
    </rPh>
    <phoneticPr fontId="4"/>
  </si>
  <si>
    <t>&lt;-55</t>
    <phoneticPr fontId="2"/>
  </si>
  <si>
    <t>令和３年度　処理場消化ガス試験結果(第2回）</t>
    <rPh sb="0" eb="1">
      <t>レイ</t>
    </rPh>
    <rPh sb="1" eb="2">
      <t>ワ</t>
    </rPh>
    <rPh sb="3" eb="5">
      <t>ネンド</t>
    </rPh>
    <phoneticPr fontId="4"/>
  </si>
  <si>
    <r>
      <t>kJ/m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N</t>
    </r>
    <phoneticPr fontId="4"/>
  </si>
  <si>
    <r>
      <t>kcal/m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N</t>
    </r>
    <phoneticPr fontId="4"/>
  </si>
  <si>
    <r>
      <t>mg/m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N</t>
    </r>
    <phoneticPr fontId="4"/>
  </si>
  <si>
    <r>
      <t>*1</t>
    </r>
    <r>
      <rPr>
        <sz val="11"/>
        <rFont val="游ゴシック"/>
        <family val="3"/>
        <charset val="128"/>
        <scheme val="minor"/>
      </rPr>
      <t>精製前後の値をもとに除去率を算出した。</t>
    </r>
    <rPh sb="2" eb="4">
      <t>セイセイ</t>
    </rPh>
    <rPh sb="4" eb="6">
      <t>ゼンゴ</t>
    </rPh>
    <rPh sb="7" eb="8">
      <t>アタイ</t>
    </rPh>
    <rPh sb="12" eb="14">
      <t>ジョキョ</t>
    </rPh>
    <rPh sb="14" eb="15">
      <t>リツ</t>
    </rPh>
    <rPh sb="16" eb="18">
      <t>サンシュツ</t>
    </rPh>
    <phoneticPr fontId="4"/>
  </si>
  <si>
    <r>
      <t>*2　</t>
    </r>
    <r>
      <rPr>
        <sz val="11"/>
        <rFont val="游ゴシック"/>
        <family val="3"/>
        <charset val="128"/>
        <scheme val="minor"/>
      </rPr>
      <t>4以上含まれないこと(一般高圧ガス保安規則)</t>
    </r>
    <rPh sb="4" eb="6">
      <t>イジョウ</t>
    </rPh>
    <rPh sb="6" eb="7">
      <t>フク</t>
    </rPh>
    <rPh sb="14" eb="16">
      <t>イッパン</t>
    </rPh>
    <rPh sb="16" eb="18">
      <t>コウアツ</t>
    </rPh>
    <rPh sb="20" eb="22">
      <t>ホアン</t>
    </rPh>
    <rPh sb="22" eb="24">
      <t>キソク</t>
    </rPh>
    <phoneticPr fontId="4"/>
  </si>
  <si>
    <r>
      <t>※メタン(%)×メタンの発熱量(kJ/m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N,kcal/m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N)÷100</t>
    </r>
    <rPh sb="12" eb="14">
      <t>ハツネツ</t>
    </rPh>
    <rPh sb="14" eb="15">
      <t>リョウ</t>
    </rPh>
    <phoneticPr fontId="4"/>
  </si>
  <si>
    <r>
      <t>kJ/m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N、</t>
    </r>
    <phoneticPr fontId="4"/>
  </si>
  <si>
    <t>令和３年度　処理場消化ガス試験結果(第3回）</t>
    <rPh sb="0" eb="1">
      <t>レイ</t>
    </rPh>
    <rPh sb="1" eb="2">
      <t>ワ</t>
    </rPh>
    <rPh sb="3" eb="5">
      <t>ネンド</t>
    </rPh>
    <phoneticPr fontId="4"/>
  </si>
  <si>
    <t>令和３年度　処理場消化ガス試験結果(平均）</t>
    <rPh sb="0" eb="1">
      <t>レイ</t>
    </rPh>
    <rPh sb="1" eb="2">
      <t>ワ</t>
    </rPh>
    <rPh sb="3" eb="5">
      <t>ネンド</t>
    </rPh>
    <rPh sb="18" eb="20">
      <t>ヘイキン</t>
    </rPh>
    <phoneticPr fontId="4"/>
  </si>
  <si>
    <t>平均</t>
    <rPh sb="0" eb="2">
      <t>ヘイキン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</si>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</sst>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_);\(#,##0.0\)"/>
    <numFmt numFmtId="178" formatCode="#,##0_);\(#,##0\)"/>
    <numFmt numFmtId="179" formatCode="0.0_ "/>
    <numFmt numFmtId="180" formatCode="0_);[Red]\(0\)"/>
    <numFmt numFmtId="181" formatCode="#,##0.00_);\(#,##0.00\)"/>
    <numFmt numFmtId="182" formatCode="\(0\)"/>
    <numFmt numFmtId="183" formatCode="\(#,###\)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1">
    <xf numFmtId="0" fontId="0" fillId="0" borderId="0" xfId="0"/>
    <xf numFmtId="176" fontId="3" fillId="0" borderId="18" xfId="0" applyNumberFormat="1" applyFont="1" applyFill="1" applyBorder="1" applyAlignment="1">
      <alignment horizontal="center" vertical="center" shrinkToFit="1"/>
    </xf>
    <xf numFmtId="1" fontId="3" fillId="0" borderId="68" xfId="0" quotePrefix="1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5" xfId="0" applyNumberFormat="1" applyFont="1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76" xfId="0" applyNumberFormat="1" applyFont="1" applyFill="1" applyBorder="1" applyAlignment="1">
      <alignment horizontal="center" vertical="center" shrinkToFit="1"/>
    </xf>
    <xf numFmtId="177" fontId="3" fillId="0" borderId="24" xfId="0" applyNumberFormat="1" applyFont="1" applyFill="1" applyBorder="1" applyAlignment="1">
      <alignment horizontal="center" vertical="center" shrinkToFit="1"/>
    </xf>
    <xf numFmtId="177" fontId="3" fillId="0" borderId="69" xfId="1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center" vertical="center" shrinkToFit="1"/>
    </xf>
    <xf numFmtId="176" fontId="3" fillId="0" borderId="32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>
      <alignment horizontal="center" vertical="center" shrinkToFit="1"/>
    </xf>
    <xf numFmtId="176" fontId="3" fillId="0" borderId="70" xfId="0" applyNumberFormat="1" applyFont="1" applyFill="1" applyBorder="1" applyAlignment="1">
      <alignment horizontal="center" vertical="center" shrinkToFit="1"/>
    </xf>
    <xf numFmtId="177" fontId="3" fillId="0" borderId="31" xfId="0" applyNumberFormat="1" applyFont="1" applyFill="1" applyBorder="1" applyAlignment="1">
      <alignment horizontal="center" vertical="center" shrinkToFit="1"/>
    </xf>
    <xf numFmtId="177" fontId="3" fillId="0" borderId="70" xfId="0" applyNumberFormat="1" applyFont="1" applyFill="1" applyBorder="1" applyAlignment="1">
      <alignment horizontal="center" vertical="center" shrinkToFit="1"/>
    </xf>
    <xf numFmtId="176" fontId="3" fillId="0" borderId="33" xfId="0" applyNumberFormat="1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 shrinkToFit="1"/>
    </xf>
    <xf numFmtId="176" fontId="3" fillId="0" borderId="39" xfId="0" applyNumberFormat="1" applyFont="1" applyFill="1" applyBorder="1" applyAlignment="1">
      <alignment horizontal="center" vertical="center" shrinkToFit="1"/>
    </xf>
    <xf numFmtId="176" fontId="3" fillId="0" borderId="40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68" xfId="0" applyNumberFormat="1" applyFont="1" applyFill="1" applyBorder="1" applyAlignment="1">
      <alignment horizontal="center" vertical="center" shrinkToFit="1"/>
    </xf>
    <xf numFmtId="177" fontId="3" fillId="0" borderId="15" xfId="0" applyNumberFormat="1" applyFont="1" applyFill="1" applyBorder="1" applyAlignment="1">
      <alignment horizontal="center" vertical="center" shrinkToFit="1"/>
    </xf>
    <xf numFmtId="177" fontId="3" fillId="0" borderId="68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" fontId="3" fillId="0" borderId="16" xfId="0" quotePrefix="1" applyNumberFormat="1" applyFont="1" applyFill="1" applyBorder="1" applyAlignment="1">
      <alignment horizontal="center" vertical="center"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178" fontId="3" fillId="0" borderId="15" xfId="0" applyNumberFormat="1" applyFont="1" applyFill="1" applyBorder="1" applyAlignment="1">
      <alignment horizontal="center" vertical="center" shrinkToFit="1"/>
    </xf>
    <xf numFmtId="1" fontId="3" fillId="0" borderId="0" xfId="0" applyNumberFormat="1" applyFont="1" applyFill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1" fontId="3" fillId="0" borderId="29" xfId="0" applyNumberFormat="1" applyFont="1" applyFill="1" applyBorder="1" applyAlignment="1">
      <alignment horizontal="center" vertical="center" shrinkToFit="1"/>
    </xf>
    <xf numFmtId="0" fontId="3" fillId="0" borderId="30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 shrinkToFit="1"/>
    </xf>
    <xf numFmtId="1" fontId="3" fillId="0" borderId="31" xfId="0" applyNumberFormat="1" applyFont="1" applyFill="1" applyBorder="1" applyAlignment="1">
      <alignment horizontal="center" vertical="center" shrinkToFit="1"/>
    </xf>
    <xf numFmtId="179" fontId="3" fillId="0" borderId="70" xfId="0" applyNumberFormat="1" applyFont="1" applyFill="1" applyBorder="1" applyAlignment="1">
      <alignment horizontal="center" vertical="center" shrinkToFit="1"/>
    </xf>
    <xf numFmtId="178" fontId="3" fillId="0" borderId="31" xfId="1" applyNumberFormat="1" applyFont="1" applyFill="1" applyBorder="1" applyAlignment="1">
      <alignment horizontal="center" vertical="center" shrinkToFit="1"/>
    </xf>
    <xf numFmtId="178" fontId="3" fillId="0" borderId="70" xfId="0" applyNumberFormat="1" applyFont="1" applyFill="1" applyBorder="1" applyAlignment="1">
      <alignment horizontal="center" vertical="center" shrinkToFit="1"/>
    </xf>
    <xf numFmtId="0" fontId="3" fillId="0" borderId="70" xfId="0" applyNumberFormat="1" applyFont="1" applyFill="1" applyBorder="1" applyAlignment="1">
      <alignment horizontal="center" vertical="center" shrinkToFit="1"/>
    </xf>
    <xf numFmtId="0" fontId="3" fillId="0" borderId="33" xfId="0" applyNumberFormat="1" applyFont="1" applyFill="1" applyBorder="1" applyAlignment="1">
      <alignment horizontal="center" vertical="center" shrinkToFit="1"/>
    </xf>
    <xf numFmtId="180" fontId="3" fillId="0" borderId="38" xfId="0" applyNumberFormat="1" applyFont="1" applyFill="1" applyBorder="1" applyAlignment="1">
      <alignment horizontal="center" vertical="center" shrinkToFit="1"/>
    </xf>
    <xf numFmtId="180" fontId="3" fillId="0" borderId="39" xfId="0" applyNumberFormat="1" applyFont="1" applyFill="1" applyBorder="1" applyAlignment="1">
      <alignment horizontal="center" vertical="center" shrinkToFit="1"/>
    </xf>
    <xf numFmtId="180" fontId="3" fillId="0" borderId="40" xfId="0" applyNumberFormat="1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center" vertical="center"/>
    </xf>
    <xf numFmtId="38" fontId="3" fillId="0" borderId="44" xfId="1" applyFont="1" applyFill="1" applyBorder="1" applyAlignment="1">
      <alignment horizontal="center"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47" xfId="1" applyFont="1" applyFill="1" applyBorder="1" applyAlignment="1">
      <alignment horizontal="center" vertical="center" shrinkToFit="1"/>
    </xf>
    <xf numFmtId="38" fontId="3" fillId="0" borderId="46" xfId="1" applyFont="1" applyFill="1" applyBorder="1" applyAlignment="1">
      <alignment horizontal="center" vertical="center" shrinkToFit="1"/>
    </xf>
    <xf numFmtId="38" fontId="3" fillId="0" borderId="73" xfId="1" applyFont="1" applyFill="1" applyBorder="1" applyAlignment="1">
      <alignment horizontal="center" vertical="center" shrinkToFit="1"/>
    </xf>
    <xf numFmtId="178" fontId="3" fillId="0" borderId="46" xfId="1" applyNumberFormat="1" applyFont="1" applyFill="1" applyBorder="1" applyAlignment="1">
      <alignment horizontal="center" vertical="center" shrinkToFit="1"/>
    </xf>
    <xf numFmtId="178" fontId="3" fillId="0" borderId="73" xfId="1" applyNumberFormat="1" applyFont="1" applyFill="1" applyBorder="1" applyAlignment="1">
      <alignment horizontal="center" vertical="center" shrinkToFit="1"/>
    </xf>
    <xf numFmtId="38" fontId="3" fillId="0" borderId="48" xfId="1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right" vertical="center"/>
    </xf>
    <xf numFmtId="183" fontId="3" fillId="0" borderId="50" xfId="1" applyNumberFormat="1" applyFont="1" applyFill="1" applyBorder="1" applyAlignment="1">
      <alignment horizontal="center" vertical="center" shrinkToFit="1"/>
    </xf>
    <xf numFmtId="183" fontId="3" fillId="0" borderId="51" xfId="1" applyNumberFormat="1" applyFont="1" applyFill="1" applyBorder="1" applyAlignment="1">
      <alignment horizontal="center" vertical="center" shrinkToFit="1"/>
    </xf>
    <xf numFmtId="182" fontId="3" fillId="0" borderId="53" xfId="1" applyNumberFormat="1" applyFont="1" applyFill="1" applyBorder="1" applyAlignment="1">
      <alignment horizontal="center" vertical="center" shrinkToFit="1"/>
    </xf>
    <xf numFmtId="183" fontId="3" fillId="0" borderId="52" xfId="1" applyNumberFormat="1" applyFont="1" applyFill="1" applyBorder="1" applyAlignment="1">
      <alignment horizontal="center" vertical="center" shrinkToFit="1"/>
    </xf>
    <xf numFmtId="183" fontId="3" fillId="0" borderId="74" xfId="1" applyNumberFormat="1" applyFont="1" applyFill="1" applyBorder="1" applyAlignment="1">
      <alignment horizontal="center" vertical="center" shrinkToFit="1"/>
    </xf>
    <xf numFmtId="182" fontId="3" fillId="0" borderId="51" xfId="1" applyNumberFormat="1" applyFont="1" applyFill="1" applyBorder="1" applyAlignment="1">
      <alignment horizontal="center" vertical="center" shrinkToFit="1"/>
    </xf>
    <xf numFmtId="182" fontId="3" fillId="0" borderId="54" xfId="1" applyNumberFormat="1" applyFont="1" applyFill="1" applyBorder="1" applyAlignment="1">
      <alignment horizontal="center" vertical="center" shrinkToFit="1"/>
    </xf>
    <xf numFmtId="0" fontId="3" fillId="0" borderId="41" xfId="0" applyNumberFormat="1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right" vertical="center"/>
    </xf>
    <xf numFmtId="183" fontId="3" fillId="0" borderId="56" xfId="1" applyNumberFormat="1" applyFont="1" applyFill="1" applyBorder="1" applyAlignment="1">
      <alignment horizontal="center" vertical="center" shrinkToFit="1"/>
    </xf>
    <xf numFmtId="183" fontId="3" fillId="0" borderId="57" xfId="1" applyNumberFormat="1" applyFont="1" applyFill="1" applyBorder="1" applyAlignment="1">
      <alignment horizontal="center" vertical="center" shrinkToFit="1"/>
    </xf>
    <xf numFmtId="183" fontId="3" fillId="0" borderId="59" xfId="1" applyNumberFormat="1" applyFont="1" applyFill="1" applyBorder="1" applyAlignment="1">
      <alignment horizontal="center" vertical="center" shrinkToFit="1"/>
    </xf>
    <xf numFmtId="183" fontId="3" fillId="0" borderId="58" xfId="1" applyNumberFormat="1" applyFont="1" applyFill="1" applyBorder="1" applyAlignment="1">
      <alignment horizontal="center" vertical="center" shrinkToFit="1"/>
    </xf>
    <xf numFmtId="183" fontId="3" fillId="0" borderId="69" xfId="1" applyNumberFormat="1" applyFont="1" applyFill="1" applyBorder="1" applyAlignment="1">
      <alignment horizontal="center" vertical="center" shrinkToFit="1"/>
    </xf>
    <xf numFmtId="182" fontId="3" fillId="0" borderId="60" xfId="1" applyNumberFormat="1" applyFont="1" applyFill="1" applyBorder="1" applyAlignment="1">
      <alignment horizontal="center" vertical="center" shrinkToFit="1"/>
    </xf>
    <xf numFmtId="0" fontId="3" fillId="0" borderId="61" xfId="0" applyNumberFormat="1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right" vertical="center"/>
    </xf>
    <xf numFmtId="178" fontId="3" fillId="0" borderId="63" xfId="1" applyNumberFormat="1" applyFont="1" applyFill="1" applyBorder="1" applyAlignment="1">
      <alignment horizontal="center" vertical="center" shrinkToFit="1"/>
    </xf>
    <xf numFmtId="178" fontId="3" fillId="0" borderId="64" xfId="1" applyNumberFormat="1" applyFont="1" applyFill="1" applyBorder="1" applyAlignment="1">
      <alignment horizontal="center" vertical="center" shrinkToFit="1"/>
    </xf>
    <xf numFmtId="178" fontId="3" fillId="0" borderId="66" xfId="1" applyNumberFormat="1" applyFont="1" applyFill="1" applyBorder="1" applyAlignment="1">
      <alignment horizontal="center" vertical="center" shrinkToFit="1"/>
    </xf>
    <xf numFmtId="178" fontId="3" fillId="0" borderId="65" xfId="1" applyNumberFormat="1" applyFont="1" applyFill="1" applyBorder="1" applyAlignment="1">
      <alignment horizontal="center" vertical="center" shrinkToFit="1"/>
    </xf>
    <xf numFmtId="177" fontId="3" fillId="0" borderId="75" xfId="1" applyNumberFormat="1" applyFont="1" applyFill="1" applyBorder="1" applyAlignment="1">
      <alignment horizontal="center" vertical="center" shrinkToFit="1"/>
    </xf>
    <xf numFmtId="178" fontId="3" fillId="0" borderId="75" xfId="1" applyNumberFormat="1" applyFont="1" applyFill="1" applyBorder="1" applyAlignment="1">
      <alignment horizontal="center" vertical="center" shrinkToFit="1"/>
    </xf>
    <xf numFmtId="181" fontId="3" fillId="0" borderId="75" xfId="1" applyNumberFormat="1" applyFont="1" applyFill="1" applyBorder="1" applyAlignment="1">
      <alignment horizontal="center" vertical="center" shrinkToFit="1"/>
    </xf>
    <xf numFmtId="178" fontId="3" fillId="0" borderId="67" xfId="1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inden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82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38" fontId="3" fillId="0" borderId="0" xfId="1" applyFont="1" applyFill="1" applyAlignment="1">
      <alignment horizontal="center"/>
    </xf>
    <xf numFmtId="14" fontId="3" fillId="0" borderId="0" xfId="0" applyNumberFormat="1" applyFont="1" applyFill="1"/>
    <xf numFmtId="176" fontId="3" fillId="0" borderId="0" xfId="0" applyNumberFormat="1" applyFont="1" applyFill="1"/>
    <xf numFmtId="38" fontId="3" fillId="0" borderId="0" xfId="0" applyNumberFormat="1" applyFont="1" applyFill="1"/>
    <xf numFmtId="0" fontId="3" fillId="0" borderId="29" xfId="0" applyNumberFormat="1" applyFont="1" applyFill="1" applyBorder="1" applyAlignment="1">
      <alignment horizontal="center" vertical="center" shrinkToFit="1"/>
    </xf>
    <xf numFmtId="0" fontId="3" fillId="0" borderId="31" xfId="0" applyNumberFormat="1" applyFont="1" applyFill="1" applyBorder="1" applyAlignment="1">
      <alignment horizontal="center" vertical="center" shrinkToFit="1"/>
    </xf>
    <xf numFmtId="183" fontId="3" fillId="0" borderId="53" xfId="1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182" fontId="3" fillId="0" borderId="59" xfId="1" applyNumberFormat="1" applyFont="1" applyFill="1" applyBorder="1" applyAlignment="1">
      <alignment horizontal="center" vertical="center" shrinkToFit="1"/>
    </xf>
    <xf numFmtId="1" fontId="3" fillId="0" borderId="1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176" fontId="3" fillId="0" borderId="71" xfId="0" applyNumberFormat="1" applyFont="1" applyFill="1" applyBorder="1" applyAlignment="1">
      <alignment horizontal="center" vertical="center" shrinkToFit="1"/>
    </xf>
    <xf numFmtId="176" fontId="3" fillId="0" borderId="72" xfId="0" applyNumberFormat="1" applyFont="1" applyFill="1" applyBorder="1" applyAlignment="1">
      <alignment horizontal="center" vertical="center" shrinkToFit="1"/>
    </xf>
    <xf numFmtId="180" fontId="3" fillId="0" borderId="36" xfId="0" applyNumberFormat="1" applyFont="1" applyFill="1" applyBorder="1" applyAlignment="1">
      <alignment horizontal="center" vertical="center" shrinkToFit="1"/>
    </xf>
    <xf numFmtId="180" fontId="3" fillId="0" borderId="37" xfId="0" applyNumberFormat="1" applyFont="1" applyFill="1" applyBorder="1" applyAlignment="1">
      <alignment horizontal="center" vertical="center" shrinkToFit="1"/>
    </xf>
    <xf numFmtId="180" fontId="3" fillId="0" borderId="71" xfId="0" applyNumberFormat="1" applyFont="1" applyFill="1" applyBorder="1" applyAlignment="1">
      <alignment horizontal="center" vertical="center" shrinkToFit="1"/>
    </xf>
    <xf numFmtId="180" fontId="3" fillId="0" borderId="72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176" fontId="3" fillId="0" borderId="36" xfId="0" applyNumberFormat="1" applyFont="1" applyFill="1" applyBorder="1" applyAlignment="1">
      <alignment horizontal="center" vertical="center" shrinkToFit="1"/>
    </xf>
    <xf numFmtId="176" fontId="3" fillId="0" borderId="37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17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56" fontId="3" fillId="0" borderId="12" xfId="0" applyNumberFormat="1" applyFont="1" applyFill="1" applyBorder="1" applyAlignment="1">
      <alignment horizontal="center" vertical="center" shrinkToFit="1"/>
    </xf>
    <xf numFmtId="56" fontId="3" fillId="0" borderId="13" xfId="0" applyNumberFormat="1" applyFont="1" applyFill="1" applyBorder="1" applyAlignment="1">
      <alignment horizontal="center" vertical="center" shrinkToFit="1"/>
    </xf>
    <xf numFmtId="56" fontId="3" fillId="0" borderId="10" xfId="0" applyNumberFormat="1" applyFont="1" applyFill="1" applyBorder="1" applyAlignment="1">
      <alignment horizontal="center" vertical="center" shrinkToFit="1"/>
    </xf>
    <xf numFmtId="56" fontId="3" fillId="0" borderId="14" xfId="0" applyNumberFormat="1" applyFont="1" applyFill="1" applyBorder="1" applyAlignment="1">
      <alignment horizontal="center" vertical="center" shrinkToFit="1"/>
    </xf>
    <xf numFmtId="56" fontId="3" fillId="0" borderId="11" xfId="0" applyNumberFormat="1" applyFont="1" applyFill="1" applyBorder="1" applyAlignment="1">
      <alignment horizontal="center" vertical="center" shrinkToFit="1"/>
    </xf>
    <xf numFmtId="177" fontId="3" fillId="0" borderId="71" xfId="0" applyNumberFormat="1" applyFont="1" applyFill="1" applyBorder="1" applyAlignment="1">
      <alignment horizontal="center" vertical="center" shrinkToFit="1"/>
    </xf>
    <xf numFmtId="177" fontId="3" fillId="0" borderId="72" xfId="0" applyNumberFormat="1" applyFont="1" applyFill="1" applyBorder="1" applyAlignment="1">
      <alignment horizontal="center" vertical="center" shrinkToFit="1"/>
    </xf>
    <xf numFmtId="58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176" fontId="3" fillId="0" borderId="80" xfId="0" applyNumberFormat="1" applyFont="1" applyFill="1" applyBorder="1" applyAlignment="1">
      <alignment horizontal="center" vertical="center" shrinkToFit="1"/>
    </xf>
    <xf numFmtId="0" fontId="3" fillId="0" borderId="77" xfId="0" applyFont="1" applyFill="1" applyBorder="1" applyAlignment="1">
      <alignment horizontal="center" vertical="center" shrinkToFit="1"/>
    </xf>
    <xf numFmtId="0" fontId="3" fillId="0" borderId="78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>
      <alignment horizontal="center" vertical="center" shrinkToFit="1"/>
    </xf>
    <xf numFmtId="0" fontId="3" fillId="0" borderId="8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2" xfId="0" applyFont="1" applyFill="1" applyBorder="1" applyAlignment="1">
      <alignment horizontal="center" vertical="center" shrinkToFit="1"/>
    </xf>
    <xf numFmtId="0" fontId="3" fillId="0" borderId="83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56" fontId="3" fillId="0" borderId="18" xfId="0" applyNumberFormat="1" applyFont="1" applyFill="1" applyBorder="1" applyAlignment="1">
      <alignment horizontal="center" vertical="center" shrinkToFit="1"/>
    </xf>
    <xf numFmtId="56" fontId="3" fillId="0" borderId="68" xfId="0" applyNumberFormat="1" applyFont="1" applyFill="1" applyBorder="1" applyAlignment="1">
      <alignment horizontal="center" vertical="center" shrinkToFit="1"/>
    </xf>
    <xf numFmtId="56" fontId="3" fillId="0" borderId="19" xfId="0" applyNumberFormat="1" applyFont="1" applyFill="1" applyBorder="1" applyAlignment="1">
      <alignment horizontal="center" vertical="center" shrinkToFit="1"/>
    </xf>
    <xf numFmtId="56" fontId="3" fillId="0" borderId="15" xfId="0" applyNumberFormat="1" applyFont="1" applyFill="1" applyBorder="1" applyAlignment="1">
      <alignment horizontal="center" vertical="center" shrinkToFit="1"/>
    </xf>
    <xf numFmtId="180" fontId="3" fillId="0" borderId="80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56" fontId="3" fillId="2" borderId="12" xfId="0" applyNumberFormat="1" applyFont="1" applyFill="1" applyBorder="1" applyAlignment="1">
      <alignment horizontal="center" vertical="center" shrinkToFit="1"/>
    </xf>
    <xf numFmtId="56" fontId="3" fillId="2" borderId="13" xfId="0" applyNumberFormat="1" applyFont="1" applyFill="1" applyBorder="1" applyAlignment="1">
      <alignment horizontal="center" vertical="center" shrinkToFit="1"/>
    </xf>
    <xf numFmtId="56" fontId="3" fillId="2" borderId="10" xfId="0" applyNumberFormat="1" applyFont="1" applyFill="1" applyBorder="1" applyAlignment="1">
      <alignment horizontal="center" vertical="center" shrinkToFit="1"/>
    </xf>
    <xf numFmtId="56" fontId="3" fillId="2" borderId="14" xfId="0" applyNumberFormat="1" applyFont="1" applyFill="1" applyBorder="1" applyAlignment="1">
      <alignment horizontal="center" vertical="center" shrinkToFit="1"/>
    </xf>
    <xf numFmtId="56" fontId="3" fillId="2" borderId="11" xfId="0" applyNumberFormat="1" applyFont="1" applyFill="1" applyBorder="1" applyAlignment="1">
      <alignment horizontal="center" vertical="center" shrinkToFit="1"/>
    </xf>
    <xf numFmtId="180" fontId="3" fillId="0" borderId="34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BDBDB"/>
      <color rgb="FFE6AABB"/>
      <color rgb="FF25ADE5"/>
      <color rgb="FFF2A4B7"/>
      <color rgb="FF4D98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25</xdr:row>
      <xdr:rowOff>47625</xdr:rowOff>
    </xdr:from>
    <xdr:to>
      <xdr:col>9</xdr:col>
      <xdr:colOff>0</xdr:colOff>
      <xdr:row>27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33412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25</xdr:row>
      <xdr:rowOff>47625</xdr:rowOff>
    </xdr:from>
    <xdr:to>
      <xdr:col>9</xdr:col>
      <xdr:colOff>0</xdr:colOff>
      <xdr:row>27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08647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25</xdr:row>
      <xdr:rowOff>47625</xdr:rowOff>
    </xdr:from>
    <xdr:to>
      <xdr:col>9</xdr:col>
      <xdr:colOff>0</xdr:colOff>
      <xdr:row>27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08647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25</xdr:row>
      <xdr:rowOff>47625</xdr:rowOff>
    </xdr:from>
    <xdr:to>
      <xdr:col>9</xdr:col>
      <xdr:colOff>0</xdr:colOff>
      <xdr:row>27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6086475"/>
          <a:ext cx="41052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25</xdr:row>
      <xdr:rowOff>47625</xdr:rowOff>
    </xdr:from>
    <xdr:to>
      <xdr:col>9</xdr:col>
      <xdr:colOff>0</xdr:colOff>
      <xdr:row>27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52825" y="7505700"/>
          <a:ext cx="4105275" cy="561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7"/>
  <sheetViews>
    <sheetView zoomScaleNormal="100" workbookViewId="0">
      <selection activeCell="B1" sqref="B1"/>
    </sheetView>
  </sheetViews>
  <sheetFormatPr defaultColWidth="9" defaultRowHeight="18.75"/>
  <cols>
    <col min="1" max="1" width="12.5" style="99" customWidth="1"/>
    <col min="2" max="2" width="15.625" style="99" customWidth="1"/>
    <col min="3" max="3" width="8.625" style="99" customWidth="1"/>
    <col min="4" max="16" width="10.625" style="99" customWidth="1"/>
    <col min="17" max="16384" width="9" style="99"/>
  </cols>
  <sheetData>
    <row r="1" spans="2:16" ht="21.75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8"/>
      <c r="P1" s="98"/>
    </row>
    <row r="2" spans="2:16" ht="21.75" customHeight="1">
      <c r="B2" s="129" t="s">
        <v>49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00"/>
      <c r="P2" s="100"/>
    </row>
    <row r="3" spans="2:16" s="102" customFormat="1" ht="21.75" customHeight="1" thickBot="1">
      <c r="B3" s="101"/>
      <c r="C3" s="101"/>
      <c r="D3" s="101"/>
      <c r="E3" s="100"/>
      <c r="F3" s="100"/>
      <c r="G3" s="100"/>
      <c r="H3" s="100"/>
      <c r="I3" s="100"/>
      <c r="J3" s="100"/>
      <c r="K3" s="100"/>
      <c r="L3" s="100"/>
      <c r="M3" s="130"/>
      <c r="N3" s="131"/>
      <c r="O3" s="145"/>
      <c r="P3" s="146"/>
    </row>
    <row r="4" spans="2:16" s="102" customFormat="1" ht="21.75" customHeight="1">
      <c r="B4" s="147" t="s">
        <v>1</v>
      </c>
      <c r="C4" s="148"/>
      <c r="D4" s="149" t="s">
        <v>2</v>
      </c>
      <c r="E4" s="150"/>
      <c r="F4" s="150"/>
      <c r="G4" s="151" t="s">
        <v>3</v>
      </c>
      <c r="H4" s="150"/>
      <c r="I4" s="152"/>
      <c r="J4" s="150" t="s">
        <v>4</v>
      </c>
      <c r="K4" s="150"/>
      <c r="L4" s="150"/>
      <c r="M4" s="153" t="s">
        <v>5</v>
      </c>
      <c r="N4" s="154"/>
      <c r="O4" s="155"/>
    </row>
    <row r="5" spans="2:16" s="102" customFormat="1" ht="21.75" customHeight="1">
      <c r="B5" s="136" t="s">
        <v>6</v>
      </c>
      <c r="C5" s="137"/>
      <c r="D5" s="138">
        <v>44335</v>
      </c>
      <c r="E5" s="139"/>
      <c r="F5" s="140"/>
      <c r="G5" s="139">
        <v>44335</v>
      </c>
      <c r="H5" s="139"/>
      <c r="I5" s="139"/>
      <c r="J5" s="141">
        <v>44336</v>
      </c>
      <c r="K5" s="139"/>
      <c r="L5" s="140"/>
      <c r="M5" s="140">
        <v>44336</v>
      </c>
      <c r="N5" s="142"/>
      <c r="O5" s="141"/>
    </row>
    <row r="6" spans="2:16" s="102" customFormat="1" ht="21.75" customHeight="1">
      <c r="B6" s="125" t="s">
        <v>7</v>
      </c>
      <c r="C6" s="126"/>
      <c r="D6" s="132" t="s">
        <v>8</v>
      </c>
      <c r="E6" s="133"/>
      <c r="F6" s="133"/>
      <c r="G6" s="134" t="s">
        <v>8</v>
      </c>
      <c r="H6" s="133"/>
      <c r="I6" s="135"/>
      <c r="J6" s="133" t="s">
        <v>8</v>
      </c>
      <c r="K6" s="133"/>
      <c r="L6" s="133"/>
      <c r="M6" s="134" t="s">
        <v>8</v>
      </c>
      <c r="N6" s="133"/>
      <c r="O6" s="135"/>
    </row>
    <row r="7" spans="2:16" s="102" customFormat="1" ht="21.75" customHeight="1">
      <c r="B7" s="125" t="s">
        <v>9</v>
      </c>
      <c r="C7" s="126"/>
      <c r="D7" s="3" t="s">
        <v>10</v>
      </c>
      <c r="E7" s="4" t="s">
        <v>11</v>
      </c>
      <c r="F7" s="5" t="s">
        <v>12</v>
      </c>
      <c r="G7" s="6" t="s">
        <v>10</v>
      </c>
      <c r="H7" s="7" t="s">
        <v>13</v>
      </c>
      <c r="I7" s="5" t="s">
        <v>12</v>
      </c>
      <c r="J7" s="6" t="s">
        <v>10</v>
      </c>
      <c r="K7" s="7" t="s">
        <v>11</v>
      </c>
      <c r="L7" s="4" t="s">
        <v>12</v>
      </c>
      <c r="M7" s="6" t="s">
        <v>10</v>
      </c>
      <c r="N7" s="7" t="s">
        <v>11</v>
      </c>
      <c r="O7" s="8" t="s">
        <v>12</v>
      </c>
    </row>
    <row r="8" spans="2:16" s="102" customFormat="1" ht="21.75" customHeight="1">
      <c r="B8" s="9" t="s">
        <v>14</v>
      </c>
      <c r="C8" s="10" t="s">
        <v>15</v>
      </c>
      <c r="D8" s="11">
        <v>57.9</v>
      </c>
      <c r="E8" s="12">
        <v>97.7</v>
      </c>
      <c r="F8" s="13" t="s">
        <v>16</v>
      </c>
      <c r="G8" s="14">
        <v>56.5</v>
      </c>
      <c r="H8" s="15">
        <v>98.1</v>
      </c>
      <c r="I8" s="13" t="s">
        <v>17</v>
      </c>
      <c r="J8" s="16">
        <v>56.6</v>
      </c>
      <c r="K8" s="17">
        <v>98.2</v>
      </c>
      <c r="L8" s="12" t="s">
        <v>18</v>
      </c>
      <c r="M8" s="14">
        <v>56.6</v>
      </c>
      <c r="N8" s="15">
        <v>98.6</v>
      </c>
      <c r="O8" s="18" t="s">
        <v>19</v>
      </c>
    </row>
    <row r="9" spans="2:16" s="102" customFormat="1" ht="21.75" customHeight="1">
      <c r="B9" s="19" t="s">
        <v>20</v>
      </c>
      <c r="C9" s="20" t="s">
        <v>15</v>
      </c>
      <c r="D9" s="21">
        <v>38.700000000000003</v>
      </c>
      <c r="E9" s="22">
        <v>0.8</v>
      </c>
      <c r="F9" s="23" t="s">
        <v>21</v>
      </c>
      <c r="G9" s="24">
        <v>39.700000000000003</v>
      </c>
      <c r="H9" s="25">
        <v>0.5</v>
      </c>
      <c r="I9" s="23" t="s">
        <v>21</v>
      </c>
      <c r="J9" s="26">
        <v>39.799999999999997</v>
      </c>
      <c r="K9" s="27">
        <v>0.8</v>
      </c>
      <c r="L9" s="22" t="s">
        <v>21</v>
      </c>
      <c r="M9" s="24">
        <v>39.200000000000003</v>
      </c>
      <c r="N9" s="25">
        <v>0.4</v>
      </c>
      <c r="O9" s="28" t="s">
        <v>21</v>
      </c>
    </row>
    <row r="10" spans="2:16" s="102" customFormat="1" ht="21.75" customHeight="1">
      <c r="B10" s="29" t="s">
        <v>22</v>
      </c>
      <c r="C10" s="30" t="s">
        <v>15</v>
      </c>
      <c r="D10" s="127">
        <v>97.932816537467701</v>
      </c>
      <c r="E10" s="128"/>
      <c r="F10" s="31" t="s">
        <v>23</v>
      </c>
      <c r="G10" s="119">
        <v>98.740554156171285</v>
      </c>
      <c r="H10" s="120"/>
      <c r="I10" s="31" t="s">
        <v>23</v>
      </c>
      <c r="J10" s="143">
        <v>97.989949748743726</v>
      </c>
      <c r="K10" s="144"/>
      <c r="L10" s="32" t="s">
        <v>23</v>
      </c>
      <c r="M10" s="119">
        <v>98.979591836734699</v>
      </c>
      <c r="N10" s="120"/>
      <c r="O10" s="33" t="s">
        <v>23</v>
      </c>
    </row>
    <row r="11" spans="2:16" s="102" customFormat="1" ht="21.75" customHeight="1">
      <c r="B11" s="34" t="s">
        <v>24</v>
      </c>
      <c r="C11" s="35" t="s">
        <v>15</v>
      </c>
      <c r="D11" s="1" t="s">
        <v>25</v>
      </c>
      <c r="E11" s="36">
        <v>0.4</v>
      </c>
      <c r="F11" s="23" t="s">
        <v>26</v>
      </c>
      <c r="G11" s="37" t="s">
        <v>27</v>
      </c>
      <c r="H11" s="38">
        <v>0.4</v>
      </c>
      <c r="I11" s="23" t="s">
        <v>28</v>
      </c>
      <c r="J11" s="39" t="s">
        <v>27</v>
      </c>
      <c r="K11" s="40">
        <v>0.2</v>
      </c>
      <c r="L11" s="22" t="s">
        <v>21</v>
      </c>
      <c r="M11" s="37">
        <v>0.2</v>
      </c>
      <c r="N11" s="38">
        <v>0.3</v>
      </c>
      <c r="O11" s="28" t="s">
        <v>21</v>
      </c>
    </row>
    <row r="12" spans="2:16" s="102" customFormat="1" ht="21.75" customHeight="1">
      <c r="B12" s="34" t="s">
        <v>29</v>
      </c>
      <c r="C12" s="35" t="s">
        <v>15</v>
      </c>
      <c r="D12" s="1">
        <v>0.3</v>
      </c>
      <c r="E12" s="36">
        <v>1.1000000000000001</v>
      </c>
      <c r="F12" s="41" t="s">
        <v>21</v>
      </c>
      <c r="G12" s="37">
        <v>0.2</v>
      </c>
      <c r="H12" s="38">
        <v>1</v>
      </c>
      <c r="I12" s="41" t="s">
        <v>21</v>
      </c>
      <c r="J12" s="39">
        <v>0.3</v>
      </c>
      <c r="K12" s="40">
        <v>0.8</v>
      </c>
      <c r="L12" s="36" t="s">
        <v>21</v>
      </c>
      <c r="M12" s="37">
        <v>0.7</v>
      </c>
      <c r="N12" s="38">
        <v>0.7</v>
      </c>
      <c r="O12" s="42" t="s">
        <v>21</v>
      </c>
    </row>
    <row r="13" spans="2:16" s="102" customFormat="1" ht="21.75" customHeight="1">
      <c r="B13" s="34" t="s">
        <v>30</v>
      </c>
      <c r="C13" s="35" t="s">
        <v>15</v>
      </c>
      <c r="D13" s="1">
        <v>0.8</v>
      </c>
      <c r="E13" s="43" t="s">
        <v>21</v>
      </c>
      <c r="F13" s="41" t="s">
        <v>21</v>
      </c>
      <c r="G13" s="37">
        <v>1</v>
      </c>
      <c r="H13" s="38" t="s">
        <v>21</v>
      </c>
      <c r="I13" s="41" t="s">
        <v>21</v>
      </c>
      <c r="J13" s="39">
        <v>1</v>
      </c>
      <c r="K13" s="40" t="s">
        <v>21</v>
      </c>
      <c r="L13" s="36" t="s">
        <v>21</v>
      </c>
      <c r="M13" s="37">
        <v>1.3</v>
      </c>
      <c r="N13" s="38" t="s">
        <v>21</v>
      </c>
      <c r="O13" s="42" t="s">
        <v>21</v>
      </c>
    </row>
    <row r="14" spans="2:16" s="102" customFormat="1" ht="21.75" customHeight="1">
      <c r="B14" s="34" t="s">
        <v>31</v>
      </c>
      <c r="C14" s="35" t="s">
        <v>15</v>
      </c>
      <c r="D14" s="1">
        <v>2.2999999999999998</v>
      </c>
      <c r="E14" s="36" t="s">
        <v>21</v>
      </c>
      <c r="F14" s="41" t="s">
        <v>21</v>
      </c>
      <c r="G14" s="37">
        <v>2.6</v>
      </c>
      <c r="H14" s="38" t="s">
        <v>21</v>
      </c>
      <c r="I14" s="41" t="s">
        <v>21</v>
      </c>
      <c r="J14" s="39">
        <v>2.2999999999999998</v>
      </c>
      <c r="K14" s="40" t="s">
        <v>21</v>
      </c>
      <c r="L14" s="36" t="s">
        <v>21</v>
      </c>
      <c r="M14" s="37">
        <v>2</v>
      </c>
      <c r="N14" s="38" t="s">
        <v>21</v>
      </c>
      <c r="O14" s="42" t="s">
        <v>32</v>
      </c>
    </row>
    <row r="15" spans="2:16" s="102" customFormat="1" ht="21.75" customHeight="1">
      <c r="B15" s="34" t="s">
        <v>33</v>
      </c>
      <c r="C15" s="35" t="s">
        <v>34</v>
      </c>
      <c r="D15" s="1" t="s">
        <v>21</v>
      </c>
      <c r="E15" s="117" t="s">
        <v>50</v>
      </c>
      <c r="F15" s="45" t="s">
        <v>36</v>
      </c>
      <c r="G15" s="37" t="s">
        <v>21</v>
      </c>
      <c r="H15" s="2" t="s">
        <v>35</v>
      </c>
      <c r="I15" s="45"/>
      <c r="J15" s="46" t="s">
        <v>21</v>
      </c>
      <c r="K15" s="2" t="s">
        <v>35</v>
      </c>
      <c r="L15" s="48"/>
      <c r="M15" s="37" t="s">
        <v>21</v>
      </c>
      <c r="N15" s="2" t="s">
        <v>35</v>
      </c>
      <c r="O15" s="49"/>
    </row>
    <row r="16" spans="2:16" s="102" customFormat="1" ht="21.75" customHeight="1">
      <c r="B16" s="19" t="s">
        <v>37</v>
      </c>
      <c r="C16" s="20" t="s">
        <v>38</v>
      </c>
      <c r="D16" s="111">
        <v>210</v>
      </c>
      <c r="E16" s="51" t="s">
        <v>25</v>
      </c>
      <c r="F16" s="52" t="s">
        <v>39</v>
      </c>
      <c r="G16" s="112">
        <v>190</v>
      </c>
      <c r="H16" s="54" t="s">
        <v>25</v>
      </c>
      <c r="I16" s="52" t="s">
        <v>40</v>
      </c>
      <c r="J16" s="55">
        <v>140</v>
      </c>
      <c r="K16" s="56" t="s">
        <v>27</v>
      </c>
      <c r="L16" s="51" t="s">
        <v>41</v>
      </c>
      <c r="M16" s="112">
        <v>72</v>
      </c>
      <c r="N16" s="57" t="s">
        <v>27</v>
      </c>
      <c r="O16" s="58" t="s">
        <v>41</v>
      </c>
    </row>
    <row r="17" spans="2:19" s="102" customFormat="1" ht="21.75" customHeight="1">
      <c r="B17" s="29" t="s">
        <v>22</v>
      </c>
      <c r="C17" s="30" t="s">
        <v>15</v>
      </c>
      <c r="D17" s="121">
        <v>100</v>
      </c>
      <c r="E17" s="122"/>
      <c r="F17" s="59" t="s">
        <v>23</v>
      </c>
      <c r="G17" s="123">
        <v>100</v>
      </c>
      <c r="H17" s="124"/>
      <c r="I17" s="59" t="s">
        <v>23</v>
      </c>
      <c r="J17" s="123">
        <v>100</v>
      </c>
      <c r="K17" s="124"/>
      <c r="L17" s="60" t="s">
        <v>23</v>
      </c>
      <c r="M17" s="123">
        <v>100</v>
      </c>
      <c r="N17" s="124"/>
      <c r="O17" s="61" t="s">
        <v>23</v>
      </c>
    </row>
    <row r="18" spans="2:19" s="102" customFormat="1" ht="21.75" customHeight="1">
      <c r="B18" s="62" t="s">
        <v>42</v>
      </c>
      <c r="C18" s="63" t="s">
        <v>52</v>
      </c>
      <c r="D18" s="64">
        <v>23000</v>
      </c>
      <c r="E18" s="65">
        <v>39000</v>
      </c>
      <c r="F18" s="66" t="s">
        <v>21</v>
      </c>
      <c r="G18" s="67">
        <v>23000</v>
      </c>
      <c r="H18" s="68">
        <v>38000</v>
      </c>
      <c r="I18" s="66" t="s">
        <v>21</v>
      </c>
      <c r="J18" s="69">
        <v>23000</v>
      </c>
      <c r="K18" s="70">
        <v>38000</v>
      </c>
      <c r="L18" s="65" t="s">
        <v>21</v>
      </c>
      <c r="M18" s="69">
        <v>23000</v>
      </c>
      <c r="N18" s="70">
        <v>39000</v>
      </c>
      <c r="O18" s="71" t="s">
        <v>21</v>
      </c>
    </row>
    <row r="19" spans="2:19" s="102" customFormat="1" ht="21.75" customHeight="1">
      <c r="B19" s="9"/>
      <c r="C19" s="72" t="s">
        <v>53</v>
      </c>
      <c r="D19" s="73">
        <v>5500</v>
      </c>
      <c r="E19" s="74">
        <v>9300</v>
      </c>
      <c r="F19" s="113" t="s">
        <v>21</v>
      </c>
      <c r="G19" s="76">
        <v>5400</v>
      </c>
      <c r="H19" s="77">
        <v>9300</v>
      </c>
      <c r="I19" s="113" t="s">
        <v>21</v>
      </c>
      <c r="J19" s="76">
        <v>5400</v>
      </c>
      <c r="K19" s="77">
        <v>9300</v>
      </c>
      <c r="L19" s="74" t="s">
        <v>21</v>
      </c>
      <c r="M19" s="76">
        <v>5400</v>
      </c>
      <c r="N19" s="77">
        <v>9400</v>
      </c>
      <c r="O19" s="79" t="s">
        <v>21</v>
      </c>
      <c r="S19" s="100"/>
    </row>
    <row r="20" spans="2:19" s="102" customFormat="1" ht="21.75" customHeight="1">
      <c r="B20" s="62" t="s">
        <v>43</v>
      </c>
      <c r="C20" s="63" t="s">
        <v>52</v>
      </c>
      <c r="D20" s="64">
        <v>21000</v>
      </c>
      <c r="E20" s="65">
        <v>35000</v>
      </c>
      <c r="F20" s="66" t="s">
        <v>21</v>
      </c>
      <c r="G20" s="67">
        <v>20000</v>
      </c>
      <c r="H20" s="68">
        <v>35000</v>
      </c>
      <c r="I20" s="66" t="s">
        <v>21</v>
      </c>
      <c r="J20" s="69">
        <v>20000</v>
      </c>
      <c r="K20" s="70">
        <v>35000</v>
      </c>
      <c r="L20" s="65" t="s">
        <v>21</v>
      </c>
      <c r="M20" s="69">
        <v>20000</v>
      </c>
      <c r="N20" s="70">
        <v>35000</v>
      </c>
      <c r="O20" s="71" t="s">
        <v>21</v>
      </c>
    </row>
    <row r="21" spans="2:19" s="102" customFormat="1" ht="21.75" customHeight="1">
      <c r="B21" s="80"/>
      <c r="C21" s="81" t="s">
        <v>53</v>
      </c>
      <c r="D21" s="82">
        <v>5000</v>
      </c>
      <c r="E21" s="83">
        <v>8400</v>
      </c>
      <c r="F21" s="84" t="s">
        <v>21</v>
      </c>
      <c r="G21" s="85">
        <v>4800</v>
      </c>
      <c r="H21" s="86">
        <v>8400</v>
      </c>
      <c r="I21" s="84" t="s">
        <v>21</v>
      </c>
      <c r="J21" s="85">
        <v>4800</v>
      </c>
      <c r="K21" s="86">
        <v>8400</v>
      </c>
      <c r="L21" s="83" t="s">
        <v>21</v>
      </c>
      <c r="M21" s="85">
        <v>4800</v>
      </c>
      <c r="N21" s="86">
        <v>8400</v>
      </c>
      <c r="O21" s="87" t="s">
        <v>21</v>
      </c>
    </row>
    <row r="22" spans="2:19" s="102" customFormat="1" ht="21.75" customHeight="1" thickBot="1">
      <c r="B22" s="88" t="s">
        <v>44</v>
      </c>
      <c r="C22" s="89" t="s">
        <v>54</v>
      </c>
      <c r="D22" s="90">
        <v>54</v>
      </c>
      <c r="E22" s="91" t="s">
        <v>25</v>
      </c>
      <c r="F22" s="92" t="s">
        <v>45</v>
      </c>
      <c r="G22" s="93">
        <v>33</v>
      </c>
      <c r="H22" s="94" t="s">
        <v>27</v>
      </c>
      <c r="I22" s="92" t="s">
        <v>21</v>
      </c>
      <c r="J22" s="93">
        <v>61</v>
      </c>
      <c r="K22" s="95" t="s">
        <v>27</v>
      </c>
      <c r="L22" s="91" t="s">
        <v>45</v>
      </c>
      <c r="M22" s="93">
        <v>33</v>
      </c>
      <c r="N22" s="96" t="s">
        <v>27</v>
      </c>
      <c r="O22" s="97" t="s">
        <v>46</v>
      </c>
    </row>
    <row r="23" spans="2:19" ht="21.75" customHeight="1">
      <c r="B23" s="104"/>
      <c r="C23" s="104"/>
      <c r="D23" s="105" t="s">
        <v>55</v>
      </c>
    </row>
    <row r="24" spans="2:19" ht="21.75" customHeight="1">
      <c r="B24" s="104"/>
      <c r="C24" s="104"/>
      <c r="D24" s="105" t="s">
        <v>56</v>
      </c>
    </row>
    <row r="25" spans="2:19" ht="21.75" customHeight="1">
      <c r="B25" s="106"/>
      <c r="D25" s="99" t="s">
        <v>57</v>
      </c>
    </row>
    <row r="26" spans="2:19" ht="21.75" customHeight="1">
      <c r="B26" s="106"/>
      <c r="E26" s="99" t="s">
        <v>47</v>
      </c>
      <c r="H26" s="107">
        <v>39850</v>
      </c>
      <c r="I26" s="99" t="s">
        <v>58</v>
      </c>
    </row>
    <row r="27" spans="2:19" ht="21.75" customHeight="1">
      <c r="E27" s="99" t="s">
        <v>48</v>
      </c>
      <c r="H27" s="107">
        <v>35790</v>
      </c>
      <c r="I27" s="99" t="s">
        <v>58</v>
      </c>
    </row>
  </sheetData>
  <mergeCells count="27">
    <mergeCell ref="O3:P3"/>
    <mergeCell ref="B4:C4"/>
    <mergeCell ref="D4:F4"/>
    <mergeCell ref="G4:I4"/>
    <mergeCell ref="J4:L4"/>
    <mergeCell ref="M4:O4"/>
    <mergeCell ref="B7:C7"/>
    <mergeCell ref="D10:E10"/>
    <mergeCell ref="B2:N2"/>
    <mergeCell ref="M3:N3"/>
    <mergeCell ref="B6:C6"/>
    <mergeCell ref="D6:F6"/>
    <mergeCell ref="G6:I6"/>
    <mergeCell ref="J6:L6"/>
    <mergeCell ref="M6:O6"/>
    <mergeCell ref="B5:C5"/>
    <mergeCell ref="D5:F5"/>
    <mergeCell ref="G5:I5"/>
    <mergeCell ref="J5:L5"/>
    <mergeCell ref="M5:O5"/>
    <mergeCell ref="G10:H10"/>
    <mergeCell ref="J10:K10"/>
    <mergeCell ref="M10:N10"/>
    <mergeCell ref="D17:E17"/>
    <mergeCell ref="G17:H17"/>
    <mergeCell ref="J17:K17"/>
    <mergeCell ref="M17:N17"/>
  </mergeCells>
  <phoneticPr fontId="2"/>
  <printOptions gridLinesSet="0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3"/>
  <sheetViews>
    <sheetView zoomScaleNormal="100" zoomScaleSheetLayoutView="50" workbookViewId="0">
      <selection activeCell="B1" sqref="B1"/>
    </sheetView>
  </sheetViews>
  <sheetFormatPr defaultColWidth="9" defaultRowHeight="18.75"/>
  <cols>
    <col min="1" max="1" width="12.5" style="99" customWidth="1"/>
    <col min="2" max="2" width="15.625" style="99" customWidth="1"/>
    <col min="3" max="3" width="8.625" style="99" customWidth="1"/>
    <col min="4" max="16" width="10.625" style="99" customWidth="1"/>
    <col min="17" max="16384" width="9" style="99"/>
  </cols>
  <sheetData>
    <row r="1" spans="2:16" ht="21.75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8"/>
      <c r="P1" s="98"/>
    </row>
    <row r="2" spans="2:16" s="115" customFormat="1" ht="21.75" customHeight="1">
      <c r="B2" s="129" t="s">
        <v>51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14"/>
      <c r="P2" s="114"/>
    </row>
    <row r="3" spans="2:16" s="102" customFormat="1" ht="21.75" customHeight="1" thickBot="1">
      <c r="B3" s="101"/>
      <c r="C3" s="101"/>
      <c r="D3" s="101"/>
      <c r="E3" s="100"/>
      <c r="F3" s="100"/>
      <c r="G3" s="100"/>
      <c r="H3" s="100"/>
      <c r="I3" s="100"/>
      <c r="J3" s="100"/>
      <c r="K3" s="100"/>
      <c r="L3" s="100"/>
      <c r="M3" s="130"/>
      <c r="N3" s="131"/>
      <c r="O3" s="145"/>
      <c r="P3" s="146"/>
    </row>
    <row r="4" spans="2:16" s="102" customFormat="1" ht="21.75" customHeight="1">
      <c r="B4" s="147" t="s">
        <v>1</v>
      </c>
      <c r="C4" s="148"/>
      <c r="D4" s="149" t="s">
        <v>2</v>
      </c>
      <c r="E4" s="150"/>
      <c r="F4" s="150"/>
      <c r="G4" s="151" t="s">
        <v>3</v>
      </c>
      <c r="H4" s="150"/>
      <c r="I4" s="152"/>
      <c r="J4" s="150" t="s">
        <v>4</v>
      </c>
      <c r="K4" s="150"/>
      <c r="L4" s="150"/>
      <c r="M4" s="153" t="s">
        <v>5</v>
      </c>
      <c r="N4" s="154"/>
      <c r="O4" s="155"/>
    </row>
    <row r="5" spans="2:16" s="102" customFormat="1" ht="21.75" customHeight="1">
      <c r="B5" s="136" t="s">
        <v>6</v>
      </c>
      <c r="C5" s="137"/>
      <c r="D5" s="138">
        <v>44412</v>
      </c>
      <c r="E5" s="139"/>
      <c r="F5" s="140"/>
      <c r="G5" s="139">
        <v>44412</v>
      </c>
      <c r="H5" s="139"/>
      <c r="I5" s="139"/>
      <c r="J5" s="141">
        <v>44413</v>
      </c>
      <c r="K5" s="139"/>
      <c r="L5" s="140"/>
      <c r="M5" s="140">
        <v>44413</v>
      </c>
      <c r="N5" s="142"/>
      <c r="O5" s="141"/>
    </row>
    <row r="6" spans="2:16" s="102" customFormat="1" ht="21.75" customHeight="1">
      <c r="B6" s="125" t="s">
        <v>7</v>
      </c>
      <c r="C6" s="126"/>
      <c r="D6" s="132" t="s">
        <v>8</v>
      </c>
      <c r="E6" s="133"/>
      <c r="F6" s="133"/>
      <c r="G6" s="134" t="s">
        <v>8</v>
      </c>
      <c r="H6" s="133"/>
      <c r="I6" s="135"/>
      <c r="J6" s="133" t="s">
        <v>8</v>
      </c>
      <c r="K6" s="133"/>
      <c r="L6" s="133"/>
      <c r="M6" s="134" t="s">
        <v>8</v>
      </c>
      <c r="N6" s="133"/>
      <c r="O6" s="135"/>
    </row>
    <row r="7" spans="2:16" s="102" customFormat="1" ht="21.75" customHeight="1">
      <c r="B7" s="125" t="s">
        <v>9</v>
      </c>
      <c r="C7" s="126"/>
      <c r="D7" s="3" t="s">
        <v>10</v>
      </c>
      <c r="E7" s="4" t="s">
        <v>11</v>
      </c>
      <c r="F7" s="5" t="s">
        <v>12</v>
      </c>
      <c r="G7" s="6" t="s">
        <v>10</v>
      </c>
      <c r="H7" s="7" t="s">
        <v>13</v>
      </c>
      <c r="I7" s="5" t="s">
        <v>12</v>
      </c>
      <c r="J7" s="6" t="s">
        <v>10</v>
      </c>
      <c r="K7" s="7" t="s">
        <v>11</v>
      </c>
      <c r="L7" s="4" t="s">
        <v>12</v>
      </c>
      <c r="M7" s="6" t="s">
        <v>10</v>
      </c>
      <c r="N7" s="7" t="s">
        <v>11</v>
      </c>
      <c r="O7" s="8" t="s">
        <v>12</v>
      </c>
    </row>
    <row r="8" spans="2:16" s="102" customFormat="1" ht="21.75" customHeight="1">
      <c r="B8" s="9" t="s">
        <v>14</v>
      </c>
      <c r="C8" s="10" t="s">
        <v>15</v>
      </c>
      <c r="D8" s="11">
        <v>57</v>
      </c>
      <c r="E8" s="12">
        <v>98.5</v>
      </c>
      <c r="F8" s="13" t="s">
        <v>16</v>
      </c>
      <c r="G8" s="14">
        <v>54.7</v>
      </c>
      <c r="H8" s="15">
        <v>98</v>
      </c>
      <c r="I8" s="13" t="s">
        <v>17</v>
      </c>
      <c r="J8" s="16">
        <v>57.1</v>
      </c>
      <c r="K8" s="17">
        <v>98</v>
      </c>
      <c r="L8" s="12" t="s">
        <v>18</v>
      </c>
      <c r="M8" s="14">
        <v>56.1</v>
      </c>
      <c r="N8" s="15">
        <v>98.3</v>
      </c>
      <c r="O8" s="18" t="s">
        <v>19</v>
      </c>
    </row>
    <row r="9" spans="2:16" s="102" customFormat="1" ht="21.75" customHeight="1">
      <c r="B9" s="19" t="s">
        <v>20</v>
      </c>
      <c r="C9" s="20" t="s">
        <v>15</v>
      </c>
      <c r="D9" s="21">
        <v>36.799999999999997</v>
      </c>
      <c r="E9" s="22">
        <v>0.3</v>
      </c>
      <c r="F9" s="23" t="s">
        <v>21</v>
      </c>
      <c r="G9" s="24">
        <v>38.799999999999997</v>
      </c>
      <c r="H9" s="25">
        <v>0.4</v>
      </c>
      <c r="I9" s="23" t="s">
        <v>21</v>
      </c>
      <c r="J9" s="26">
        <v>36.9</v>
      </c>
      <c r="K9" s="27">
        <v>0.7</v>
      </c>
      <c r="L9" s="22" t="s">
        <v>21</v>
      </c>
      <c r="M9" s="24">
        <v>37.5</v>
      </c>
      <c r="N9" s="25">
        <v>0.3</v>
      </c>
      <c r="O9" s="28" t="s">
        <v>21</v>
      </c>
    </row>
    <row r="10" spans="2:16" s="102" customFormat="1" ht="21.75" customHeight="1">
      <c r="B10" s="29" t="s">
        <v>22</v>
      </c>
      <c r="C10" s="30" t="s">
        <v>15</v>
      </c>
      <c r="D10" s="127">
        <v>99.18478260869567</v>
      </c>
      <c r="E10" s="128"/>
      <c r="F10" s="31" t="s">
        <v>23</v>
      </c>
      <c r="G10" s="119">
        <v>98.969072164948457</v>
      </c>
      <c r="H10" s="120"/>
      <c r="I10" s="31" t="s">
        <v>23</v>
      </c>
      <c r="J10" s="143">
        <v>98.102981029810294</v>
      </c>
      <c r="K10" s="144"/>
      <c r="L10" s="32" t="s">
        <v>23</v>
      </c>
      <c r="M10" s="119">
        <v>99.200000000000017</v>
      </c>
      <c r="N10" s="120"/>
      <c r="O10" s="33" t="s">
        <v>23</v>
      </c>
    </row>
    <row r="11" spans="2:16" s="102" customFormat="1" ht="21.75" customHeight="1">
      <c r="B11" s="34" t="s">
        <v>24</v>
      </c>
      <c r="C11" s="35" t="s">
        <v>15</v>
      </c>
      <c r="D11" s="1">
        <v>0.1</v>
      </c>
      <c r="E11" s="36">
        <v>0.3</v>
      </c>
      <c r="F11" s="23" t="s">
        <v>26</v>
      </c>
      <c r="G11" s="37" t="s">
        <v>27</v>
      </c>
      <c r="H11" s="38">
        <v>0.5</v>
      </c>
      <c r="I11" s="23" t="s">
        <v>28</v>
      </c>
      <c r="J11" s="39" t="s">
        <v>27</v>
      </c>
      <c r="K11" s="40">
        <v>0.3</v>
      </c>
      <c r="L11" s="22" t="s">
        <v>21</v>
      </c>
      <c r="M11" s="39" t="s">
        <v>27</v>
      </c>
      <c r="N11" s="38">
        <v>0.4</v>
      </c>
      <c r="O11" s="28" t="s">
        <v>21</v>
      </c>
    </row>
    <row r="12" spans="2:16" s="102" customFormat="1" ht="21.75" customHeight="1">
      <c r="B12" s="34" t="s">
        <v>29</v>
      </c>
      <c r="C12" s="35" t="s">
        <v>15</v>
      </c>
      <c r="D12" s="1">
        <v>0.4</v>
      </c>
      <c r="E12" s="36">
        <v>0.9</v>
      </c>
      <c r="F12" s="41" t="s">
        <v>21</v>
      </c>
      <c r="G12" s="37">
        <v>0.4</v>
      </c>
      <c r="H12" s="38">
        <v>1.1000000000000001</v>
      </c>
      <c r="I12" s="41" t="s">
        <v>21</v>
      </c>
      <c r="J12" s="39">
        <v>0.3</v>
      </c>
      <c r="K12" s="40">
        <v>1</v>
      </c>
      <c r="L12" s="36" t="s">
        <v>21</v>
      </c>
      <c r="M12" s="37">
        <v>0.3</v>
      </c>
      <c r="N12" s="38">
        <v>1</v>
      </c>
      <c r="O12" s="42" t="s">
        <v>21</v>
      </c>
    </row>
    <row r="13" spans="2:16" s="102" customFormat="1" ht="21.75" customHeight="1">
      <c r="B13" s="34" t="s">
        <v>30</v>
      </c>
      <c r="C13" s="35" t="s">
        <v>15</v>
      </c>
      <c r="D13" s="1">
        <v>0.8</v>
      </c>
      <c r="E13" s="43" t="s">
        <v>21</v>
      </c>
      <c r="F13" s="41" t="s">
        <v>21</v>
      </c>
      <c r="G13" s="37">
        <v>1.1000000000000001</v>
      </c>
      <c r="H13" s="38" t="s">
        <v>21</v>
      </c>
      <c r="I13" s="41" t="s">
        <v>21</v>
      </c>
      <c r="J13" s="39">
        <v>1</v>
      </c>
      <c r="K13" s="40" t="s">
        <v>21</v>
      </c>
      <c r="L13" s="36" t="s">
        <v>21</v>
      </c>
      <c r="M13" s="37">
        <v>0.9</v>
      </c>
      <c r="N13" s="38" t="s">
        <v>21</v>
      </c>
      <c r="O13" s="42" t="s">
        <v>21</v>
      </c>
    </row>
    <row r="14" spans="2:16" s="102" customFormat="1" ht="21.75" customHeight="1">
      <c r="B14" s="34" t="s">
        <v>31</v>
      </c>
      <c r="C14" s="35" t="s">
        <v>15</v>
      </c>
      <c r="D14" s="1">
        <v>4.9000000000000004</v>
      </c>
      <c r="E14" s="36" t="s">
        <v>21</v>
      </c>
      <c r="F14" s="41" t="s">
        <v>21</v>
      </c>
      <c r="G14" s="37">
        <v>5</v>
      </c>
      <c r="H14" s="38" t="s">
        <v>21</v>
      </c>
      <c r="I14" s="41" t="s">
        <v>21</v>
      </c>
      <c r="J14" s="39">
        <v>4.7</v>
      </c>
      <c r="K14" s="40" t="s">
        <v>21</v>
      </c>
      <c r="L14" s="36" t="s">
        <v>21</v>
      </c>
      <c r="M14" s="37">
        <v>5.0999999999999996</v>
      </c>
      <c r="N14" s="38" t="s">
        <v>21</v>
      </c>
      <c r="O14" s="42" t="s">
        <v>32</v>
      </c>
    </row>
    <row r="15" spans="2:16" s="102" customFormat="1" ht="21.75" customHeight="1">
      <c r="B15" s="34" t="s">
        <v>33</v>
      </c>
      <c r="C15" s="35" t="s">
        <v>34</v>
      </c>
      <c r="D15" s="1" t="s">
        <v>21</v>
      </c>
      <c r="E15" s="117" t="s">
        <v>50</v>
      </c>
      <c r="F15" s="45" t="s">
        <v>36</v>
      </c>
      <c r="G15" s="37" t="s">
        <v>21</v>
      </c>
      <c r="H15" s="2" t="s">
        <v>35</v>
      </c>
      <c r="I15" s="45"/>
      <c r="J15" s="46" t="s">
        <v>21</v>
      </c>
      <c r="K15" s="2">
        <v>-40</v>
      </c>
      <c r="L15" s="48"/>
      <c r="M15" s="37" t="s">
        <v>21</v>
      </c>
      <c r="N15" s="2" t="s">
        <v>35</v>
      </c>
      <c r="O15" s="49"/>
    </row>
    <row r="16" spans="2:16" s="102" customFormat="1" ht="21.75" customHeight="1">
      <c r="B16" s="19" t="s">
        <v>37</v>
      </c>
      <c r="C16" s="20" t="s">
        <v>38</v>
      </c>
      <c r="D16" s="111">
        <v>290</v>
      </c>
      <c r="E16" s="51" t="s">
        <v>25</v>
      </c>
      <c r="F16" s="52" t="s">
        <v>39</v>
      </c>
      <c r="G16" s="112">
        <v>280</v>
      </c>
      <c r="H16" s="54" t="s">
        <v>25</v>
      </c>
      <c r="I16" s="52" t="s">
        <v>40</v>
      </c>
      <c r="J16" s="55">
        <v>120</v>
      </c>
      <c r="K16" s="56" t="s">
        <v>27</v>
      </c>
      <c r="L16" s="51" t="s">
        <v>41</v>
      </c>
      <c r="M16" s="112">
        <v>100</v>
      </c>
      <c r="N16" s="57" t="s">
        <v>27</v>
      </c>
      <c r="O16" s="58" t="s">
        <v>41</v>
      </c>
    </row>
    <row r="17" spans="2:17" s="102" customFormat="1" ht="21.75" customHeight="1">
      <c r="B17" s="29" t="s">
        <v>22</v>
      </c>
      <c r="C17" s="30" t="s">
        <v>15</v>
      </c>
      <c r="D17" s="121">
        <v>100</v>
      </c>
      <c r="E17" s="122"/>
      <c r="F17" s="59" t="s">
        <v>23</v>
      </c>
      <c r="G17" s="123">
        <v>100</v>
      </c>
      <c r="H17" s="124"/>
      <c r="I17" s="59" t="s">
        <v>23</v>
      </c>
      <c r="J17" s="123">
        <v>100</v>
      </c>
      <c r="K17" s="124"/>
      <c r="L17" s="60" t="s">
        <v>23</v>
      </c>
      <c r="M17" s="123">
        <v>100</v>
      </c>
      <c r="N17" s="124"/>
      <c r="O17" s="61" t="s">
        <v>23</v>
      </c>
    </row>
    <row r="18" spans="2:17" s="102" customFormat="1" ht="21.75" customHeight="1">
      <c r="B18" s="62" t="s">
        <v>42</v>
      </c>
      <c r="C18" s="63" t="s">
        <v>52</v>
      </c>
      <c r="D18" s="64">
        <v>23000</v>
      </c>
      <c r="E18" s="65">
        <v>39000</v>
      </c>
      <c r="F18" s="66" t="s">
        <v>21</v>
      </c>
      <c r="G18" s="67">
        <v>22000</v>
      </c>
      <c r="H18" s="68">
        <v>38000</v>
      </c>
      <c r="I18" s="66" t="s">
        <v>21</v>
      </c>
      <c r="J18" s="69">
        <v>23000</v>
      </c>
      <c r="K18" s="70">
        <v>39000</v>
      </c>
      <c r="L18" s="65" t="s">
        <v>21</v>
      </c>
      <c r="M18" s="69">
        <v>22000</v>
      </c>
      <c r="N18" s="70">
        <v>39000</v>
      </c>
      <c r="O18" s="71" t="s">
        <v>21</v>
      </c>
    </row>
    <row r="19" spans="2:17" s="102" customFormat="1" ht="21.75" customHeight="1">
      <c r="B19" s="9"/>
      <c r="C19" s="72" t="s">
        <v>53</v>
      </c>
      <c r="D19" s="73">
        <v>5400</v>
      </c>
      <c r="E19" s="74">
        <v>9400</v>
      </c>
      <c r="F19" s="113" t="s">
        <v>21</v>
      </c>
      <c r="G19" s="76">
        <v>5200</v>
      </c>
      <c r="H19" s="77">
        <v>9300</v>
      </c>
      <c r="I19" s="113" t="s">
        <v>21</v>
      </c>
      <c r="J19" s="76">
        <v>5400</v>
      </c>
      <c r="K19" s="77">
        <v>9300</v>
      </c>
      <c r="L19" s="74" t="s">
        <v>21</v>
      </c>
      <c r="M19" s="76">
        <v>5300</v>
      </c>
      <c r="N19" s="77">
        <v>9400</v>
      </c>
      <c r="O19" s="79" t="s">
        <v>21</v>
      </c>
    </row>
    <row r="20" spans="2:17" s="102" customFormat="1" ht="21.75" customHeight="1">
      <c r="B20" s="62" t="s">
        <v>43</v>
      </c>
      <c r="C20" s="63" t="s">
        <v>52</v>
      </c>
      <c r="D20" s="64">
        <v>20000</v>
      </c>
      <c r="E20" s="65">
        <v>35000</v>
      </c>
      <c r="F20" s="66" t="s">
        <v>21</v>
      </c>
      <c r="G20" s="67">
        <v>20000</v>
      </c>
      <c r="H20" s="68">
        <v>35000</v>
      </c>
      <c r="I20" s="66" t="s">
        <v>21</v>
      </c>
      <c r="J20" s="69">
        <v>20000</v>
      </c>
      <c r="K20" s="70">
        <v>35000</v>
      </c>
      <c r="L20" s="65" t="s">
        <v>21</v>
      </c>
      <c r="M20" s="69">
        <v>20000</v>
      </c>
      <c r="N20" s="70">
        <v>35000</v>
      </c>
      <c r="O20" s="71" t="s">
        <v>21</v>
      </c>
    </row>
    <row r="21" spans="2:17" s="102" customFormat="1" ht="21.75" customHeight="1">
      <c r="B21" s="80"/>
      <c r="C21" s="81" t="s">
        <v>53</v>
      </c>
      <c r="D21" s="82">
        <v>4900</v>
      </c>
      <c r="E21" s="83">
        <v>8400</v>
      </c>
      <c r="F21" s="84" t="s">
        <v>21</v>
      </c>
      <c r="G21" s="85">
        <v>4700</v>
      </c>
      <c r="H21" s="86">
        <v>8400</v>
      </c>
      <c r="I21" s="84" t="s">
        <v>21</v>
      </c>
      <c r="J21" s="85">
        <v>4900</v>
      </c>
      <c r="K21" s="86">
        <v>8400</v>
      </c>
      <c r="L21" s="83" t="s">
        <v>21</v>
      </c>
      <c r="M21" s="85">
        <v>4800</v>
      </c>
      <c r="N21" s="86">
        <v>8400</v>
      </c>
      <c r="O21" s="87" t="s">
        <v>21</v>
      </c>
      <c r="Q21" s="103"/>
    </row>
    <row r="22" spans="2:17" s="102" customFormat="1" ht="21.75" customHeight="1" thickBot="1">
      <c r="B22" s="88" t="s">
        <v>44</v>
      </c>
      <c r="C22" s="89" t="s">
        <v>54</v>
      </c>
      <c r="D22" s="90">
        <v>44</v>
      </c>
      <c r="E22" s="91" t="s">
        <v>25</v>
      </c>
      <c r="F22" s="92" t="s">
        <v>45</v>
      </c>
      <c r="G22" s="93">
        <v>38</v>
      </c>
      <c r="H22" s="94" t="s">
        <v>27</v>
      </c>
      <c r="I22" s="92" t="s">
        <v>21</v>
      </c>
      <c r="J22" s="93">
        <v>66</v>
      </c>
      <c r="K22" s="95" t="s">
        <v>27</v>
      </c>
      <c r="L22" s="91" t="s">
        <v>45</v>
      </c>
      <c r="M22" s="93">
        <v>34</v>
      </c>
      <c r="N22" s="96" t="s">
        <v>27</v>
      </c>
      <c r="O22" s="97" t="s">
        <v>46</v>
      </c>
    </row>
    <row r="23" spans="2:17" ht="21.75" customHeight="1">
      <c r="B23" s="104"/>
      <c r="C23" s="104"/>
      <c r="D23" s="105" t="s">
        <v>55</v>
      </c>
    </row>
    <row r="24" spans="2:17" ht="21.75" customHeight="1">
      <c r="B24" s="104"/>
      <c r="C24" s="104"/>
      <c r="D24" s="105" t="s">
        <v>56</v>
      </c>
    </row>
    <row r="25" spans="2:17" ht="21.75" customHeight="1">
      <c r="B25" s="106"/>
      <c r="D25" s="99" t="s">
        <v>57</v>
      </c>
    </row>
    <row r="26" spans="2:17" ht="21.75" customHeight="1">
      <c r="B26" s="106"/>
      <c r="E26" s="99" t="s">
        <v>47</v>
      </c>
      <c r="H26" s="107">
        <v>39850</v>
      </c>
      <c r="I26" s="99" t="s">
        <v>58</v>
      </c>
    </row>
    <row r="27" spans="2:17" ht="21.75" customHeight="1">
      <c r="E27" s="99" t="s">
        <v>48</v>
      </c>
      <c r="H27" s="107">
        <v>35790</v>
      </c>
      <c r="I27" s="99" t="s">
        <v>58</v>
      </c>
    </row>
    <row r="28" spans="2:17" ht="19.5" customHeight="1"/>
    <row r="173" ht="17.25" customHeight="1"/>
  </sheetData>
  <mergeCells count="27">
    <mergeCell ref="O3:P3"/>
    <mergeCell ref="B4:C4"/>
    <mergeCell ref="D4:F4"/>
    <mergeCell ref="G4:I4"/>
    <mergeCell ref="J4:L4"/>
    <mergeCell ref="M4:O4"/>
    <mergeCell ref="B7:C7"/>
    <mergeCell ref="D10:E10"/>
    <mergeCell ref="B2:N2"/>
    <mergeCell ref="M3:N3"/>
    <mergeCell ref="B6:C6"/>
    <mergeCell ref="D6:F6"/>
    <mergeCell ref="G6:I6"/>
    <mergeCell ref="J6:L6"/>
    <mergeCell ref="M6:O6"/>
    <mergeCell ref="B5:C5"/>
    <mergeCell ref="D5:F5"/>
    <mergeCell ref="G5:I5"/>
    <mergeCell ref="J5:L5"/>
    <mergeCell ref="M5:O5"/>
    <mergeCell ref="G10:H10"/>
    <mergeCell ref="J10:K10"/>
    <mergeCell ref="M10:N10"/>
    <mergeCell ref="D17:E17"/>
    <mergeCell ref="G17:H17"/>
    <mergeCell ref="J17:K17"/>
    <mergeCell ref="M17:N17"/>
  </mergeCells>
  <phoneticPr fontId="2"/>
  <printOptions gridLinesSet="0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2"/>
  <sheetViews>
    <sheetView zoomScaleNormal="100" workbookViewId="0">
      <selection activeCell="B1" sqref="B1"/>
    </sheetView>
  </sheetViews>
  <sheetFormatPr defaultColWidth="9" defaultRowHeight="18.75"/>
  <cols>
    <col min="1" max="1" width="12.5" style="99" customWidth="1"/>
    <col min="2" max="2" width="15.625" style="99" customWidth="1"/>
    <col min="3" max="3" width="8.625" style="99" customWidth="1"/>
    <col min="4" max="16" width="10.625" style="99" customWidth="1"/>
    <col min="17" max="16384" width="9" style="99"/>
  </cols>
  <sheetData>
    <row r="1" spans="2:16" ht="21.75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8"/>
      <c r="P1" s="98"/>
    </row>
    <row r="2" spans="2:16" s="115" customFormat="1" ht="21.75" customHeight="1">
      <c r="B2" s="129" t="s">
        <v>59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14"/>
      <c r="P2" s="114"/>
    </row>
    <row r="3" spans="2:16" s="102" customFormat="1" ht="21.75" customHeight="1" thickBot="1">
      <c r="B3" s="101"/>
      <c r="C3" s="101"/>
      <c r="D3" s="101"/>
      <c r="E3" s="100"/>
      <c r="F3" s="100"/>
      <c r="G3" s="100"/>
      <c r="H3" s="100"/>
      <c r="I3" s="100"/>
      <c r="J3" s="100"/>
      <c r="K3" s="100"/>
      <c r="L3" s="100"/>
      <c r="M3" s="130"/>
      <c r="N3" s="131"/>
      <c r="O3" s="145"/>
      <c r="P3" s="146"/>
    </row>
    <row r="4" spans="2:16" s="102" customFormat="1" ht="21.75" customHeight="1">
      <c r="B4" s="147" t="s">
        <v>1</v>
      </c>
      <c r="C4" s="148"/>
      <c r="D4" s="157" t="s">
        <v>2</v>
      </c>
      <c r="E4" s="158"/>
      <c r="F4" s="159"/>
      <c r="G4" s="160" t="s">
        <v>3</v>
      </c>
      <c r="H4" s="158"/>
      <c r="I4" s="159"/>
      <c r="J4" s="160" t="s">
        <v>4</v>
      </c>
      <c r="K4" s="158"/>
      <c r="L4" s="159"/>
      <c r="M4" s="161" t="s">
        <v>5</v>
      </c>
      <c r="N4" s="162"/>
      <c r="O4" s="163"/>
    </row>
    <row r="5" spans="2:16" s="102" customFormat="1" ht="21.75" customHeight="1">
      <c r="B5" s="136" t="s">
        <v>6</v>
      </c>
      <c r="C5" s="137"/>
      <c r="D5" s="168">
        <v>44504</v>
      </c>
      <c r="E5" s="169"/>
      <c r="F5" s="170"/>
      <c r="G5" s="171">
        <v>44504</v>
      </c>
      <c r="H5" s="169"/>
      <c r="I5" s="170"/>
      <c r="J5" s="171">
        <v>44505</v>
      </c>
      <c r="K5" s="169"/>
      <c r="L5" s="170"/>
      <c r="M5" s="171">
        <v>44505</v>
      </c>
      <c r="N5" s="169"/>
      <c r="O5" s="170"/>
    </row>
    <row r="6" spans="2:16" s="102" customFormat="1" ht="21.75" customHeight="1">
      <c r="B6" s="125" t="s">
        <v>7</v>
      </c>
      <c r="C6" s="126"/>
      <c r="D6" s="164" t="s">
        <v>8</v>
      </c>
      <c r="E6" s="165"/>
      <c r="F6" s="166"/>
      <c r="G6" s="167" t="s">
        <v>8</v>
      </c>
      <c r="H6" s="165"/>
      <c r="I6" s="166"/>
      <c r="J6" s="167" t="s">
        <v>8</v>
      </c>
      <c r="K6" s="165"/>
      <c r="L6" s="166"/>
      <c r="M6" s="167" t="s">
        <v>8</v>
      </c>
      <c r="N6" s="165"/>
      <c r="O6" s="166"/>
    </row>
    <row r="7" spans="2:16" s="102" customFormat="1" ht="21.75" customHeight="1">
      <c r="B7" s="125" t="s">
        <v>9</v>
      </c>
      <c r="C7" s="126"/>
      <c r="D7" s="3" t="s">
        <v>10</v>
      </c>
      <c r="E7" s="7" t="s">
        <v>11</v>
      </c>
      <c r="F7" s="5" t="s">
        <v>12</v>
      </c>
      <c r="G7" s="6" t="s">
        <v>10</v>
      </c>
      <c r="H7" s="7" t="s">
        <v>13</v>
      </c>
      <c r="I7" s="5" t="s">
        <v>12</v>
      </c>
      <c r="J7" s="6" t="s">
        <v>10</v>
      </c>
      <c r="K7" s="7" t="s">
        <v>11</v>
      </c>
      <c r="L7" s="5" t="s">
        <v>12</v>
      </c>
      <c r="M7" s="6" t="s">
        <v>10</v>
      </c>
      <c r="N7" s="7" t="s">
        <v>11</v>
      </c>
      <c r="O7" s="5" t="s">
        <v>12</v>
      </c>
    </row>
    <row r="8" spans="2:16" s="102" customFormat="1" ht="21.75" customHeight="1">
      <c r="B8" s="9" t="s">
        <v>14</v>
      </c>
      <c r="C8" s="10" t="s">
        <v>15</v>
      </c>
      <c r="D8" s="11">
        <v>57.8</v>
      </c>
      <c r="E8" s="15">
        <v>98.1</v>
      </c>
      <c r="F8" s="13" t="s">
        <v>16</v>
      </c>
      <c r="G8" s="14">
        <v>55.5</v>
      </c>
      <c r="H8" s="15">
        <v>98.3</v>
      </c>
      <c r="I8" s="13" t="s">
        <v>17</v>
      </c>
      <c r="J8" s="16">
        <v>56.4</v>
      </c>
      <c r="K8" s="17">
        <v>98.5</v>
      </c>
      <c r="L8" s="13" t="s">
        <v>18</v>
      </c>
      <c r="M8" s="14">
        <v>57.1</v>
      </c>
      <c r="N8" s="15">
        <v>97.9</v>
      </c>
      <c r="O8" s="13" t="s">
        <v>19</v>
      </c>
    </row>
    <row r="9" spans="2:16" s="102" customFormat="1" ht="21.75" customHeight="1">
      <c r="B9" s="19" t="s">
        <v>20</v>
      </c>
      <c r="C9" s="20" t="s">
        <v>15</v>
      </c>
      <c r="D9" s="21">
        <v>38.1</v>
      </c>
      <c r="E9" s="25">
        <v>0.6</v>
      </c>
      <c r="F9" s="23" t="s">
        <v>21</v>
      </c>
      <c r="G9" s="24">
        <v>39.200000000000003</v>
      </c>
      <c r="H9" s="25">
        <v>0.3</v>
      </c>
      <c r="I9" s="23" t="s">
        <v>21</v>
      </c>
      <c r="J9" s="26">
        <v>39</v>
      </c>
      <c r="K9" s="27">
        <v>0.3</v>
      </c>
      <c r="L9" s="23" t="s">
        <v>21</v>
      </c>
      <c r="M9" s="24">
        <v>38.799999999999997</v>
      </c>
      <c r="N9" s="25">
        <v>0.6</v>
      </c>
      <c r="O9" s="23" t="s">
        <v>21</v>
      </c>
    </row>
    <row r="10" spans="2:16" s="102" customFormat="1" ht="21.75" customHeight="1">
      <c r="B10" s="29" t="s">
        <v>22</v>
      </c>
      <c r="C10" s="30" t="s">
        <v>15</v>
      </c>
      <c r="D10" s="156">
        <v>98.425196850393689</v>
      </c>
      <c r="E10" s="120"/>
      <c r="F10" s="31" t="s">
        <v>23</v>
      </c>
      <c r="G10" s="119">
        <v>99.234693877551024</v>
      </c>
      <c r="H10" s="120"/>
      <c r="I10" s="31" t="s">
        <v>23</v>
      </c>
      <c r="J10" s="143">
        <v>99.230769230769226</v>
      </c>
      <c r="K10" s="144"/>
      <c r="L10" s="31" t="s">
        <v>23</v>
      </c>
      <c r="M10" s="119">
        <v>98.453608247422679</v>
      </c>
      <c r="N10" s="120"/>
      <c r="O10" s="31" t="s">
        <v>23</v>
      </c>
    </row>
    <row r="11" spans="2:16" s="102" customFormat="1" ht="21.75" customHeight="1">
      <c r="B11" s="34" t="s">
        <v>24</v>
      </c>
      <c r="C11" s="35" t="s">
        <v>15</v>
      </c>
      <c r="D11" s="1">
        <v>0.2</v>
      </c>
      <c r="E11" s="38">
        <v>0.3</v>
      </c>
      <c r="F11" s="23" t="s">
        <v>26</v>
      </c>
      <c r="G11" s="37">
        <v>0.2</v>
      </c>
      <c r="H11" s="38">
        <v>0.4</v>
      </c>
      <c r="I11" s="23" t="s">
        <v>28</v>
      </c>
      <c r="J11" s="39">
        <v>0.1</v>
      </c>
      <c r="K11" s="40">
        <v>0.3</v>
      </c>
      <c r="L11" s="23" t="s">
        <v>21</v>
      </c>
      <c r="M11" s="39">
        <v>0.1</v>
      </c>
      <c r="N11" s="38">
        <v>0.4</v>
      </c>
      <c r="O11" s="23" t="s">
        <v>21</v>
      </c>
    </row>
    <row r="12" spans="2:16" s="102" customFormat="1" ht="21.75" customHeight="1">
      <c r="B12" s="34" t="s">
        <v>29</v>
      </c>
      <c r="C12" s="35" t="s">
        <v>15</v>
      </c>
      <c r="D12" s="1">
        <v>0.9</v>
      </c>
      <c r="E12" s="38">
        <v>1</v>
      </c>
      <c r="F12" s="41" t="s">
        <v>21</v>
      </c>
      <c r="G12" s="37">
        <v>0.7</v>
      </c>
      <c r="H12" s="38">
        <v>1</v>
      </c>
      <c r="I12" s="41" t="s">
        <v>21</v>
      </c>
      <c r="J12" s="39">
        <v>0.5</v>
      </c>
      <c r="K12" s="40">
        <v>0.9</v>
      </c>
      <c r="L12" s="41" t="s">
        <v>21</v>
      </c>
      <c r="M12" s="37">
        <v>0.5</v>
      </c>
      <c r="N12" s="38">
        <v>1.1000000000000001</v>
      </c>
      <c r="O12" s="41" t="s">
        <v>21</v>
      </c>
    </row>
    <row r="13" spans="2:16" s="102" customFormat="1" ht="21.75" customHeight="1">
      <c r="B13" s="34" t="s">
        <v>30</v>
      </c>
      <c r="C13" s="35" t="s">
        <v>15</v>
      </c>
      <c r="D13" s="1">
        <v>0.7</v>
      </c>
      <c r="E13" s="38" t="s">
        <v>23</v>
      </c>
      <c r="F13" s="41" t="s">
        <v>21</v>
      </c>
      <c r="G13" s="37">
        <v>1.5</v>
      </c>
      <c r="H13" s="38" t="s">
        <v>21</v>
      </c>
      <c r="I13" s="41" t="s">
        <v>21</v>
      </c>
      <c r="J13" s="39">
        <v>1.1000000000000001</v>
      </c>
      <c r="K13" s="40" t="s">
        <v>21</v>
      </c>
      <c r="L13" s="41" t="s">
        <v>21</v>
      </c>
      <c r="M13" s="37">
        <v>1.2</v>
      </c>
      <c r="N13" s="38" t="s">
        <v>21</v>
      </c>
      <c r="O13" s="41" t="s">
        <v>21</v>
      </c>
    </row>
    <row r="14" spans="2:16" s="102" customFormat="1" ht="21.75" customHeight="1">
      <c r="B14" s="34" t="s">
        <v>31</v>
      </c>
      <c r="C14" s="35" t="s">
        <v>15</v>
      </c>
      <c r="D14" s="1">
        <v>2.2999999999999998</v>
      </c>
      <c r="E14" s="38" t="s">
        <v>21</v>
      </c>
      <c r="F14" s="41" t="s">
        <v>21</v>
      </c>
      <c r="G14" s="37">
        <v>2.9</v>
      </c>
      <c r="H14" s="38" t="s">
        <v>21</v>
      </c>
      <c r="I14" s="41" t="s">
        <v>21</v>
      </c>
      <c r="J14" s="39">
        <v>2.9</v>
      </c>
      <c r="K14" s="40" t="s">
        <v>21</v>
      </c>
      <c r="L14" s="41" t="s">
        <v>21</v>
      </c>
      <c r="M14" s="37">
        <v>2.2999999999999998</v>
      </c>
      <c r="N14" s="38" t="s">
        <v>21</v>
      </c>
      <c r="O14" s="41" t="s">
        <v>32</v>
      </c>
    </row>
    <row r="15" spans="2:16" s="102" customFormat="1" ht="21.75" customHeight="1">
      <c r="B15" s="34" t="s">
        <v>33</v>
      </c>
      <c r="C15" s="35" t="s">
        <v>34</v>
      </c>
      <c r="D15" s="1" t="s">
        <v>23</v>
      </c>
      <c r="E15" s="2" t="s">
        <v>35</v>
      </c>
      <c r="F15" s="45" t="s">
        <v>36</v>
      </c>
      <c r="G15" s="37" t="s">
        <v>21</v>
      </c>
      <c r="H15" s="2" t="s">
        <v>35</v>
      </c>
      <c r="I15" s="45"/>
      <c r="J15" s="46" t="s">
        <v>21</v>
      </c>
      <c r="K15" s="2" t="s">
        <v>35</v>
      </c>
      <c r="L15" s="45"/>
      <c r="M15" s="37" t="s">
        <v>21</v>
      </c>
      <c r="N15" s="2" t="s">
        <v>35</v>
      </c>
      <c r="O15" s="45"/>
    </row>
    <row r="16" spans="2:16" s="102" customFormat="1" ht="21.75" customHeight="1">
      <c r="B16" s="19" t="s">
        <v>37</v>
      </c>
      <c r="C16" s="20" t="s">
        <v>38</v>
      </c>
      <c r="D16" s="111">
        <v>290</v>
      </c>
      <c r="E16" s="57" t="s">
        <v>25</v>
      </c>
      <c r="F16" s="52" t="s">
        <v>39</v>
      </c>
      <c r="G16" s="112">
        <v>180</v>
      </c>
      <c r="H16" s="54" t="s">
        <v>25</v>
      </c>
      <c r="I16" s="52" t="s">
        <v>40</v>
      </c>
      <c r="J16" s="55">
        <v>120</v>
      </c>
      <c r="K16" s="56" t="s">
        <v>27</v>
      </c>
      <c r="L16" s="52" t="s">
        <v>41</v>
      </c>
      <c r="M16" s="112">
        <v>130</v>
      </c>
      <c r="N16" s="57" t="s">
        <v>27</v>
      </c>
      <c r="O16" s="52" t="s">
        <v>41</v>
      </c>
    </row>
    <row r="17" spans="2:17" s="102" customFormat="1" ht="21.75" customHeight="1">
      <c r="B17" s="29" t="s">
        <v>22</v>
      </c>
      <c r="C17" s="30" t="s">
        <v>15</v>
      </c>
      <c r="D17" s="172">
        <v>100</v>
      </c>
      <c r="E17" s="124"/>
      <c r="F17" s="59" t="s">
        <v>23</v>
      </c>
      <c r="G17" s="123">
        <v>100</v>
      </c>
      <c r="H17" s="124"/>
      <c r="I17" s="59" t="s">
        <v>23</v>
      </c>
      <c r="J17" s="123">
        <v>100</v>
      </c>
      <c r="K17" s="124"/>
      <c r="L17" s="59" t="s">
        <v>23</v>
      </c>
      <c r="M17" s="123">
        <v>100</v>
      </c>
      <c r="N17" s="124"/>
      <c r="O17" s="59" t="s">
        <v>23</v>
      </c>
    </row>
    <row r="18" spans="2:17" s="102" customFormat="1" ht="21.75" customHeight="1">
      <c r="B18" s="62" t="s">
        <v>42</v>
      </c>
      <c r="C18" s="63" t="s">
        <v>52</v>
      </c>
      <c r="D18" s="64">
        <v>23000</v>
      </c>
      <c r="E18" s="68">
        <v>39000</v>
      </c>
      <c r="F18" s="66" t="s">
        <v>21</v>
      </c>
      <c r="G18" s="67">
        <v>22000</v>
      </c>
      <c r="H18" s="68">
        <v>39000</v>
      </c>
      <c r="I18" s="66" t="s">
        <v>21</v>
      </c>
      <c r="J18" s="69">
        <v>22000</v>
      </c>
      <c r="K18" s="70">
        <v>38000</v>
      </c>
      <c r="L18" s="66" t="s">
        <v>21</v>
      </c>
      <c r="M18" s="69">
        <v>23000</v>
      </c>
      <c r="N18" s="70">
        <v>38000</v>
      </c>
      <c r="O18" s="66" t="s">
        <v>21</v>
      </c>
    </row>
    <row r="19" spans="2:17" s="102" customFormat="1" ht="21.75" customHeight="1">
      <c r="B19" s="9"/>
      <c r="C19" s="72" t="s">
        <v>53</v>
      </c>
      <c r="D19" s="73">
        <v>5500</v>
      </c>
      <c r="E19" s="77">
        <v>9300</v>
      </c>
      <c r="F19" s="113" t="s">
        <v>21</v>
      </c>
      <c r="G19" s="76">
        <v>5300</v>
      </c>
      <c r="H19" s="77">
        <v>9400</v>
      </c>
      <c r="I19" s="113" t="s">
        <v>21</v>
      </c>
      <c r="J19" s="76">
        <v>5400</v>
      </c>
      <c r="K19" s="77">
        <v>9400</v>
      </c>
      <c r="L19" s="113" t="s">
        <v>21</v>
      </c>
      <c r="M19" s="76">
        <v>5400</v>
      </c>
      <c r="N19" s="77">
        <v>9300</v>
      </c>
      <c r="O19" s="75" t="s">
        <v>21</v>
      </c>
    </row>
    <row r="20" spans="2:17" s="102" customFormat="1" ht="21.75" customHeight="1">
      <c r="B20" s="62" t="s">
        <v>43</v>
      </c>
      <c r="C20" s="63" t="s">
        <v>52</v>
      </c>
      <c r="D20" s="64">
        <v>21000</v>
      </c>
      <c r="E20" s="68">
        <v>35000</v>
      </c>
      <c r="F20" s="66" t="s">
        <v>21</v>
      </c>
      <c r="G20" s="67">
        <v>20000</v>
      </c>
      <c r="H20" s="68">
        <v>35000</v>
      </c>
      <c r="I20" s="66" t="s">
        <v>21</v>
      </c>
      <c r="J20" s="69">
        <v>20000</v>
      </c>
      <c r="K20" s="70">
        <v>35000</v>
      </c>
      <c r="L20" s="66" t="s">
        <v>21</v>
      </c>
      <c r="M20" s="69">
        <v>20000</v>
      </c>
      <c r="N20" s="70">
        <v>34000</v>
      </c>
      <c r="O20" s="66" t="s">
        <v>21</v>
      </c>
    </row>
    <row r="21" spans="2:17" s="102" customFormat="1" ht="21.75" customHeight="1">
      <c r="B21" s="80"/>
      <c r="C21" s="81" t="s">
        <v>53</v>
      </c>
      <c r="D21" s="82">
        <v>4900</v>
      </c>
      <c r="E21" s="86">
        <v>8400</v>
      </c>
      <c r="F21" s="84" t="s">
        <v>21</v>
      </c>
      <c r="G21" s="85">
        <v>4700</v>
      </c>
      <c r="H21" s="86">
        <v>8400</v>
      </c>
      <c r="I21" s="84" t="s">
        <v>21</v>
      </c>
      <c r="J21" s="85">
        <v>4800</v>
      </c>
      <c r="K21" s="86">
        <v>8400</v>
      </c>
      <c r="L21" s="84" t="s">
        <v>21</v>
      </c>
      <c r="M21" s="85">
        <v>4900</v>
      </c>
      <c r="N21" s="86">
        <v>8400</v>
      </c>
      <c r="O21" s="116" t="s">
        <v>21</v>
      </c>
      <c r="Q21" s="103"/>
    </row>
    <row r="22" spans="2:17" s="102" customFormat="1" ht="21.75" customHeight="1" thickBot="1">
      <c r="B22" s="88" t="s">
        <v>44</v>
      </c>
      <c r="C22" s="89" t="s">
        <v>54</v>
      </c>
      <c r="D22" s="90">
        <v>51</v>
      </c>
      <c r="E22" s="95" t="s">
        <v>25</v>
      </c>
      <c r="F22" s="92" t="s">
        <v>45</v>
      </c>
      <c r="G22" s="93">
        <v>36</v>
      </c>
      <c r="H22" s="94" t="s">
        <v>27</v>
      </c>
      <c r="I22" s="92" t="s">
        <v>21</v>
      </c>
      <c r="J22" s="93">
        <v>29</v>
      </c>
      <c r="K22" s="95" t="s">
        <v>27</v>
      </c>
      <c r="L22" s="92" t="s">
        <v>45</v>
      </c>
      <c r="M22" s="93">
        <v>56</v>
      </c>
      <c r="N22" s="96" t="s">
        <v>27</v>
      </c>
      <c r="O22" s="92" t="s">
        <v>46</v>
      </c>
    </row>
    <row r="23" spans="2:17" ht="21.75" customHeight="1">
      <c r="B23" s="104"/>
      <c r="C23" s="104"/>
      <c r="D23" s="105" t="s">
        <v>55</v>
      </c>
    </row>
    <row r="24" spans="2:17" ht="21.75" customHeight="1">
      <c r="B24" s="104"/>
      <c r="C24" s="104"/>
      <c r="D24" s="105" t="s">
        <v>56</v>
      </c>
    </row>
    <row r="25" spans="2:17" ht="21.75" customHeight="1">
      <c r="B25" s="106"/>
      <c r="D25" s="99" t="s">
        <v>57</v>
      </c>
    </row>
    <row r="26" spans="2:17" ht="21.75" customHeight="1">
      <c r="B26" s="106"/>
      <c r="E26" s="99" t="s">
        <v>47</v>
      </c>
      <c r="H26" s="107">
        <v>39850</v>
      </c>
      <c r="I26" s="99" t="s">
        <v>58</v>
      </c>
    </row>
    <row r="27" spans="2:17" ht="21.75" customHeight="1">
      <c r="E27" s="99" t="s">
        <v>48</v>
      </c>
      <c r="H27" s="107">
        <v>35790</v>
      </c>
      <c r="I27" s="99" t="s">
        <v>58</v>
      </c>
    </row>
    <row r="28" spans="2:17" ht="21.75" customHeight="1"/>
    <row r="29" spans="2:17" ht="21.75" customHeight="1"/>
    <row r="33" spans="4:4">
      <c r="D33" s="108"/>
    </row>
    <row r="34" spans="4:4">
      <c r="D34" s="109"/>
    </row>
    <row r="35" spans="4:4">
      <c r="D35" s="109"/>
    </row>
    <row r="36" spans="4:4">
      <c r="D36" s="109"/>
    </row>
    <row r="37" spans="4:4">
      <c r="D37" s="109"/>
    </row>
    <row r="38" spans="4:4">
      <c r="D38" s="109"/>
    </row>
    <row r="39" spans="4:4">
      <c r="D39" s="109"/>
    </row>
    <row r="40" spans="4:4">
      <c r="D40" s="109"/>
    </row>
    <row r="41" spans="4:4">
      <c r="D41" s="109"/>
    </row>
    <row r="42" spans="4:4">
      <c r="D42" s="109"/>
    </row>
    <row r="43" spans="4:4">
      <c r="D43" s="110"/>
    </row>
    <row r="44" spans="4:4">
      <c r="D44" s="110"/>
    </row>
    <row r="45" spans="4:4">
      <c r="D45" s="110"/>
    </row>
    <row r="46" spans="4:4">
      <c r="D46" s="110"/>
    </row>
    <row r="47" spans="4:4">
      <c r="D47" s="110"/>
    </row>
    <row r="48" spans="4:4">
      <c r="D48" s="110"/>
    </row>
    <row r="49" spans="4:4">
      <c r="D49" s="110"/>
    </row>
    <row r="50" spans="4:4">
      <c r="D50" s="110"/>
    </row>
    <row r="51" spans="4:4">
      <c r="D51" s="109"/>
    </row>
    <row r="52" spans="4:4">
      <c r="D52" s="109"/>
    </row>
    <row r="54" spans="4:4">
      <c r="D54" s="109"/>
    </row>
    <row r="55" spans="4:4">
      <c r="D55" s="109"/>
    </row>
    <row r="56" spans="4:4">
      <c r="D56" s="109"/>
    </row>
    <row r="57" spans="4:4">
      <c r="D57" s="109"/>
    </row>
    <row r="58" spans="4:4">
      <c r="D58" s="109"/>
    </row>
    <row r="60" spans="4:4">
      <c r="D60" s="110"/>
    </row>
    <row r="61" spans="4:4">
      <c r="D61" s="110"/>
    </row>
    <row r="62" spans="4:4">
      <c r="D62" s="110"/>
    </row>
    <row r="63" spans="4:4">
      <c r="D63" s="110"/>
    </row>
    <row r="64" spans="4:4">
      <c r="D64" s="110"/>
    </row>
    <row r="65" spans="4:4">
      <c r="D65" s="110"/>
    </row>
    <row r="66" spans="4:4">
      <c r="D66" s="110"/>
    </row>
    <row r="67" spans="4:4">
      <c r="D67" s="110"/>
    </row>
    <row r="68" spans="4:4">
      <c r="D68" s="108"/>
    </row>
    <row r="69" spans="4:4">
      <c r="D69" s="109"/>
    </row>
    <row r="70" spans="4:4">
      <c r="D70" s="109"/>
    </row>
    <row r="71" spans="4:4">
      <c r="D71" s="109"/>
    </row>
    <row r="72" spans="4:4">
      <c r="D72" s="109"/>
    </row>
    <row r="73" spans="4:4">
      <c r="D73" s="109"/>
    </row>
    <row r="74" spans="4:4">
      <c r="D74" s="109"/>
    </row>
    <row r="75" spans="4:4">
      <c r="D75" s="109"/>
    </row>
    <row r="76" spans="4:4">
      <c r="D76" s="109"/>
    </row>
    <row r="77" spans="4:4">
      <c r="D77" s="109"/>
    </row>
    <row r="78" spans="4:4">
      <c r="D78" s="110"/>
    </row>
    <row r="79" spans="4:4">
      <c r="D79" s="110"/>
    </row>
    <row r="80" spans="4:4">
      <c r="D80" s="110"/>
    </row>
    <row r="81" spans="4:4">
      <c r="D81" s="110"/>
    </row>
    <row r="82" spans="4:4">
      <c r="D82" s="110"/>
    </row>
    <row r="83" spans="4:4">
      <c r="D83" s="110"/>
    </row>
    <row r="84" spans="4:4">
      <c r="D84" s="110"/>
    </row>
    <row r="85" spans="4:4">
      <c r="D85" s="110"/>
    </row>
    <row r="86" spans="4:4">
      <c r="D86" s="109"/>
    </row>
    <row r="87" spans="4:4">
      <c r="D87" s="109"/>
    </row>
    <row r="89" spans="4:4">
      <c r="D89" s="109"/>
    </row>
    <row r="90" spans="4:4">
      <c r="D90" s="109"/>
    </row>
    <row r="91" spans="4:4">
      <c r="D91" s="109"/>
    </row>
    <row r="92" spans="4:4">
      <c r="D92" s="109"/>
    </row>
    <row r="93" spans="4:4">
      <c r="D93" s="109"/>
    </row>
    <row r="95" spans="4:4">
      <c r="D95" s="110"/>
    </row>
    <row r="96" spans="4:4">
      <c r="D96" s="110"/>
    </row>
    <row r="97" spans="4:4">
      <c r="D97" s="110"/>
    </row>
    <row r="98" spans="4:4">
      <c r="D98" s="110"/>
    </row>
    <row r="99" spans="4:4">
      <c r="D99" s="110"/>
    </row>
    <row r="100" spans="4:4">
      <c r="D100" s="110"/>
    </row>
    <row r="101" spans="4:4">
      <c r="D101" s="110"/>
    </row>
    <row r="102" spans="4:4">
      <c r="D102" s="110"/>
    </row>
    <row r="103" spans="4:4">
      <c r="D103" s="108"/>
    </row>
    <row r="104" spans="4:4">
      <c r="D104" s="109"/>
    </row>
    <row r="105" spans="4:4">
      <c r="D105" s="109"/>
    </row>
    <row r="106" spans="4:4">
      <c r="D106" s="109"/>
    </row>
    <row r="107" spans="4:4">
      <c r="D107" s="109"/>
    </row>
    <row r="108" spans="4:4">
      <c r="D108" s="109"/>
    </row>
    <row r="109" spans="4:4">
      <c r="D109" s="109"/>
    </row>
    <row r="110" spans="4:4">
      <c r="D110" s="109"/>
    </row>
    <row r="111" spans="4:4">
      <c r="D111" s="109"/>
    </row>
    <row r="112" spans="4:4">
      <c r="D112" s="109"/>
    </row>
    <row r="113" spans="4:4">
      <c r="D113" s="110"/>
    </row>
    <row r="114" spans="4:4">
      <c r="D114" s="110"/>
    </row>
    <row r="115" spans="4:4">
      <c r="D115" s="110"/>
    </row>
    <row r="116" spans="4:4">
      <c r="D116" s="110"/>
    </row>
    <row r="117" spans="4:4">
      <c r="D117" s="110"/>
    </row>
    <row r="118" spans="4:4">
      <c r="D118" s="110"/>
    </row>
    <row r="119" spans="4:4">
      <c r="D119" s="110"/>
    </row>
    <row r="120" spans="4:4">
      <c r="D120" s="110"/>
    </row>
    <row r="121" spans="4:4">
      <c r="D121" s="109"/>
    </row>
    <row r="122" spans="4:4">
      <c r="D122" s="109"/>
    </row>
    <row r="124" spans="4:4">
      <c r="D124" s="109"/>
    </row>
    <row r="125" spans="4:4">
      <c r="D125" s="109"/>
    </row>
    <row r="126" spans="4:4">
      <c r="D126" s="109"/>
    </row>
    <row r="127" spans="4:4">
      <c r="D127" s="109"/>
    </row>
    <row r="128" spans="4:4">
      <c r="D128" s="109"/>
    </row>
    <row r="130" spans="4:4">
      <c r="D130" s="110"/>
    </row>
    <row r="131" spans="4:4">
      <c r="D131" s="110"/>
    </row>
    <row r="132" spans="4:4">
      <c r="D132" s="110"/>
    </row>
    <row r="133" spans="4:4">
      <c r="D133" s="110"/>
    </row>
    <row r="134" spans="4:4">
      <c r="D134" s="110"/>
    </row>
    <row r="135" spans="4:4">
      <c r="D135" s="110"/>
    </row>
    <row r="136" spans="4:4">
      <c r="D136" s="110"/>
    </row>
    <row r="137" spans="4:4">
      <c r="D137" s="110"/>
    </row>
    <row r="138" spans="4:4">
      <c r="D138" s="108"/>
    </row>
    <row r="139" spans="4:4">
      <c r="D139" s="109"/>
    </row>
    <row r="140" spans="4:4">
      <c r="D140" s="109"/>
    </row>
    <row r="141" spans="4:4">
      <c r="D141" s="109"/>
    </row>
    <row r="142" spans="4:4">
      <c r="D142" s="109"/>
    </row>
    <row r="143" spans="4:4">
      <c r="D143" s="109"/>
    </row>
    <row r="144" spans="4:4">
      <c r="D144" s="109"/>
    </row>
    <row r="145" spans="4:4">
      <c r="D145" s="109"/>
    </row>
    <row r="146" spans="4:4">
      <c r="D146" s="109"/>
    </row>
    <row r="147" spans="4:4">
      <c r="D147" s="109"/>
    </row>
    <row r="148" spans="4:4">
      <c r="D148" s="110"/>
    </row>
    <row r="149" spans="4:4">
      <c r="D149" s="110"/>
    </row>
    <row r="150" spans="4:4">
      <c r="D150" s="110"/>
    </row>
    <row r="151" spans="4:4">
      <c r="D151" s="110"/>
    </row>
    <row r="152" spans="4:4">
      <c r="D152" s="110"/>
    </row>
    <row r="153" spans="4:4">
      <c r="D153" s="110"/>
    </row>
    <row r="154" spans="4:4">
      <c r="D154" s="110"/>
    </row>
    <row r="155" spans="4:4">
      <c r="D155" s="110"/>
    </row>
    <row r="156" spans="4:4">
      <c r="D156" s="109"/>
    </row>
    <row r="157" spans="4:4">
      <c r="D157" s="109"/>
    </row>
    <row r="159" spans="4:4">
      <c r="D159" s="109"/>
    </row>
    <row r="160" spans="4:4">
      <c r="D160" s="109"/>
    </row>
    <row r="161" spans="4:4">
      <c r="D161" s="109"/>
    </row>
    <row r="162" spans="4:4">
      <c r="D162" s="109"/>
    </row>
    <row r="163" spans="4:4">
      <c r="D163" s="109"/>
    </row>
    <row r="165" spans="4:4">
      <c r="D165" s="110"/>
    </row>
    <row r="166" spans="4:4">
      <c r="D166" s="110"/>
    </row>
    <row r="167" spans="4:4">
      <c r="D167" s="110"/>
    </row>
    <row r="168" spans="4:4">
      <c r="D168" s="110"/>
    </row>
    <row r="169" spans="4:4">
      <c r="D169" s="110"/>
    </row>
    <row r="170" spans="4:4">
      <c r="D170" s="110"/>
    </row>
    <row r="171" spans="4:4">
      <c r="D171" s="110"/>
    </row>
    <row r="172" spans="4:4">
      <c r="D172" s="110"/>
    </row>
  </sheetData>
  <mergeCells count="27">
    <mergeCell ref="D17:E17"/>
    <mergeCell ref="G17:H17"/>
    <mergeCell ref="J17:K17"/>
    <mergeCell ref="M17:N17"/>
    <mergeCell ref="D5:F5"/>
    <mergeCell ref="G5:I5"/>
    <mergeCell ref="J5:L5"/>
    <mergeCell ref="M5:O5"/>
    <mergeCell ref="G10:H10"/>
    <mergeCell ref="J10:K10"/>
    <mergeCell ref="M10:N10"/>
    <mergeCell ref="B7:C7"/>
    <mergeCell ref="D10:E10"/>
    <mergeCell ref="B2:N2"/>
    <mergeCell ref="M3:N3"/>
    <mergeCell ref="O3:P3"/>
    <mergeCell ref="B4:C4"/>
    <mergeCell ref="D4:F4"/>
    <mergeCell ref="G4:I4"/>
    <mergeCell ref="J4:L4"/>
    <mergeCell ref="M4:O4"/>
    <mergeCell ref="B6:C6"/>
    <mergeCell ref="D6:F6"/>
    <mergeCell ref="G6:I6"/>
    <mergeCell ref="J6:L6"/>
    <mergeCell ref="M6:O6"/>
    <mergeCell ref="B5:C5"/>
  </mergeCells>
  <phoneticPr fontId="2"/>
  <printOptions gridLinesSet="0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8"/>
  <sheetViews>
    <sheetView zoomScaleNormal="100" zoomScaleSheetLayoutView="100" workbookViewId="0">
      <selection activeCell="B1" sqref="B1"/>
    </sheetView>
  </sheetViews>
  <sheetFormatPr defaultColWidth="9" defaultRowHeight="18.75"/>
  <cols>
    <col min="1" max="1" width="12.5" style="99" customWidth="1"/>
    <col min="2" max="2" width="15.625" style="99" customWidth="1"/>
    <col min="3" max="3" width="8.625" style="99" customWidth="1"/>
    <col min="4" max="16" width="10.625" style="99" customWidth="1"/>
    <col min="17" max="16384" width="9" style="99"/>
  </cols>
  <sheetData>
    <row r="1" spans="2:16" ht="21.75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8"/>
      <c r="P1" s="98"/>
    </row>
    <row r="2" spans="2:16" ht="21.75" customHeight="1"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00"/>
      <c r="P2" s="100"/>
    </row>
    <row r="3" spans="2:16" s="102" customFormat="1" ht="21.75" customHeight="1" thickBot="1">
      <c r="B3" s="101"/>
      <c r="C3" s="101"/>
      <c r="D3" s="101"/>
      <c r="E3" s="100"/>
      <c r="F3" s="100"/>
      <c r="G3" s="100"/>
      <c r="H3" s="100"/>
      <c r="I3" s="100"/>
      <c r="J3" s="100"/>
      <c r="K3" s="100"/>
      <c r="L3" s="100"/>
      <c r="M3" s="130"/>
      <c r="N3" s="131"/>
      <c r="O3" s="145"/>
      <c r="P3" s="146"/>
    </row>
    <row r="4" spans="2:16" s="102" customFormat="1" ht="21.75" customHeight="1">
      <c r="B4" s="147" t="s">
        <v>1</v>
      </c>
      <c r="C4" s="148"/>
      <c r="D4" s="149" t="s">
        <v>2</v>
      </c>
      <c r="E4" s="150"/>
      <c r="F4" s="150"/>
      <c r="G4" s="151" t="s">
        <v>3</v>
      </c>
      <c r="H4" s="150"/>
      <c r="I4" s="152"/>
      <c r="J4" s="150" t="s">
        <v>4</v>
      </c>
      <c r="K4" s="150"/>
      <c r="L4" s="150"/>
      <c r="M4" s="153" t="s">
        <v>5</v>
      </c>
      <c r="N4" s="154"/>
      <c r="O4" s="155"/>
    </row>
    <row r="5" spans="2:16" s="102" customFormat="1" ht="21.75" customHeight="1">
      <c r="B5" s="136" t="s">
        <v>6</v>
      </c>
      <c r="C5" s="137"/>
      <c r="D5" s="138">
        <v>44599</v>
      </c>
      <c r="E5" s="139"/>
      <c r="F5" s="140"/>
      <c r="G5" s="139">
        <v>44599</v>
      </c>
      <c r="H5" s="139"/>
      <c r="I5" s="139"/>
      <c r="J5" s="141">
        <v>44600</v>
      </c>
      <c r="K5" s="139"/>
      <c r="L5" s="140"/>
      <c r="M5" s="140">
        <v>44600</v>
      </c>
      <c r="N5" s="142"/>
      <c r="O5" s="141"/>
    </row>
    <row r="6" spans="2:16" s="102" customFormat="1" ht="21.75" customHeight="1">
      <c r="B6" s="125" t="s">
        <v>7</v>
      </c>
      <c r="C6" s="126"/>
      <c r="D6" s="132" t="s">
        <v>8</v>
      </c>
      <c r="E6" s="133"/>
      <c r="F6" s="133"/>
      <c r="G6" s="134" t="s">
        <v>8</v>
      </c>
      <c r="H6" s="133"/>
      <c r="I6" s="135"/>
      <c r="J6" s="133" t="s">
        <v>8</v>
      </c>
      <c r="K6" s="133"/>
      <c r="L6" s="133"/>
      <c r="M6" s="134" t="s">
        <v>8</v>
      </c>
      <c r="N6" s="133"/>
      <c r="O6" s="135"/>
    </row>
    <row r="7" spans="2:16" s="102" customFormat="1" ht="21.75" customHeight="1">
      <c r="B7" s="125" t="s">
        <v>9</v>
      </c>
      <c r="C7" s="126"/>
      <c r="D7" s="3" t="s">
        <v>10</v>
      </c>
      <c r="E7" s="4" t="s">
        <v>11</v>
      </c>
      <c r="F7" s="5" t="s">
        <v>12</v>
      </c>
      <c r="G7" s="6" t="s">
        <v>10</v>
      </c>
      <c r="H7" s="7" t="s">
        <v>13</v>
      </c>
      <c r="I7" s="5" t="s">
        <v>12</v>
      </c>
      <c r="J7" s="6" t="s">
        <v>10</v>
      </c>
      <c r="K7" s="7" t="s">
        <v>11</v>
      </c>
      <c r="L7" s="4" t="s">
        <v>12</v>
      </c>
      <c r="M7" s="6" t="s">
        <v>10</v>
      </c>
      <c r="N7" s="7" t="s">
        <v>11</v>
      </c>
      <c r="O7" s="8" t="s">
        <v>12</v>
      </c>
    </row>
    <row r="8" spans="2:16" s="102" customFormat="1" ht="21.75" customHeight="1">
      <c r="B8" s="9" t="s">
        <v>14</v>
      </c>
      <c r="C8" s="10" t="s">
        <v>15</v>
      </c>
      <c r="D8" s="11">
        <v>58.7</v>
      </c>
      <c r="E8" s="12">
        <v>97</v>
      </c>
      <c r="F8" s="13" t="s">
        <v>16</v>
      </c>
      <c r="G8" s="14">
        <v>57.7</v>
      </c>
      <c r="H8" s="15">
        <v>98.1</v>
      </c>
      <c r="I8" s="13" t="s">
        <v>17</v>
      </c>
      <c r="J8" s="16">
        <v>56.8</v>
      </c>
      <c r="K8" s="17">
        <v>98.3</v>
      </c>
      <c r="L8" s="12" t="s">
        <v>18</v>
      </c>
      <c r="M8" s="14">
        <v>57.5</v>
      </c>
      <c r="N8" s="15">
        <v>98.5</v>
      </c>
      <c r="O8" s="18" t="s">
        <v>19</v>
      </c>
    </row>
    <row r="9" spans="2:16" s="102" customFormat="1" ht="21.75" customHeight="1">
      <c r="B9" s="19" t="s">
        <v>20</v>
      </c>
      <c r="C9" s="20" t="s">
        <v>15</v>
      </c>
      <c r="D9" s="21">
        <v>39</v>
      </c>
      <c r="E9" s="22">
        <v>1.8</v>
      </c>
      <c r="F9" s="23" t="s">
        <v>21</v>
      </c>
      <c r="G9" s="24">
        <v>40.1</v>
      </c>
      <c r="H9" s="25">
        <v>0.4</v>
      </c>
      <c r="I9" s="23" t="s">
        <v>21</v>
      </c>
      <c r="J9" s="26">
        <v>40.6</v>
      </c>
      <c r="K9" s="27">
        <v>0.5</v>
      </c>
      <c r="L9" s="22" t="s">
        <v>21</v>
      </c>
      <c r="M9" s="24">
        <v>40.1</v>
      </c>
      <c r="N9" s="25">
        <v>0.3</v>
      </c>
      <c r="O9" s="28" t="s">
        <v>21</v>
      </c>
    </row>
    <row r="10" spans="2:16" s="102" customFormat="1" ht="21.75" customHeight="1">
      <c r="B10" s="29" t="s">
        <v>22</v>
      </c>
      <c r="C10" s="30" t="s">
        <v>15</v>
      </c>
      <c r="D10" s="127">
        <v>95.384615384615387</v>
      </c>
      <c r="E10" s="128"/>
      <c r="F10" s="31" t="s">
        <v>23</v>
      </c>
      <c r="G10" s="119">
        <v>99.002493765586038</v>
      </c>
      <c r="H10" s="120"/>
      <c r="I10" s="31" t="s">
        <v>23</v>
      </c>
      <c r="J10" s="143">
        <v>98.768472906403943</v>
      </c>
      <c r="K10" s="144"/>
      <c r="L10" s="32" t="s">
        <v>23</v>
      </c>
      <c r="M10" s="119">
        <v>99.251870324189525</v>
      </c>
      <c r="N10" s="120"/>
      <c r="O10" s="33" t="s">
        <v>23</v>
      </c>
    </row>
    <row r="11" spans="2:16" s="102" customFormat="1" ht="21.75" customHeight="1">
      <c r="B11" s="34" t="s">
        <v>24</v>
      </c>
      <c r="C11" s="35" t="s">
        <v>15</v>
      </c>
      <c r="D11" s="1" t="s">
        <v>25</v>
      </c>
      <c r="E11" s="36">
        <v>0.3</v>
      </c>
      <c r="F11" s="23" t="s">
        <v>26</v>
      </c>
      <c r="G11" s="37" t="s">
        <v>27</v>
      </c>
      <c r="H11" s="38">
        <v>0.4</v>
      </c>
      <c r="I11" s="23" t="s">
        <v>28</v>
      </c>
      <c r="J11" s="39" t="s">
        <v>27</v>
      </c>
      <c r="K11" s="40">
        <v>0.3</v>
      </c>
      <c r="L11" s="22" t="s">
        <v>21</v>
      </c>
      <c r="M11" s="39" t="s">
        <v>27</v>
      </c>
      <c r="N11" s="38">
        <v>0.3</v>
      </c>
      <c r="O11" s="28" t="s">
        <v>21</v>
      </c>
    </row>
    <row r="12" spans="2:16" s="102" customFormat="1" ht="21.75" customHeight="1">
      <c r="B12" s="34" t="s">
        <v>29</v>
      </c>
      <c r="C12" s="35" t="s">
        <v>15</v>
      </c>
      <c r="D12" s="1">
        <v>0.3</v>
      </c>
      <c r="E12" s="36">
        <v>0.9</v>
      </c>
      <c r="F12" s="41" t="s">
        <v>21</v>
      </c>
      <c r="G12" s="37">
        <v>0.4</v>
      </c>
      <c r="H12" s="38">
        <v>1.1000000000000001</v>
      </c>
      <c r="I12" s="41" t="s">
        <v>21</v>
      </c>
      <c r="J12" s="39">
        <v>0.3</v>
      </c>
      <c r="K12" s="40">
        <v>0.9</v>
      </c>
      <c r="L12" s="36" t="s">
        <v>21</v>
      </c>
      <c r="M12" s="37">
        <v>0.3</v>
      </c>
      <c r="N12" s="38">
        <v>0.9</v>
      </c>
      <c r="O12" s="42" t="s">
        <v>21</v>
      </c>
    </row>
    <row r="13" spans="2:16" s="102" customFormat="1" ht="21.75" customHeight="1">
      <c r="B13" s="34" t="s">
        <v>30</v>
      </c>
      <c r="C13" s="35" t="s">
        <v>15</v>
      </c>
      <c r="D13" s="1">
        <v>0.7</v>
      </c>
      <c r="E13" s="43" t="s">
        <v>23</v>
      </c>
      <c r="F13" s="41" t="s">
        <v>21</v>
      </c>
      <c r="G13" s="37">
        <v>0.5</v>
      </c>
      <c r="H13" s="38" t="s">
        <v>21</v>
      </c>
      <c r="I13" s="41" t="s">
        <v>21</v>
      </c>
      <c r="J13" s="39">
        <v>1.3</v>
      </c>
      <c r="K13" s="40" t="s">
        <v>21</v>
      </c>
      <c r="L13" s="36" t="s">
        <v>21</v>
      </c>
      <c r="M13" s="37">
        <v>0.6</v>
      </c>
      <c r="N13" s="38" t="s">
        <v>21</v>
      </c>
      <c r="O13" s="42" t="s">
        <v>21</v>
      </c>
    </row>
    <row r="14" spans="2:16" s="102" customFormat="1" ht="21.75" customHeight="1">
      <c r="B14" s="34" t="s">
        <v>31</v>
      </c>
      <c r="C14" s="35" t="s">
        <v>15</v>
      </c>
      <c r="D14" s="1">
        <v>1.3</v>
      </c>
      <c r="E14" s="36" t="s">
        <v>21</v>
      </c>
      <c r="F14" s="41" t="s">
        <v>21</v>
      </c>
      <c r="G14" s="37">
        <v>1.3</v>
      </c>
      <c r="H14" s="38" t="s">
        <v>21</v>
      </c>
      <c r="I14" s="41" t="s">
        <v>21</v>
      </c>
      <c r="J14" s="39">
        <v>1</v>
      </c>
      <c r="K14" s="40" t="s">
        <v>21</v>
      </c>
      <c r="L14" s="36" t="s">
        <v>21</v>
      </c>
      <c r="M14" s="37">
        <v>1.5</v>
      </c>
      <c r="N14" s="38" t="s">
        <v>21</v>
      </c>
      <c r="O14" s="42" t="s">
        <v>32</v>
      </c>
    </row>
    <row r="15" spans="2:16" s="102" customFormat="1" ht="21.75" customHeight="1">
      <c r="B15" s="34" t="s">
        <v>33</v>
      </c>
      <c r="C15" s="35" t="s">
        <v>34</v>
      </c>
      <c r="D15" s="1" t="s">
        <v>23</v>
      </c>
      <c r="E15" s="44" t="s">
        <v>35</v>
      </c>
      <c r="F15" s="45" t="s">
        <v>36</v>
      </c>
      <c r="G15" s="37" t="s">
        <v>21</v>
      </c>
      <c r="H15" s="2" t="s">
        <v>35</v>
      </c>
      <c r="I15" s="45"/>
      <c r="J15" s="46" t="s">
        <v>21</v>
      </c>
      <c r="K15" s="2" t="s">
        <v>35</v>
      </c>
      <c r="L15" s="48"/>
      <c r="M15" s="37" t="s">
        <v>21</v>
      </c>
      <c r="N15" s="2" t="s">
        <v>35</v>
      </c>
      <c r="O15" s="49"/>
    </row>
    <row r="16" spans="2:16" s="102" customFormat="1" ht="21.75" customHeight="1">
      <c r="B16" s="19" t="s">
        <v>37</v>
      </c>
      <c r="C16" s="20" t="s">
        <v>38</v>
      </c>
      <c r="D16" s="111">
        <v>280</v>
      </c>
      <c r="E16" s="51" t="s">
        <v>25</v>
      </c>
      <c r="F16" s="52" t="s">
        <v>39</v>
      </c>
      <c r="G16" s="112">
        <v>220</v>
      </c>
      <c r="H16" s="54" t="s">
        <v>27</v>
      </c>
      <c r="I16" s="52" t="s">
        <v>40</v>
      </c>
      <c r="J16" s="55">
        <v>220</v>
      </c>
      <c r="K16" s="56" t="s">
        <v>27</v>
      </c>
      <c r="L16" s="51" t="s">
        <v>41</v>
      </c>
      <c r="M16" s="112">
        <v>160</v>
      </c>
      <c r="N16" s="57">
        <v>0.1</v>
      </c>
      <c r="O16" s="58" t="s">
        <v>41</v>
      </c>
    </row>
    <row r="17" spans="2:17" s="102" customFormat="1" ht="21.75" customHeight="1">
      <c r="B17" s="29" t="s">
        <v>22</v>
      </c>
      <c r="C17" s="30" t="s">
        <v>15</v>
      </c>
      <c r="D17" s="121">
        <v>100</v>
      </c>
      <c r="E17" s="122"/>
      <c r="F17" s="59" t="s">
        <v>23</v>
      </c>
      <c r="G17" s="123">
        <v>100</v>
      </c>
      <c r="H17" s="124"/>
      <c r="I17" s="59" t="s">
        <v>23</v>
      </c>
      <c r="J17" s="123">
        <v>100</v>
      </c>
      <c r="K17" s="124"/>
      <c r="L17" s="60" t="s">
        <v>23</v>
      </c>
      <c r="M17" s="123">
        <v>99.9375</v>
      </c>
      <c r="N17" s="124"/>
      <c r="O17" s="61" t="s">
        <v>23</v>
      </c>
    </row>
    <row r="18" spans="2:17" s="102" customFormat="1" ht="21.75" customHeight="1">
      <c r="B18" s="62" t="s">
        <v>42</v>
      </c>
      <c r="C18" s="63" t="s">
        <v>52</v>
      </c>
      <c r="D18" s="64">
        <v>23000</v>
      </c>
      <c r="E18" s="65">
        <v>39000</v>
      </c>
      <c r="F18" s="66" t="s">
        <v>21</v>
      </c>
      <c r="G18" s="67">
        <v>23000</v>
      </c>
      <c r="H18" s="68">
        <v>39000</v>
      </c>
      <c r="I18" s="66" t="s">
        <v>21</v>
      </c>
      <c r="J18" s="69">
        <v>23000</v>
      </c>
      <c r="K18" s="70">
        <v>39000</v>
      </c>
      <c r="L18" s="65" t="s">
        <v>21</v>
      </c>
      <c r="M18" s="69">
        <v>23000</v>
      </c>
      <c r="N18" s="70">
        <v>39000</v>
      </c>
      <c r="O18" s="71" t="s">
        <v>21</v>
      </c>
    </row>
    <row r="19" spans="2:17" s="102" customFormat="1" ht="21.75" customHeight="1">
      <c r="B19" s="9"/>
      <c r="C19" s="72" t="s">
        <v>53</v>
      </c>
      <c r="D19" s="73">
        <v>5600</v>
      </c>
      <c r="E19" s="74">
        <v>9200</v>
      </c>
      <c r="F19" s="113" t="s">
        <v>21</v>
      </c>
      <c r="G19" s="76">
        <v>5500</v>
      </c>
      <c r="H19" s="77">
        <v>9300</v>
      </c>
      <c r="I19" s="113" t="s">
        <v>21</v>
      </c>
      <c r="J19" s="76">
        <v>5400</v>
      </c>
      <c r="K19" s="77">
        <v>9400</v>
      </c>
      <c r="L19" s="74" t="s">
        <v>21</v>
      </c>
      <c r="M19" s="76">
        <v>5500</v>
      </c>
      <c r="N19" s="77">
        <v>9400</v>
      </c>
      <c r="O19" s="79" t="s">
        <v>21</v>
      </c>
    </row>
    <row r="20" spans="2:17" s="102" customFormat="1" ht="21.75" customHeight="1">
      <c r="B20" s="62" t="s">
        <v>43</v>
      </c>
      <c r="C20" s="63" t="s">
        <v>52</v>
      </c>
      <c r="D20" s="64">
        <v>21000</v>
      </c>
      <c r="E20" s="65">
        <v>35000</v>
      </c>
      <c r="F20" s="66" t="s">
        <v>21</v>
      </c>
      <c r="G20" s="67">
        <v>21000</v>
      </c>
      <c r="H20" s="68">
        <v>35000</v>
      </c>
      <c r="I20" s="66" t="s">
        <v>21</v>
      </c>
      <c r="J20" s="69">
        <v>20000</v>
      </c>
      <c r="K20" s="70">
        <v>35000</v>
      </c>
      <c r="L20" s="65" t="s">
        <v>21</v>
      </c>
      <c r="M20" s="69">
        <v>21000</v>
      </c>
      <c r="N20" s="70">
        <v>35000</v>
      </c>
      <c r="O20" s="71" t="s">
        <v>21</v>
      </c>
    </row>
    <row r="21" spans="2:17" s="102" customFormat="1" ht="21.75" customHeight="1">
      <c r="B21" s="80"/>
      <c r="C21" s="81" t="s">
        <v>53</v>
      </c>
      <c r="D21" s="82">
        <v>5000</v>
      </c>
      <c r="E21" s="83">
        <v>8300</v>
      </c>
      <c r="F21" s="84" t="s">
        <v>21</v>
      </c>
      <c r="G21" s="85">
        <v>4900</v>
      </c>
      <c r="H21" s="86">
        <v>8400</v>
      </c>
      <c r="I21" s="84" t="s">
        <v>21</v>
      </c>
      <c r="J21" s="85">
        <v>4900</v>
      </c>
      <c r="K21" s="86">
        <v>8400</v>
      </c>
      <c r="L21" s="83" t="s">
        <v>21</v>
      </c>
      <c r="M21" s="85">
        <v>4900</v>
      </c>
      <c r="N21" s="86">
        <v>8400</v>
      </c>
      <c r="O21" s="87" t="s">
        <v>21</v>
      </c>
      <c r="Q21" s="103"/>
    </row>
    <row r="22" spans="2:17" s="102" customFormat="1" ht="21.75" customHeight="1" thickBot="1">
      <c r="B22" s="88" t="s">
        <v>44</v>
      </c>
      <c r="C22" s="89" t="s">
        <v>54</v>
      </c>
      <c r="D22" s="90">
        <v>62</v>
      </c>
      <c r="E22" s="91" t="s">
        <v>25</v>
      </c>
      <c r="F22" s="92" t="s">
        <v>45</v>
      </c>
      <c r="G22" s="93">
        <v>37</v>
      </c>
      <c r="H22" s="94" t="s">
        <v>27</v>
      </c>
      <c r="I22" s="92" t="s">
        <v>21</v>
      </c>
      <c r="J22" s="93">
        <v>68</v>
      </c>
      <c r="K22" s="95" t="s">
        <v>27</v>
      </c>
      <c r="L22" s="91" t="s">
        <v>45</v>
      </c>
      <c r="M22" s="93">
        <v>30</v>
      </c>
      <c r="N22" s="96" t="s">
        <v>27</v>
      </c>
      <c r="O22" s="97" t="s">
        <v>46</v>
      </c>
    </row>
    <row r="23" spans="2:17" ht="21.75" customHeight="1">
      <c r="B23" s="104"/>
      <c r="C23" s="104"/>
      <c r="D23" s="105" t="s">
        <v>55</v>
      </c>
    </row>
    <row r="24" spans="2:17" ht="21.75" customHeight="1">
      <c r="B24" s="104"/>
      <c r="C24" s="104"/>
      <c r="D24" s="105" t="s">
        <v>56</v>
      </c>
    </row>
    <row r="25" spans="2:17" ht="21.75" customHeight="1">
      <c r="B25" s="106"/>
      <c r="D25" s="99" t="s">
        <v>57</v>
      </c>
    </row>
    <row r="26" spans="2:17" ht="21.75" customHeight="1">
      <c r="B26" s="106"/>
      <c r="E26" s="99" t="s">
        <v>47</v>
      </c>
      <c r="H26" s="107">
        <v>39850</v>
      </c>
      <c r="I26" s="99" t="s">
        <v>58</v>
      </c>
    </row>
    <row r="27" spans="2:17" ht="21.75" customHeight="1">
      <c r="E27" s="99" t="s">
        <v>48</v>
      </c>
      <c r="H27" s="107">
        <v>35790</v>
      </c>
      <c r="I27" s="99" t="s">
        <v>58</v>
      </c>
    </row>
    <row r="28" spans="2:17" ht="21.75" customHeight="1"/>
  </sheetData>
  <mergeCells count="27">
    <mergeCell ref="O3:P3"/>
    <mergeCell ref="B4:C4"/>
    <mergeCell ref="D4:F4"/>
    <mergeCell ref="G4:I4"/>
    <mergeCell ref="J4:L4"/>
    <mergeCell ref="M4:O4"/>
    <mergeCell ref="B7:C7"/>
    <mergeCell ref="D10:E10"/>
    <mergeCell ref="B2:N2"/>
    <mergeCell ref="M3:N3"/>
    <mergeCell ref="B6:C6"/>
    <mergeCell ref="D6:F6"/>
    <mergeCell ref="G6:I6"/>
    <mergeCell ref="J6:L6"/>
    <mergeCell ref="M6:O6"/>
    <mergeCell ref="B5:C5"/>
    <mergeCell ref="D5:F5"/>
    <mergeCell ref="G5:I5"/>
    <mergeCell ref="J5:L5"/>
    <mergeCell ref="M5:O5"/>
    <mergeCell ref="G10:H10"/>
    <mergeCell ref="J10:K10"/>
    <mergeCell ref="M10:N10"/>
    <mergeCell ref="D17:E17"/>
    <mergeCell ref="G17:H17"/>
    <mergeCell ref="J17:K17"/>
    <mergeCell ref="M17:N17"/>
  </mergeCells>
  <phoneticPr fontId="2"/>
  <printOptions gridLinesSet="0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2"/>
  <sheetViews>
    <sheetView tabSelected="1" zoomScaleNormal="100" workbookViewId="0">
      <selection activeCell="S18" sqref="S18"/>
    </sheetView>
  </sheetViews>
  <sheetFormatPr defaultColWidth="9" defaultRowHeight="18.75"/>
  <cols>
    <col min="1" max="1" width="12.5" style="99" customWidth="1"/>
    <col min="2" max="2" width="15.625" style="99" customWidth="1"/>
    <col min="3" max="3" width="8.625" style="99" customWidth="1"/>
    <col min="4" max="16" width="10.625" style="99" customWidth="1"/>
    <col min="17" max="16384" width="9" style="99"/>
  </cols>
  <sheetData>
    <row r="1" spans="2:16" ht="21.75" customHeight="1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8"/>
      <c r="P1" s="98"/>
    </row>
    <row r="2" spans="2:16" ht="21.75" customHeight="1">
      <c r="B2" s="129" t="s">
        <v>60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00"/>
      <c r="P2" s="100"/>
    </row>
    <row r="3" spans="2:16" s="102" customFormat="1" ht="21.75" customHeight="1" thickBot="1">
      <c r="B3" s="101"/>
      <c r="C3" s="101"/>
      <c r="D3" s="101"/>
      <c r="E3" s="100"/>
      <c r="F3" s="100"/>
      <c r="G3" s="100"/>
      <c r="H3" s="100"/>
      <c r="I3" s="100"/>
      <c r="J3" s="100"/>
      <c r="K3" s="100"/>
      <c r="L3" s="100"/>
      <c r="M3" s="130"/>
      <c r="N3" s="131"/>
      <c r="O3" s="145"/>
      <c r="P3" s="146"/>
    </row>
    <row r="4" spans="2:16" s="102" customFormat="1" ht="21.75" customHeight="1">
      <c r="B4" s="147" t="s">
        <v>1</v>
      </c>
      <c r="C4" s="148"/>
      <c r="D4" s="149" t="s">
        <v>2</v>
      </c>
      <c r="E4" s="150"/>
      <c r="F4" s="150"/>
      <c r="G4" s="151" t="s">
        <v>3</v>
      </c>
      <c r="H4" s="150"/>
      <c r="I4" s="152"/>
      <c r="J4" s="150" t="s">
        <v>4</v>
      </c>
      <c r="K4" s="150"/>
      <c r="L4" s="150"/>
      <c r="M4" s="153" t="s">
        <v>5</v>
      </c>
      <c r="N4" s="154"/>
      <c r="O4" s="155"/>
    </row>
    <row r="5" spans="2:16" s="102" customFormat="1" ht="21.75" customHeight="1">
      <c r="B5" s="173" t="s">
        <v>6</v>
      </c>
      <c r="C5" s="174"/>
      <c r="D5" s="175" t="s">
        <v>61</v>
      </c>
      <c r="E5" s="176"/>
      <c r="F5" s="177"/>
      <c r="G5" s="176" t="s">
        <v>61</v>
      </c>
      <c r="H5" s="176"/>
      <c r="I5" s="176"/>
      <c r="J5" s="178" t="s">
        <v>61</v>
      </c>
      <c r="K5" s="176"/>
      <c r="L5" s="177"/>
      <c r="M5" s="177" t="s">
        <v>61</v>
      </c>
      <c r="N5" s="179"/>
      <c r="O5" s="178"/>
    </row>
    <row r="6" spans="2:16" s="102" customFormat="1" ht="21.75" customHeight="1">
      <c r="B6" s="125" t="s">
        <v>7</v>
      </c>
      <c r="C6" s="126"/>
      <c r="D6" s="132" t="s">
        <v>8</v>
      </c>
      <c r="E6" s="133"/>
      <c r="F6" s="133"/>
      <c r="G6" s="134" t="s">
        <v>8</v>
      </c>
      <c r="H6" s="133"/>
      <c r="I6" s="135"/>
      <c r="J6" s="133" t="s">
        <v>8</v>
      </c>
      <c r="K6" s="133"/>
      <c r="L6" s="133"/>
      <c r="M6" s="134" t="s">
        <v>8</v>
      </c>
      <c r="N6" s="133"/>
      <c r="O6" s="135"/>
    </row>
    <row r="7" spans="2:16" s="102" customFormat="1" ht="21.75" customHeight="1">
      <c r="B7" s="125" t="s">
        <v>9</v>
      </c>
      <c r="C7" s="126"/>
      <c r="D7" s="3" t="s">
        <v>10</v>
      </c>
      <c r="E7" s="4" t="s">
        <v>11</v>
      </c>
      <c r="F7" s="5" t="s">
        <v>12</v>
      </c>
      <c r="G7" s="6" t="s">
        <v>10</v>
      </c>
      <c r="H7" s="7" t="s">
        <v>13</v>
      </c>
      <c r="I7" s="5" t="s">
        <v>12</v>
      </c>
      <c r="J7" s="6" t="s">
        <v>10</v>
      </c>
      <c r="K7" s="7" t="s">
        <v>11</v>
      </c>
      <c r="L7" s="4" t="s">
        <v>12</v>
      </c>
      <c r="M7" s="6" t="s">
        <v>10</v>
      </c>
      <c r="N7" s="7" t="s">
        <v>11</v>
      </c>
      <c r="O7" s="8" t="s">
        <v>12</v>
      </c>
    </row>
    <row r="8" spans="2:16" s="102" customFormat="1" ht="21.75" customHeight="1">
      <c r="B8" s="9" t="s">
        <v>14</v>
      </c>
      <c r="C8" s="10" t="s">
        <v>15</v>
      </c>
      <c r="D8" s="11">
        <f>ROUND(AVERAGEA('R3_05:R4_02'!D8),1)</f>
        <v>57.9</v>
      </c>
      <c r="E8" s="12">
        <f>ROUND(AVERAGEA('R3_05:R4_02'!E8),1)</f>
        <v>97.8</v>
      </c>
      <c r="F8" s="13" t="s">
        <v>16</v>
      </c>
      <c r="G8" s="14">
        <f>ROUND(AVERAGEA('R3_05:R4_02'!G8),1)</f>
        <v>56.1</v>
      </c>
      <c r="H8" s="15">
        <f>ROUND(AVERAGEA('R3_05:R4_02'!H8),1)</f>
        <v>98.1</v>
      </c>
      <c r="I8" s="13" t="s">
        <v>17</v>
      </c>
      <c r="J8" s="16">
        <f>ROUND(AVERAGEA('R3_05:R4_02'!J8),1)</f>
        <v>56.7</v>
      </c>
      <c r="K8" s="17">
        <f>ROUND(AVERAGEA('R3_05:R4_02'!K8),1)</f>
        <v>98.3</v>
      </c>
      <c r="L8" s="12" t="s">
        <v>18</v>
      </c>
      <c r="M8" s="14">
        <f>ROUND(AVERAGEA('R3_05:R4_02'!M8),1)</f>
        <v>56.8</v>
      </c>
      <c r="N8" s="15">
        <f>ROUND(AVERAGEA('R3_05:R4_02'!N8),1)</f>
        <v>98.3</v>
      </c>
      <c r="O8" s="18" t="s">
        <v>19</v>
      </c>
    </row>
    <row r="9" spans="2:16" s="102" customFormat="1" ht="21.75" customHeight="1">
      <c r="B9" s="19" t="s">
        <v>20</v>
      </c>
      <c r="C9" s="20" t="s">
        <v>15</v>
      </c>
      <c r="D9" s="21">
        <f>ROUND(AVERAGEA('R3_05:R4_02'!D9),1)</f>
        <v>38.200000000000003</v>
      </c>
      <c r="E9" s="22">
        <f>ROUND(AVERAGEA('R3_05:R4_02'!E9),1)</f>
        <v>0.9</v>
      </c>
      <c r="F9" s="23" t="s">
        <v>21</v>
      </c>
      <c r="G9" s="24">
        <f>ROUND(AVERAGEA('R3_05:R4_02'!G9),1)</f>
        <v>39.5</v>
      </c>
      <c r="H9" s="25">
        <f>ROUND(AVERAGEA('R3_05:R4_02'!H9),1)</f>
        <v>0.4</v>
      </c>
      <c r="I9" s="23" t="s">
        <v>21</v>
      </c>
      <c r="J9" s="26">
        <f>ROUND(AVERAGEA('R3_05:R4_02'!J9),1)</f>
        <v>39.1</v>
      </c>
      <c r="K9" s="27">
        <f>ROUND(AVERAGEA('R3_05:R4_02'!K9),1)</f>
        <v>0.6</v>
      </c>
      <c r="L9" s="22" t="s">
        <v>21</v>
      </c>
      <c r="M9" s="24">
        <f>ROUND(AVERAGEA('R3_05:R4_02'!M9),1)</f>
        <v>38.9</v>
      </c>
      <c r="N9" s="25">
        <f>ROUND(AVERAGEA('R3_05:R4_02'!N9),1)</f>
        <v>0.4</v>
      </c>
      <c r="O9" s="28" t="s">
        <v>21</v>
      </c>
    </row>
    <row r="10" spans="2:16" s="102" customFormat="1" ht="21.75" customHeight="1">
      <c r="B10" s="29" t="s">
        <v>22</v>
      </c>
      <c r="C10" s="30" t="s">
        <v>15</v>
      </c>
      <c r="D10" s="127">
        <f>ROUND(AVERAGEA('R3_05:R4_02'!D10),1)</f>
        <v>97.7</v>
      </c>
      <c r="E10" s="128" t="e">
        <f>ROUND(AVERAGEA('R3_05:R4_02'!E10),1)</f>
        <v>#DIV/0!</v>
      </c>
      <c r="F10" s="31" t="s">
        <v>23</v>
      </c>
      <c r="G10" s="119">
        <f>ROUND(AVERAGEA('R3_05:R4_02'!G10),1)</f>
        <v>99</v>
      </c>
      <c r="H10" s="120" t="e">
        <f>ROUND(AVERAGEA('R3_05:R4_02'!H10),1)</f>
        <v>#DIV/0!</v>
      </c>
      <c r="I10" s="31" t="s">
        <v>23</v>
      </c>
      <c r="J10" s="143">
        <f>ROUND(AVERAGEA('R3_05:R4_02'!J10),1)</f>
        <v>98.5</v>
      </c>
      <c r="K10" s="144" t="e">
        <f>ROUND(AVERAGEA('R3_05:R4_02'!K10),1)</f>
        <v>#DIV/0!</v>
      </c>
      <c r="L10" s="32" t="s">
        <v>23</v>
      </c>
      <c r="M10" s="119">
        <f>ROUND(AVERAGEA('R3_05:R4_02'!M10),1)</f>
        <v>99</v>
      </c>
      <c r="N10" s="120" t="e">
        <f>ROUND(AVERAGEA('R3_05:R4_02'!N10),1)</f>
        <v>#DIV/0!</v>
      </c>
      <c r="O10" s="33" t="s">
        <v>23</v>
      </c>
    </row>
    <row r="11" spans="2:16" s="102" customFormat="1" ht="21.75" customHeight="1">
      <c r="B11" s="34" t="s">
        <v>24</v>
      </c>
      <c r="C11" s="35" t="s">
        <v>15</v>
      </c>
      <c r="D11" s="1" t="str">
        <f>IF(AVERAGEA('R3_05:R4_02'!D11)&lt;0.1,"&lt;0.1",AVERAGEA('R3_05:R4_02'!D11))</f>
        <v>&lt;0.1</v>
      </c>
      <c r="E11" s="36">
        <f>ROUND(AVERAGEA('R3_05:R4_02'!E11),1)</f>
        <v>0.3</v>
      </c>
      <c r="F11" s="23" t="s">
        <v>26</v>
      </c>
      <c r="G11" s="37" t="str">
        <f>IF(AVERAGEA('R3_05:R4_02'!G11)&lt;0.1,"&lt;0.1",AVERAGEA('R3_05:R4_02'!G11))</f>
        <v>&lt;0.1</v>
      </c>
      <c r="H11" s="38">
        <f>ROUND(AVERAGEA('R3_05:R4_02'!H11),1)</f>
        <v>0.4</v>
      </c>
      <c r="I11" s="23" t="s">
        <v>28</v>
      </c>
      <c r="J11" s="39" t="str">
        <f>IF(AVERAGEA('R3_05:R4_02'!J11)&lt;0.1,"&lt;0.1",AVERAGEA('R3_05:R4_02'!J11))</f>
        <v>&lt;0.1</v>
      </c>
      <c r="K11" s="40">
        <f>ROUND(AVERAGEA('R3_05:R4_02'!K11),1)</f>
        <v>0.3</v>
      </c>
      <c r="L11" s="22" t="s">
        <v>21</v>
      </c>
      <c r="M11" s="39" t="str">
        <f>IF(AVERAGEA('R3_05:R4_02'!M11)&lt;0.1,"&lt;0.1",AVERAGEA('R3_05:R4_02'!M11))</f>
        <v>&lt;0.1</v>
      </c>
      <c r="N11" s="38">
        <f>ROUND(AVERAGEA('R3_05:R4_02'!N11),1)</f>
        <v>0.4</v>
      </c>
      <c r="O11" s="28" t="s">
        <v>21</v>
      </c>
    </row>
    <row r="12" spans="2:16" s="102" customFormat="1" ht="21.75" customHeight="1">
      <c r="B12" s="34" t="s">
        <v>29</v>
      </c>
      <c r="C12" s="35" t="s">
        <v>15</v>
      </c>
      <c r="D12" s="1">
        <f>ROUND(AVERAGEA('R3_05:R4_02'!D12),1)</f>
        <v>0.5</v>
      </c>
      <c r="E12" s="36">
        <f>ROUND(AVERAGEA('R3_05:R4_02'!E12),1)</f>
        <v>1</v>
      </c>
      <c r="F12" s="41" t="s">
        <v>21</v>
      </c>
      <c r="G12" s="37">
        <f>ROUND(AVERAGEA('R3_05:R4_02'!G12),1)</f>
        <v>0.4</v>
      </c>
      <c r="H12" s="38">
        <f>ROUND(AVERAGEA('R3_05:R4_02'!H12),1)</f>
        <v>1.1000000000000001</v>
      </c>
      <c r="I12" s="41" t="s">
        <v>21</v>
      </c>
      <c r="J12" s="39">
        <f>ROUND(AVERAGEA('R3_05:R4_02'!J12),1)</f>
        <v>0.4</v>
      </c>
      <c r="K12" s="40">
        <f>ROUND(AVERAGEA('R3_05:R4_02'!K12),1)</f>
        <v>0.9</v>
      </c>
      <c r="L12" s="36" t="s">
        <v>21</v>
      </c>
      <c r="M12" s="37">
        <f>ROUND(AVERAGEA('R3_05:R4_02'!M12),1)</f>
        <v>0.5</v>
      </c>
      <c r="N12" s="38">
        <f>ROUND(AVERAGEA('R3_05:R4_02'!N12),1)</f>
        <v>0.9</v>
      </c>
      <c r="O12" s="42" t="s">
        <v>21</v>
      </c>
    </row>
    <row r="13" spans="2:16" s="102" customFormat="1" ht="21.75" customHeight="1">
      <c r="B13" s="34" t="s">
        <v>30</v>
      </c>
      <c r="C13" s="35" t="s">
        <v>15</v>
      </c>
      <c r="D13" s="1">
        <f>ROUND(AVERAGEA('R3_05:R4_02'!D13),1)</f>
        <v>0.8</v>
      </c>
      <c r="E13" s="43" t="s">
        <v>62</v>
      </c>
      <c r="F13" s="41" t="s">
        <v>21</v>
      </c>
      <c r="G13" s="37">
        <f>ROUND(AVERAGEA('R3_05:R4_02'!G13),1)</f>
        <v>1</v>
      </c>
      <c r="H13" s="38" t="s">
        <v>21</v>
      </c>
      <c r="I13" s="41" t="s">
        <v>21</v>
      </c>
      <c r="J13" s="39">
        <f>ROUND(AVERAGEA('R3_05:R4_02'!J13),1)</f>
        <v>1.1000000000000001</v>
      </c>
      <c r="K13" s="40" t="s">
        <v>21</v>
      </c>
      <c r="L13" s="36" t="s">
        <v>21</v>
      </c>
      <c r="M13" s="37">
        <f>ROUND(AVERAGEA('R3_05:R4_02'!M13),1)</f>
        <v>1</v>
      </c>
      <c r="N13" s="38" t="s">
        <v>21</v>
      </c>
      <c r="O13" s="42" t="s">
        <v>21</v>
      </c>
    </row>
    <row r="14" spans="2:16" s="102" customFormat="1" ht="21.75" customHeight="1">
      <c r="B14" s="34" t="s">
        <v>31</v>
      </c>
      <c r="C14" s="35" t="s">
        <v>15</v>
      </c>
      <c r="D14" s="1">
        <f>ROUND(AVERAGEA('R3_05:R4_02'!D14),1)</f>
        <v>2.7</v>
      </c>
      <c r="E14" s="36" t="s">
        <v>62</v>
      </c>
      <c r="F14" s="41" t="s">
        <v>21</v>
      </c>
      <c r="G14" s="37">
        <f>ROUND(AVERAGEA('R3_05:R4_02'!G14),1)</f>
        <v>3</v>
      </c>
      <c r="H14" s="38" t="s">
        <v>21</v>
      </c>
      <c r="I14" s="41" t="s">
        <v>21</v>
      </c>
      <c r="J14" s="39">
        <f>ROUND(AVERAGEA('R3_05:R4_02'!J14),1)</f>
        <v>2.7</v>
      </c>
      <c r="K14" s="40" t="s">
        <v>21</v>
      </c>
      <c r="L14" s="36" t="s">
        <v>21</v>
      </c>
      <c r="M14" s="37">
        <f>ROUND(AVERAGEA('R3_05:R4_02'!M14),1)</f>
        <v>2.7</v>
      </c>
      <c r="N14" s="38" t="s">
        <v>21</v>
      </c>
      <c r="O14" s="42" t="s">
        <v>32</v>
      </c>
    </row>
    <row r="15" spans="2:16" s="102" customFormat="1" ht="21.75" customHeight="1">
      <c r="B15" s="34" t="s">
        <v>33</v>
      </c>
      <c r="C15" s="35" t="s">
        <v>34</v>
      </c>
      <c r="D15" s="1" t="s">
        <v>62</v>
      </c>
      <c r="E15" s="44" t="str">
        <f>IF(AVERAGEA('R3_05:R4_02'!E15)=0,"&lt;-55",AVERAGEA('R3_05:R4_02'!E15))</f>
        <v>&lt;-55</v>
      </c>
      <c r="F15" s="45" t="s">
        <v>36</v>
      </c>
      <c r="G15" s="37" t="s">
        <v>21</v>
      </c>
      <c r="H15" s="2" t="str">
        <f>IF(AVERAGEA('R3_05:R4_02'!H15)=0,"&lt;-55",AVERAGEA('R3_05:R4_02'!H15))</f>
        <v>&lt;-55</v>
      </c>
      <c r="I15" s="45"/>
      <c r="J15" s="46" t="s">
        <v>21</v>
      </c>
      <c r="K15" s="47">
        <f>+((-55*3)-40)/4</f>
        <v>-51.25</v>
      </c>
      <c r="L15" s="48"/>
      <c r="M15" s="37" t="s">
        <v>21</v>
      </c>
      <c r="N15" s="2" t="str">
        <f>IF(AVERAGEA('R3_05:R4_02'!N15)=0,"&lt;-55",AVERAGEA('R3_05:R4_02'!N15))</f>
        <v>&lt;-55</v>
      </c>
      <c r="O15" s="49"/>
    </row>
    <row r="16" spans="2:16" s="102" customFormat="1" ht="21.75" customHeight="1">
      <c r="B16" s="19" t="s">
        <v>37</v>
      </c>
      <c r="C16" s="20" t="s">
        <v>38</v>
      </c>
      <c r="D16" s="50">
        <f>ROUND(AVERAGEA('R3_05:R4_02'!D16),-1)</f>
        <v>270</v>
      </c>
      <c r="E16" s="51" t="str">
        <f>IF(AVERAGEA('R3_05:R4_02'!E16)&lt;0.1,"&lt;0.1",AVERAGEA('R3_05:R4_02'!E16))</f>
        <v>&lt;0.1</v>
      </c>
      <c r="F16" s="52" t="s">
        <v>39</v>
      </c>
      <c r="G16" s="53">
        <f>ROUND(AVERAGEA('R3_05:R4_02'!G16),-1)</f>
        <v>220</v>
      </c>
      <c r="H16" s="54" t="str">
        <f>IF(AVERAGEA('R3_05:R4_02'!H16)&lt;0.1,"&lt;0.1",AVERAGEA('R3_05:R4_02'!H16))</f>
        <v>&lt;0.1</v>
      </c>
      <c r="I16" s="52" t="s">
        <v>40</v>
      </c>
      <c r="J16" s="55">
        <f>ROUND(AVERAGEA('R3_05:R4_02'!J16),-1)</f>
        <v>150</v>
      </c>
      <c r="K16" s="56" t="str">
        <f>IF(AVERAGEA('R3_05:R4_02'!K16)&lt;0.1,"&lt;0.1",AVERAGEA('R3_05:R4_02'!K16))</f>
        <v>&lt;0.1</v>
      </c>
      <c r="L16" s="51" t="s">
        <v>41</v>
      </c>
      <c r="M16" s="53">
        <f>ROUND(AVERAGEA('R3_05:R4_02'!M16),-1)</f>
        <v>120</v>
      </c>
      <c r="N16" s="57" t="str">
        <f>IF(AVERAGEA('R3_05:R4_02'!N16)&lt;0.1,"&lt;0.1",AVERAGEA('R3_05:R4_02'!N16))</f>
        <v>&lt;0.1</v>
      </c>
      <c r="O16" s="58" t="s">
        <v>41</v>
      </c>
    </row>
    <row r="17" spans="2:17" s="102" customFormat="1" ht="21.75" customHeight="1">
      <c r="B17" s="29" t="s">
        <v>22</v>
      </c>
      <c r="C17" s="30" t="s">
        <v>15</v>
      </c>
      <c r="D17" s="121">
        <f>AVERAGEA('R3_05:R4_02'!D17:E17)</f>
        <v>100</v>
      </c>
      <c r="E17" s="122">
        <f>AVERAGEA('R3_05:R4_02'!E18)</f>
        <v>39000</v>
      </c>
      <c r="F17" s="59" t="s">
        <v>23</v>
      </c>
      <c r="G17" s="180">
        <f>AVERAGEA('R3_05:R4_02'!G17:H17)</f>
        <v>100</v>
      </c>
      <c r="H17" s="122">
        <f>AVERAGEA('R3_05:R4_02'!H18)</f>
        <v>38500</v>
      </c>
      <c r="I17" s="59" t="s">
        <v>23</v>
      </c>
      <c r="J17" s="180">
        <f>AVERAGEA('R3_05:R4_02'!J17:K17)</f>
        <v>100</v>
      </c>
      <c r="K17" s="122">
        <f>AVERAGEA('R3_05:R4_02'!K18)</f>
        <v>38500</v>
      </c>
      <c r="L17" s="60" t="s">
        <v>23</v>
      </c>
      <c r="M17" s="180">
        <f>AVERAGEA('R3_05:R4_02'!M17:N17)</f>
        <v>99.984375</v>
      </c>
      <c r="N17" s="122">
        <f>AVERAGEA('R3_05:R4_02'!N18)</f>
        <v>38750</v>
      </c>
      <c r="O17" s="61" t="s">
        <v>23</v>
      </c>
    </row>
    <row r="18" spans="2:17" s="102" customFormat="1" ht="21.75" customHeight="1">
      <c r="B18" s="62" t="s">
        <v>42</v>
      </c>
      <c r="C18" s="63" t="s">
        <v>52</v>
      </c>
      <c r="D18" s="64">
        <f>ROUND(AVERAGEA('R3_05:R4_02'!D18),-3)</f>
        <v>23000</v>
      </c>
      <c r="E18" s="65">
        <f>ROUND(AVERAGEA('R3_05:R4_02'!E18),-3)</f>
        <v>39000</v>
      </c>
      <c r="F18" s="66" t="s">
        <v>21</v>
      </c>
      <c r="G18" s="67">
        <f>ROUND(AVERAGEA('R3_05:R4_02'!G18),-3)</f>
        <v>23000</v>
      </c>
      <c r="H18" s="68">
        <f>ROUND(AVERAGEA('R3_05:R4_02'!H18),-3)</f>
        <v>39000</v>
      </c>
      <c r="I18" s="66" t="s">
        <v>21</v>
      </c>
      <c r="J18" s="69">
        <f>ROUND(AVERAGEA('R3_05:R4_02'!J18),-3)</f>
        <v>23000</v>
      </c>
      <c r="K18" s="70">
        <f>ROUND(AVERAGEA('R3_05:R4_02'!K18),-3)</f>
        <v>39000</v>
      </c>
      <c r="L18" s="65" t="s">
        <v>21</v>
      </c>
      <c r="M18" s="69">
        <f>ROUND(AVERAGEA('R3_05:R4_02'!M18),-3)</f>
        <v>23000</v>
      </c>
      <c r="N18" s="70">
        <f>ROUND(AVERAGEA('R3_05:R4_02'!N18),-3)</f>
        <v>39000</v>
      </c>
      <c r="O18" s="71" t="s">
        <v>21</v>
      </c>
    </row>
    <row r="19" spans="2:17" s="102" customFormat="1" ht="21.75" customHeight="1">
      <c r="B19" s="9"/>
      <c r="C19" s="72" t="s">
        <v>53</v>
      </c>
      <c r="D19" s="73">
        <f>ROUND(AVERAGEA('R3_05:R4_02'!D19),-2)</f>
        <v>5500</v>
      </c>
      <c r="E19" s="74">
        <f>ROUND(AVERAGEA('R3_05:R4_02'!E19),-2)</f>
        <v>9300</v>
      </c>
      <c r="F19" s="75" t="s">
        <v>21</v>
      </c>
      <c r="G19" s="76">
        <f>ROUND(AVERAGEA('R3_05:R4_02'!G19),-2)</f>
        <v>5400</v>
      </c>
      <c r="H19" s="77">
        <f>ROUND(AVERAGEA('R3_05:R4_02'!H19),-2)</f>
        <v>9300</v>
      </c>
      <c r="I19" s="75" t="s">
        <v>21</v>
      </c>
      <c r="J19" s="76">
        <f>ROUND(AVERAGEA('R3_05:R4_02'!J19),-2)</f>
        <v>5400</v>
      </c>
      <c r="K19" s="77">
        <f>ROUND(AVERAGEA('R3_05:R4_02'!K19),-2)</f>
        <v>9400</v>
      </c>
      <c r="L19" s="78" t="s">
        <v>21</v>
      </c>
      <c r="M19" s="76">
        <f>ROUND(AVERAGEA('R3_05:R4_02'!M19),-2)</f>
        <v>5400</v>
      </c>
      <c r="N19" s="77">
        <f>ROUND(AVERAGEA('R3_05:R4_02'!N19),-2)</f>
        <v>9400</v>
      </c>
      <c r="O19" s="79" t="s">
        <v>21</v>
      </c>
    </row>
    <row r="20" spans="2:17" s="102" customFormat="1" ht="21.75" customHeight="1">
      <c r="B20" s="62" t="s">
        <v>43</v>
      </c>
      <c r="C20" s="63" t="s">
        <v>52</v>
      </c>
      <c r="D20" s="64">
        <f>ROUND(AVERAGEA('R3_05:R4_02'!D20),-3)</f>
        <v>21000</v>
      </c>
      <c r="E20" s="65">
        <f>ROUND(AVERAGEA('R3_05:R4_02'!E20),-3)</f>
        <v>35000</v>
      </c>
      <c r="F20" s="66" t="s">
        <v>21</v>
      </c>
      <c r="G20" s="67">
        <f>ROUND(AVERAGEA('R3_05:R4_02'!G20),-3)</f>
        <v>20000</v>
      </c>
      <c r="H20" s="68">
        <f>ROUND(AVERAGEA('R3_05:R4_02'!H20),-3)</f>
        <v>35000</v>
      </c>
      <c r="I20" s="66" t="s">
        <v>21</v>
      </c>
      <c r="J20" s="69">
        <f>ROUND(AVERAGEA('R3_05:R4_02'!J20),-3)</f>
        <v>20000</v>
      </c>
      <c r="K20" s="70">
        <f>ROUND(AVERAGEA('R3_05:R4_02'!K20),-3)</f>
        <v>35000</v>
      </c>
      <c r="L20" s="65" t="s">
        <v>21</v>
      </c>
      <c r="M20" s="69">
        <f>ROUND(AVERAGEA('R3_05:R4_02'!M20),-3)</f>
        <v>20000</v>
      </c>
      <c r="N20" s="70">
        <f>ROUND(AVERAGEA('R3_05:R4_02'!N20),-3)</f>
        <v>35000</v>
      </c>
      <c r="O20" s="71" t="s">
        <v>21</v>
      </c>
    </row>
    <row r="21" spans="2:17" s="102" customFormat="1" ht="21.75" customHeight="1">
      <c r="B21" s="80"/>
      <c r="C21" s="81" t="s">
        <v>53</v>
      </c>
      <c r="D21" s="82">
        <f>ROUND(AVERAGEA('R3_05:R4_02'!D21),-2)</f>
        <v>5000</v>
      </c>
      <c r="E21" s="83">
        <f>ROUND(AVERAGEA('R3_05:R4_02'!E21),-2)</f>
        <v>8400</v>
      </c>
      <c r="F21" s="84" t="s">
        <v>21</v>
      </c>
      <c r="G21" s="85">
        <f>ROUND(AVERAGEA('R3_05:R4_02'!G21),-2)</f>
        <v>4800</v>
      </c>
      <c r="H21" s="86">
        <f>ROUND(AVERAGEA('R3_05:R4_02'!H21),-2)</f>
        <v>8400</v>
      </c>
      <c r="I21" s="84" t="s">
        <v>21</v>
      </c>
      <c r="J21" s="85">
        <f>ROUND(AVERAGEA('R3_05:R4_02'!J21),-2)</f>
        <v>4900</v>
      </c>
      <c r="K21" s="86">
        <f>ROUND(AVERAGEA('R3_05:R4_02'!K21),-2)</f>
        <v>8400</v>
      </c>
      <c r="L21" s="83" t="s">
        <v>21</v>
      </c>
      <c r="M21" s="85">
        <f>ROUND(AVERAGEA('R3_05:R4_02'!M21),-2)</f>
        <v>4900</v>
      </c>
      <c r="N21" s="86">
        <f>ROUND(AVERAGEA('R3_05:R4_02'!N21),-2)</f>
        <v>8400</v>
      </c>
      <c r="O21" s="87" t="s">
        <v>21</v>
      </c>
      <c r="Q21" s="103"/>
    </row>
    <row r="22" spans="2:17" s="102" customFormat="1" ht="21.75" customHeight="1" thickBot="1">
      <c r="B22" s="88" t="s">
        <v>44</v>
      </c>
      <c r="C22" s="89" t="s">
        <v>54</v>
      </c>
      <c r="D22" s="90">
        <f>AVERAGEA('R3_05:R4_02'!D22)</f>
        <v>52.75</v>
      </c>
      <c r="E22" s="91" t="str">
        <f>IF(AVERAGEA('R3_05:R4_02'!E22)&lt;0.1,"&lt;0.1",AVERAGEA('R3_05:R4_02'!E22))</f>
        <v>&lt;0.1</v>
      </c>
      <c r="F22" s="92" t="s">
        <v>45</v>
      </c>
      <c r="G22" s="93">
        <f>AVERAGEA('R3_05:R4_02'!G22)</f>
        <v>36</v>
      </c>
      <c r="H22" s="94" t="str">
        <f>IF(AVERAGEA('R3_05:R4_02'!H22)&lt;0.1,"&lt;0.1",AVERAGEA('R3_05:R4_02'!H22))</f>
        <v>&lt;0.1</v>
      </c>
      <c r="I22" s="92" t="s">
        <v>21</v>
      </c>
      <c r="J22" s="93">
        <f>AVERAGEA('R3_05:R4_02'!J22)</f>
        <v>56</v>
      </c>
      <c r="K22" s="95" t="str">
        <f>IF(AVERAGEA('R3_05:R4_02'!K22)&lt;0.1,"&lt;0.1",AVERAGEA('R3_05:R4_02'!K22))</f>
        <v>&lt;0.1</v>
      </c>
      <c r="L22" s="91" t="s">
        <v>45</v>
      </c>
      <c r="M22" s="93">
        <f>AVERAGEA('R3_05:R4_02'!M22)</f>
        <v>38.25</v>
      </c>
      <c r="N22" s="96" t="str">
        <f>IF(AVERAGEA('R3_05:R4_02'!N22)&lt;0.1,"&lt;0.1",AVERAGEA('R3_05:R4_02'!N22))</f>
        <v>&lt;0.1</v>
      </c>
      <c r="O22" s="97" t="s">
        <v>46</v>
      </c>
    </row>
    <row r="23" spans="2:17" ht="21.75" customHeight="1">
      <c r="B23" s="104"/>
      <c r="C23" s="104"/>
      <c r="D23" s="105" t="s">
        <v>55</v>
      </c>
    </row>
    <row r="24" spans="2:17" ht="21.75" customHeight="1">
      <c r="B24" s="104"/>
      <c r="C24" s="104"/>
      <c r="D24" s="105" t="s">
        <v>56</v>
      </c>
    </row>
    <row r="25" spans="2:17" ht="21.75" customHeight="1">
      <c r="B25" s="106"/>
      <c r="D25" s="99" t="s">
        <v>57</v>
      </c>
    </row>
    <row r="26" spans="2:17" ht="21.75" customHeight="1">
      <c r="B26" s="106"/>
      <c r="E26" s="99" t="s">
        <v>47</v>
      </c>
      <c r="H26" s="107">
        <v>39850</v>
      </c>
      <c r="I26" s="99" t="s">
        <v>58</v>
      </c>
    </row>
    <row r="27" spans="2:17" ht="21.75" customHeight="1">
      <c r="E27" s="99" t="s">
        <v>48</v>
      </c>
      <c r="H27" s="107">
        <v>35790</v>
      </c>
      <c r="I27" s="99" t="s">
        <v>58</v>
      </c>
    </row>
    <row r="28" spans="2:17" ht="21.75" customHeight="1"/>
    <row r="29" spans="2:17" ht="21.75" customHeight="1"/>
    <row r="30" spans="2:17" ht="21.75" customHeight="1"/>
    <row r="33" spans="4:4">
      <c r="D33" s="108"/>
    </row>
    <row r="34" spans="4:4">
      <c r="D34" s="109"/>
    </row>
    <row r="35" spans="4:4">
      <c r="D35" s="109"/>
    </row>
    <row r="36" spans="4:4">
      <c r="D36" s="109"/>
    </row>
    <row r="37" spans="4:4">
      <c r="D37" s="109"/>
    </row>
    <row r="38" spans="4:4">
      <c r="D38" s="109"/>
    </row>
    <row r="39" spans="4:4">
      <c r="D39" s="109"/>
    </row>
    <row r="40" spans="4:4">
      <c r="D40" s="109"/>
    </row>
    <row r="41" spans="4:4">
      <c r="D41" s="109"/>
    </row>
    <row r="42" spans="4:4">
      <c r="D42" s="109"/>
    </row>
    <row r="43" spans="4:4">
      <c r="D43" s="110"/>
    </row>
    <row r="44" spans="4:4">
      <c r="D44" s="110"/>
    </row>
    <row r="45" spans="4:4">
      <c r="D45" s="110"/>
    </row>
    <row r="46" spans="4:4">
      <c r="D46" s="110"/>
    </row>
    <row r="47" spans="4:4">
      <c r="D47" s="110"/>
    </row>
    <row r="48" spans="4:4">
      <c r="D48" s="110"/>
    </row>
    <row r="49" spans="4:4">
      <c r="D49" s="110"/>
    </row>
    <row r="50" spans="4:4">
      <c r="D50" s="110"/>
    </row>
    <row r="51" spans="4:4">
      <c r="D51" s="109"/>
    </row>
    <row r="52" spans="4:4">
      <c r="D52" s="109"/>
    </row>
    <row r="54" spans="4:4">
      <c r="D54" s="109"/>
    </row>
    <row r="55" spans="4:4">
      <c r="D55" s="109"/>
    </row>
    <row r="56" spans="4:4">
      <c r="D56" s="109"/>
    </row>
    <row r="57" spans="4:4">
      <c r="D57" s="109"/>
    </row>
    <row r="58" spans="4:4">
      <c r="D58" s="109"/>
    </row>
    <row r="60" spans="4:4">
      <c r="D60" s="110"/>
    </row>
    <row r="61" spans="4:4">
      <c r="D61" s="110"/>
    </row>
    <row r="62" spans="4:4">
      <c r="D62" s="110"/>
    </row>
    <row r="63" spans="4:4">
      <c r="D63" s="110"/>
    </row>
    <row r="64" spans="4:4">
      <c r="D64" s="110"/>
    </row>
    <row r="65" spans="4:4">
      <c r="D65" s="110"/>
    </row>
    <row r="66" spans="4:4">
      <c r="D66" s="110"/>
    </row>
    <row r="67" spans="4:4">
      <c r="D67" s="110"/>
    </row>
    <row r="68" spans="4:4">
      <c r="D68" s="108"/>
    </row>
    <row r="69" spans="4:4">
      <c r="D69" s="109"/>
    </row>
    <row r="70" spans="4:4">
      <c r="D70" s="109"/>
    </row>
    <row r="71" spans="4:4">
      <c r="D71" s="109"/>
    </row>
    <row r="72" spans="4:4">
      <c r="D72" s="109"/>
    </row>
    <row r="73" spans="4:4">
      <c r="D73" s="109"/>
    </row>
    <row r="74" spans="4:4">
      <c r="D74" s="109"/>
    </row>
    <row r="75" spans="4:4">
      <c r="D75" s="109"/>
    </row>
    <row r="76" spans="4:4">
      <c r="D76" s="109"/>
    </row>
    <row r="77" spans="4:4">
      <c r="D77" s="109"/>
    </row>
    <row r="78" spans="4:4">
      <c r="D78" s="110"/>
    </row>
    <row r="79" spans="4:4">
      <c r="D79" s="110"/>
    </row>
    <row r="80" spans="4:4">
      <c r="D80" s="110"/>
    </row>
    <row r="81" spans="4:4">
      <c r="D81" s="110"/>
    </row>
    <row r="82" spans="4:4">
      <c r="D82" s="110"/>
    </row>
    <row r="83" spans="4:4">
      <c r="D83" s="110"/>
    </row>
    <row r="84" spans="4:4">
      <c r="D84" s="110"/>
    </row>
    <row r="85" spans="4:4">
      <c r="D85" s="110"/>
    </row>
    <row r="86" spans="4:4">
      <c r="D86" s="109"/>
    </row>
    <row r="87" spans="4:4">
      <c r="D87" s="109"/>
    </row>
    <row r="89" spans="4:4">
      <c r="D89" s="109"/>
    </row>
    <row r="90" spans="4:4">
      <c r="D90" s="109"/>
    </row>
    <row r="91" spans="4:4">
      <c r="D91" s="109"/>
    </row>
    <row r="92" spans="4:4">
      <c r="D92" s="109"/>
    </row>
    <row r="93" spans="4:4">
      <c r="D93" s="109"/>
    </row>
    <row r="95" spans="4:4">
      <c r="D95" s="110"/>
    </row>
    <row r="96" spans="4:4">
      <c r="D96" s="110"/>
    </row>
    <row r="97" spans="4:4">
      <c r="D97" s="110"/>
    </row>
    <row r="98" spans="4:4">
      <c r="D98" s="110"/>
    </row>
    <row r="99" spans="4:4">
      <c r="D99" s="110"/>
    </row>
    <row r="100" spans="4:4">
      <c r="D100" s="110"/>
    </row>
    <row r="101" spans="4:4">
      <c r="D101" s="110"/>
    </row>
    <row r="102" spans="4:4">
      <c r="D102" s="110"/>
    </row>
    <row r="103" spans="4:4">
      <c r="D103" s="108"/>
    </row>
    <row r="104" spans="4:4">
      <c r="D104" s="109"/>
    </row>
    <row r="105" spans="4:4">
      <c r="D105" s="109"/>
    </row>
    <row r="106" spans="4:4">
      <c r="D106" s="109"/>
    </row>
    <row r="107" spans="4:4">
      <c r="D107" s="109"/>
    </row>
    <row r="108" spans="4:4">
      <c r="D108" s="109"/>
    </row>
    <row r="109" spans="4:4">
      <c r="D109" s="109"/>
    </row>
    <row r="110" spans="4:4">
      <c r="D110" s="109"/>
    </row>
    <row r="111" spans="4:4">
      <c r="D111" s="109"/>
    </row>
    <row r="112" spans="4:4">
      <c r="D112" s="109"/>
    </row>
    <row r="113" spans="4:4">
      <c r="D113" s="110"/>
    </row>
    <row r="114" spans="4:4">
      <c r="D114" s="110"/>
    </row>
    <row r="115" spans="4:4">
      <c r="D115" s="110"/>
    </row>
    <row r="116" spans="4:4">
      <c r="D116" s="110"/>
    </row>
    <row r="117" spans="4:4">
      <c r="D117" s="110"/>
    </row>
    <row r="118" spans="4:4">
      <c r="D118" s="110"/>
    </row>
    <row r="119" spans="4:4">
      <c r="D119" s="110"/>
    </row>
    <row r="120" spans="4:4">
      <c r="D120" s="110"/>
    </row>
    <row r="121" spans="4:4">
      <c r="D121" s="109"/>
    </row>
    <row r="122" spans="4:4">
      <c r="D122" s="109"/>
    </row>
    <row r="124" spans="4:4">
      <c r="D124" s="109"/>
    </row>
    <row r="125" spans="4:4">
      <c r="D125" s="109"/>
    </row>
    <row r="126" spans="4:4">
      <c r="D126" s="109"/>
    </row>
    <row r="127" spans="4:4">
      <c r="D127" s="109"/>
    </row>
    <row r="128" spans="4:4">
      <c r="D128" s="109"/>
    </row>
    <row r="130" spans="4:4">
      <c r="D130" s="110"/>
    </row>
    <row r="131" spans="4:4">
      <c r="D131" s="110"/>
    </row>
    <row r="132" spans="4:4">
      <c r="D132" s="110"/>
    </row>
    <row r="133" spans="4:4">
      <c r="D133" s="110"/>
    </row>
    <row r="134" spans="4:4">
      <c r="D134" s="110"/>
    </row>
    <row r="135" spans="4:4">
      <c r="D135" s="110"/>
    </row>
    <row r="136" spans="4:4">
      <c r="D136" s="110"/>
    </row>
    <row r="137" spans="4:4">
      <c r="D137" s="110"/>
    </row>
    <row r="138" spans="4:4">
      <c r="D138" s="108"/>
    </row>
    <row r="139" spans="4:4">
      <c r="D139" s="109"/>
    </row>
    <row r="140" spans="4:4">
      <c r="D140" s="109"/>
    </row>
    <row r="141" spans="4:4">
      <c r="D141" s="109"/>
    </row>
    <row r="142" spans="4:4">
      <c r="D142" s="109"/>
    </row>
    <row r="143" spans="4:4">
      <c r="D143" s="109"/>
    </row>
    <row r="144" spans="4:4">
      <c r="D144" s="109"/>
    </row>
    <row r="145" spans="4:4">
      <c r="D145" s="109"/>
    </row>
    <row r="146" spans="4:4">
      <c r="D146" s="109"/>
    </row>
    <row r="147" spans="4:4">
      <c r="D147" s="109"/>
    </row>
    <row r="148" spans="4:4">
      <c r="D148" s="110"/>
    </row>
    <row r="149" spans="4:4">
      <c r="D149" s="110"/>
    </row>
    <row r="150" spans="4:4">
      <c r="D150" s="110"/>
    </row>
    <row r="151" spans="4:4">
      <c r="D151" s="110"/>
    </row>
    <row r="152" spans="4:4">
      <c r="D152" s="110"/>
    </row>
    <row r="153" spans="4:4">
      <c r="D153" s="110"/>
    </row>
    <row r="154" spans="4:4">
      <c r="D154" s="110"/>
    </row>
    <row r="155" spans="4:4">
      <c r="D155" s="110"/>
    </row>
    <row r="156" spans="4:4">
      <c r="D156" s="109"/>
    </row>
    <row r="157" spans="4:4">
      <c r="D157" s="109"/>
    </row>
    <row r="159" spans="4:4">
      <c r="D159" s="109"/>
    </row>
    <row r="160" spans="4:4">
      <c r="D160" s="109"/>
    </row>
    <row r="161" spans="4:4">
      <c r="D161" s="109"/>
    </row>
    <row r="162" spans="4:4">
      <c r="D162" s="109"/>
    </row>
    <row r="163" spans="4:4">
      <c r="D163" s="109"/>
    </row>
    <row r="165" spans="4:4">
      <c r="D165" s="110"/>
    </row>
    <row r="166" spans="4:4">
      <c r="D166" s="110"/>
    </row>
    <row r="167" spans="4:4">
      <c r="D167" s="110"/>
    </row>
    <row r="168" spans="4:4">
      <c r="D168" s="110"/>
    </row>
    <row r="169" spans="4:4">
      <c r="D169" s="110"/>
    </row>
    <row r="170" spans="4:4">
      <c r="D170" s="110"/>
    </row>
    <row r="171" spans="4:4">
      <c r="D171" s="110"/>
    </row>
    <row r="172" spans="4:4">
      <c r="D172" s="110"/>
    </row>
  </sheetData>
  <mergeCells count="27">
    <mergeCell ref="D17:E17"/>
    <mergeCell ref="G17:H17"/>
    <mergeCell ref="J17:K17"/>
    <mergeCell ref="M17:N17"/>
    <mergeCell ref="D5:F5"/>
    <mergeCell ref="G5:I5"/>
    <mergeCell ref="J5:L5"/>
    <mergeCell ref="M5:O5"/>
    <mergeCell ref="G10:H10"/>
    <mergeCell ref="J10:K10"/>
    <mergeCell ref="M10:N10"/>
    <mergeCell ref="B7:C7"/>
    <mergeCell ref="D10:E10"/>
    <mergeCell ref="B2:N2"/>
    <mergeCell ref="M3:N3"/>
    <mergeCell ref="O3:P3"/>
    <mergeCell ref="B4:C4"/>
    <mergeCell ref="D4:F4"/>
    <mergeCell ref="G4:I4"/>
    <mergeCell ref="J4:L4"/>
    <mergeCell ref="M4:O4"/>
    <mergeCell ref="B6:C6"/>
    <mergeCell ref="D6:F6"/>
    <mergeCell ref="G6:I6"/>
    <mergeCell ref="J6:L6"/>
    <mergeCell ref="M6:O6"/>
    <mergeCell ref="B5:C5"/>
  </mergeCells>
  <phoneticPr fontId="2"/>
  <printOptions gridLinesSet="0"/>
  <pageMargins left="0.23622047244094491" right="0.23622047244094491" top="0.74803149606299213" bottom="0.74803149606299213" header="0.31496062992125984" footer="0.31496062992125984"/>
  <pageSetup paperSize="9" scale="8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R3_05</vt:lpstr>
      <vt:lpstr>R3_08</vt:lpstr>
      <vt:lpstr>R3_11</vt:lpstr>
      <vt:lpstr>R4_02</vt:lpstr>
      <vt:lpstr>平均</vt:lpstr>
      <vt:lpstr>'R3_08'!Print_Area</vt:lpstr>
      <vt:lpstr>'R3_11'!Print_Area</vt:lpstr>
      <vt:lpstr>'R4_02'!Print_Area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2022-09-14T02:51:22Z</cp:lastPrinted>
  <dcterms:created xsi:type="dcterms:W3CDTF">2022-09-13T05:03:20Z</dcterms:created>
  <dcterms:modified xsi:type="dcterms:W3CDTF">2023-03-05T06:48:17Z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