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0_障害者支援課\05_障害児支援事業担当\01_業務\01_障害児通所支援等\09_兄弟上限管理（複数児上限管理）\R7\20250612 事業所への周知（徴収順序）\HP掲載用\"/>
    </mc:Choice>
  </mc:AlternateContent>
  <bookViews>
    <workbookView xWindow="0" yWindow="15" windowWidth="20355" windowHeight="7995"/>
  </bookViews>
  <sheets>
    <sheet name="上限額管理結果票（複数障害児用）" sheetId="11" r:id="rId1"/>
    <sheet name="【記入例】基本" sheetId="9" r:id="rId2"/>
    <sheet name="【記入例】兄弟で上限額が異なるとき①" sheetId="12" r:id="rId3"/>
    <sheet name="【記入例】兄弟で上限額が異なるとき②" sheetId="13" r:id="rId4"/>
  </sheets>
  <definedNames>
    <definedName name="_xlnm.Print_Area" localSheetId="1">【記入例】基本!$B$1:$CD$51</definedName>
    <definedName name="_xlnm.Print_Area" localSheetId="2">【記入例】兄弟で上限額が異なるとき①!$B$1:$CD$51</definedName>
    <definedName name="_xlnm.Print_Area" localSheetId="3">【記入例】兄弟で上限額が異なるとき②!$B$1:$CD$51</definedName>
    <definedName name="_xlnm.Print_Area" localSheetId="0">'上限額管理結果票（複数障害児用）'!$B$1:$CD$51</definedName>
    <definedName name="市町村コード" localSheetId="1">#REF!</definedName>
    <definedName name="市町村コード" localSheetId="2">#REF!</definedName>
    <definedName name="市町村コード" localSheetId="3">#REF!</definedName>
    <definedName name="市町村コード" localSheetId="0">#REF!</definedName>
    <definedName name="市町村コード">#REF!</definedName>
  </definedNames>
  <calcPr calcId="162913"/>
</workbook>
</file>

<file path=xl/calcChain.xml><?xml version="1.0" encoding="utf-8"?>
<calcChain xmlns="http://schemas.openxmlformats.org/spreadsheetml/2006/main">
  <c r="CD44" i="13" l="1"/>
  <c r="CE44" i="13" s="1"/>
  <c r="BO44" i="13" s="1"/>
  <c r="BC43" i="13"/>
  <c r="CD42" i="13"/>
  <c r="CE42" i="13" s="1"/>
  <c r="BO42" i="13" s="1"/>
  <c r="CA42" i="13" s="1"/>
  <c r="CI40" i="13"/>
  <c r="CJ40" i="13" s="1"/>
  <c r="BO40" i="13" s="1"/>
  <c r="CG40" i="13"/>
  <c r="BC41" i="13" s="1"/>
  <c r="CF40" i="13"/>
  <c r="AQ43" i="13" s="1"/>
  <c r="CE40" i="13"/>
  <c r="AE43" i="13" s="1"/>
  <c r="CD40" i="13"/>
  <c r="S43" i="13" s="1"/>
  <c r="BC35" i="13"/>
  <c r="AQ35" i="13"/>
  <c r="AE35" i="13"/>
  <c r="S35" i="13"/>
  <c r="BC31" i="13"/>
  <c r="BO29" i="13"/>
  <c r="BC29" i="13"/>
  <c r="CH28" i="13"/>
  <c r="BO31" i="13" s="1"/>
  <c r="CG28" i="13"/>
  <c r="CF28" i="13"/>
  <c r="AQ29" i="13" s="1"/>
  <c r="CE28" i="13"/>
  <c r="AE29" i="13" s="1"/>
  <c r="CD28" i="13"/>
  <c r="S29" i="13" s="1"/>
  <c r="BO23" i="13"/>
  <c r="BC23" i="13"/>
  <c r="AQ23" i="13"/>
  <c r="AE23" i="13"/>
  <c r="S23" i="13"/>
  <c r="CE11" i="13"/>
  <c r="CE10" i="13"/>
  <c r="CF10" i="13" s="1"/>
  <c r="AO10" i="13" s="1"/>
  <c r="CE9" i="13"/>
  <c r="CF9" i="13" s="1"/>
  <c r="AO9" i="13" s="1"/>
  <c r="CF8" i="13"/>
  <c r="AO8" i="13" s="1"/>
  <c r="CE8" i="13"/>
  <c r="CD8" i="13"/>
  <c r="CD44" i="12"/>
  <c r="CE44" i="12" s="1"/>
  <c r="BO44" i="12" s="1"/>
  <c r="CD42" i="12"/>
  <c r="CE42" i="12" s="1"/>
  <c r="BO42" i="12" s="1"/>
  <c r="CA42" i="12" s="1"/>
  <c r="AE41" i="12"/>
  <c r="CJ40" i="12"/>
  <c r="CI40" i="12"/>
  <c r="CG40" i="12"/>
  <c r="BC41" i="12" s="1"/>
  <c r="CF40" i="12"/>
  <c r="AQ43" i="12" s="1"/>
  <c r="CE40" i="12"/>
  <c r="AE43" i="12" s="1"/>
  <c r="CD40" i="12"/>
  <c r="S43" i="12" s="1"/>
  <c r="BO40" i="12"/>
  <c r="BC35" i="12"/>
  <c r="AQ35" i="12"/>
  <c r="AE35" i="12"/>
  <c r="S35" i="12"/>
  <c r="BO29" i="12"/>
  <c r="AQ29" i="12"/>
  <c r="CH28" i="12"/>
  <c r="BO31" i="12" s="1"/>
  <c r="CG28" i="12"/>
  <c r="BC31" i="12" s="1"/>
  <c r="CF28" i="12"/>
  <c r="AQ31" i="12" s="1"/>
  <c r="CE28" i="12"/>
  <c r="AE29" i="12" s="1"/>
  <c r="CD28" i="12"/>
  <c r="S29" i="12" s="1"/>
  <c r="BO23" i="12"/>
  <c r="BC23" i="12"/>
  <c r="AQ23" i="12"/>
  <c r="AE23" i="12"/>
  <c r="S23" i="12"/>
  <c r="CE11" i="12"/>
  <c r="CF10" i="12"/>
  <c r="AO10" i="12" s="1"/>
  <c r="CE10" i="12"/>
  <c r="CE9" i="12"/>
  <c r="CF9" i="12" s="1"/>
  <c r="AO9" i="12" s="1"/>
  <c r="CF8" i="12"/>
  <c r="AO8" i="12" s="1"/>
  <c r="CE8" i="12"/>
  <c r="CD8" i="12"/>
  <c r="CA44" i="13" l="1"/>
  <c r="S31" i="13"/>
  <c r="S41" i="13"/>
  <c r="CI41" i="13" s="1"/>
  <c r="CJ41" i="13" s="1"/>
  <c r="BO41" i="13" s="1"/>
  <c r="AE31" i="13"/>
  <c r="AE41" i="13"/>
  <c r="AQ31" i="13"/>
  <c r="AQ41" i="13"/>
  <c r="CA44" i="12"/>
  <c r="AE31" i="12"/>
  <c r="BC29" i="12"/>
  <c r="BC43" i="12"/>
  <c r="S31" i="12"/>
  <c r="CD43" i="12" s="1"/>
  <c r="CE43" i="12" s="1"/>
  <c r="BO43" i="12" s="1"/>
  <c r="S41" i="12"/>
  <c r="AQ41" i="12"/>
  <c r="S23" i="11"/>
  <c r="CD44" i="11"/>
  <c r="CE44" i="11" s="1"/>
  <c r="BO44" i="11" s="1"/>
  <c r="BC43" i="11"/>
  <c r="CD42" i="11"/>
  <c r="CE42" i="11" s="1"/>
  <c r="BO42" i="11" s="1"/>
  <c r="CA42" i="11" s="1"/>
  <c r="AE41" i="11"/>
  <c r="S41" i="11"/>
  <c r="CI40" i="11"/>
  <c r="CJ40" i="11" s="1"/>
  <c r="BO40" i="11" s="1"/>
  <c r="CG40" i="11"/>
  <c r="BC41" i="11" s="1"/>
  <c r="CF40" i="11"/>
  <c r="AQ43" i="11" s="1"/>
  <c r="CE40" i="11"/>
  <c r="AE43" i="11" s="1"/>
  <c r="CD40" i="11"/>
  <c r="S43" i="11" s="1"/>
  <c r="BC35" i="11"/>
  <c r="AQ35" i="11"/>
  <c r="AE35" i="11"/>
  <c r="S35" i="11"/>
  <c r="CH28" i="11"/>
  <c r="BO31" i="11" s="1"/>
  <c r="CG28" i="11"/>
  <c r="BC31" i="11" s="1"/>
  <c r="CF28" i="11"/>
  <c r="AQ29" i="11" s="1"/>
  <c r="CE28" i="11"/>
  <c r="AE29" i="11" s="1"/>
  <c r="CD28" i="11"/>
  <c r="S31" i="11" s="1"/>
  <c r="BO23" i="11"/>
  <c r="BC23" i="11"/>
  <c r="AQ23" i="11"/>
  <c r="AE23" i="11"/>
  <c r="CE11" i="11"/>
  <c r="CE10" i="11"/>
  <c r="CF10" i="11" s="1"/>
  <c r="AO10" i="11" s="1"/>
  <c r="CE9" i="11"/>
  <c r="CF9" i="11" s="1"/>
  <c r="AO9" i="11" s="1"/>
  <c r="CE8" i="11"/>
  <c r="CF8" i="11" s="1"/>
  <c r="AO8" i="11" s="1"/>
  <c r="CD8" i="11"/>
  <c r="CD43" i="13" l="1"/>
  <c r="CE43" i="13" s="1"/>
  <c r="BO43" i="13" s="1"/>
  <c r="CI41" i="12"/>
  <c r="CJ41" i="12" s="1"/>
  <c r="BO41" i="12" s="1"/>
  <c r="BC29" i="11"/>
  <c r="BO29" i="11"/>
  <c r="CA44" i="11"/>
  <c r="AQ31" i="11"/>
  <c r="AQ41" i="11"/>
  <c r="S29" i="11"/>
  <c r="AE31" i="11"/>
  <c r="CD43" i="11" l="1"/>
  <c r="CE43" i="11" s="1"/>
  <c r="BO43" i="11" s="1"/>
  <c r="CI41" i="11"/>
  <c r="CJ41" i="11" s="1"/>
  <c r="BO41" i="11" s="1"/>
  <c r="CD8" i="9"/>
  <c r="CD44" i="9" l="1"/>
  <c r="CE44" i="9" s="1"/>
  <c r="BO44" i="9" s="1"/>
  <c r="BC43" i="9"/>
  <c r="CD42" i="9"/>
  <c r="CE42" i="9" s="1"/>
  <c r="BO42" i="9" s="1"/>
  <c r="CA42" i="9" s="1"/>
  <c r="AQ41" i="9"/>
  <c r="CI40" i="9"/>
  <c r="CJ40" i="9" s="1"/>
  <c r="BO40" i="9" s="1"/>
  <c r="CG40" i="9"/>
  <c r="BC41" i="9" s="1"/>
  <c r="CF40" i="9"/>
  <c r="AQ43" i="9" s="1"/>
  <c r="CE40" i="9"/>
  <c r="AE41" i="9" s="1"/>
  <c r="CD40" i="9"/>
  <c r="S41" i="9" s="1"/>
  <c r="BC35" i="9"/>
  <c r="AQ35" i="9"/>
  <c r="AE35" i="9"/>
  <c r="S35" i="9"/>
  <c r="CH28" i="9"/>
  <c r="BO31" i="9" s="1"/>
  <c r="CG28" i="9"/>
  <c r="CF28" i="9"/>
  <c r="AQ29" i="9" s="1"/>
  <c r="CE28" i="9"/>
  <c r="AE31" i="9" s="1"/>
  <c r="CD28" i="9"/>
  <c r="S31" i="9" s="1"/>
  <c r="BO23" i="9"/>
  <c r="BC23" i="9"/>
  <c r="AQ23" i="9"/>
  <c r="AE23" i="9"/>
  <c r="S23" i="9"/>
  <c r="CE11" i="9"/>
  <c r="CE10" i="9"/>
  <c r="CF10" i="9" s="1"/>
  <c r="AO10" i="9" s="1"/>
  <c r="CE9" i="9"/>
  <c r="CF9" i="9" s="1"/>
  <c r="AO9" i="9" s="1"/>
  <c r="CF8" i="9"/>
  <c r="AO8" i="9" s="1"/>
  <c r="CE8" i="9"/>
  <c r="BC31" i="9" l="1"/>
  <c r="BC29" i="9"/>
  <c r="CA44" i="9"/>
  <c r="AQ31" i="9"/>
  <c r="S29" i="9"/>
  <c r="BO29" i="9"/>
  <c r="S43" i="9"/>
  <c r="AE29" i="9"/>
  <c r="AE43" i="9"/>
  <c r="CD43" i="9" l="1"/>
  <c r="CE43" i="9" s="1"/>
  <c r="BO43" i="9" s="1"/>
  <c r="CI41" i="9"/>
  <c r="CJ41" i="9" s="1"/>
  <c r="BO41" i="9" s="1"/>
</calcChain>
</file>

<file path=xl/sharedStrings.xml><?xml version="1.0" encoding="utf-8"?>
<sst xmlns="http://schemas.openxmlformats.org/spreadsheetml/2006/main" count="253" uniqueCount="53">
  <si>
    <t>年</t>
    <rPh sb="0" eb="1">
      <t>ネン</t>
    </rPh>
    <phoneticPr fontId="1"/>
  </si>
  <si>
    <t>月分</t>
    <rPh sb="0" eb="1">
      <t>ガツ</t>
    </rPh>
    <rPh sb="1" eb="2">
      <t>ブン</t>
    </rPh>
    <phoneticPr fontId="1"/>
  </si>
  <si>
    <t>市町村番号</t>
    <rPh sb="0" eb="3">
      <t>シチョウソン</t>
    </rPh>
    <rPh sb="3" eb="5">
      <t>バンゴウ</t>
    </rPh>
    <phoneticPr fontId="1"/>
  </si>
  <si>
    <t>利用者負担上限月額</t>
    <rPh sb="0" eb="3">
      <t>リヨウシャ</t>
    </rPh>
    <rPh sb="3" eb="5">
      <t>フタン</t>
    </rPh>
    <rPh sb="5" eb="7">
      <t>ジョウゲン</t>
    </rPh>
    <rPh sb="7" eb="9">
      <t>ゲツガク</t>
    </rPh>
    <phoneticPr fontId="1"/>
  </si>
  <si>
    <t>利用者負担上限額管理結果</t>
    <rPh sb="0" eb="3">
      <t>リヨウシャ</t>
    </rPh>
    <rPh sb="3" eb="5">
      <t>フタン</t>
    </rPh>
    <rPh sb="5" eb="7">
      <t>ジョウゲン</t>
    </rPh>
    <rPh sb="7" eb="8">
      <t>ガク</t>
    </rPh>
    <rPh sb="8" eb="10">
      <t>カンリ</t>
    </rPh>
    <rPh sb="10" eb="12">
      <t>ケッカ</t>
    </rPh>
    <phoneticPr fontId="1"/>
  </si>
  <si>
    <t>1　管理事業所で利用者負担額を充当したため、他事業所の利用者負担は発生しない。</t>
    <rPh sb="2" eb="4">
      <t>カンリ</t>
    </rPh>
    <rPh sb="4" eb="7">
      <t>ジギョウショ</t>
    </rPh>
    <rPh sb="8" eb="11">
      <t>リヨウシャ</t>
    </rPh>
    <rPh sb="11" eb="14">
      <t>フタンガク</t>
    </rPh>
    <rPh sb="15" eb="17">
      <t>ジュウトウ</t>
    </rPh>
    <rPh sb="22" eb="23">
      <t>タ</t>
    </rPh>
    <rPh sb="23" eb="26">
      <t>ジギョウショ</t>
    </rPh>
    <rPh sb="27" eb="30">
      <t>リヨウシャ</t>
    </rPh>
    <rPh sb="30" eb="32">
      <t>フタン</t>
    </rPh>
    <rPh sb="33" eb="35">
      <t>ハッセイ</t>
    </rPh>
    <phoneticPr fontId="1"/>
  </si>
  <si>
    <t>2　利用者負担額の合算額が、負担上限月額以下のため、調整事務は行わない。</t>
    <rPh sb="2" eb="5">
      <t>リヨウシャ</t>
    </rPh>
    <rPh sb="5" eb="8">
      <t>フタンガク</t>
    </rPh>
    <rPh sb="9" eb="11">
      <t>ガッサン</t>
    </rPh>
    <rPh sb="11" eb="12">
      <t>ガク</t>
    </rPh>
    <rPh sb="14" eb="16">
      <t>フタン</t>
    </rPh>
    <rPh sb="16" eb="18">
      <t>ジョウゲン</t>
    </rPh>
    <rPh sb="18" eb="20">
      <t>ゲツガク</t>
    </rPh>
    <rPh sb="20" eb="22">
      <t>イカ</t>
    </rPh>
    <rPh sb="26" eb="28">
      <t>チョウセイ</t>
    </rPh>
    <rPh sb="28" eb="30">
      <t>ジム</t>
    </rPh>
    <rPh sb="31" eb="32">
      <t>オコナ</t>
    </rPh>
    <phoneticPr fontId="1"/>
  </si>
  <si>
    <t>3　利用者負担額の合算額が、負担上限月額を超過するため、下記のとおり調整した。</t>
    <rPh sb="2" eb="5">
      <t>リヨウシャ</t>
    </rPh>
    <rPh sb="5" eb="8">
      <t>フタンガク</t>
    </rPh>
    <rPh sb="9" eb="11">
      <t>ガッサン</t>
    </rPh>
    <rPh sb="11" eb="12">
      <t>ガク</t>
    </rPh>
    <rPh sb="14" eb="16">
      <t>フタン</t>
    </rPh>
    <rPh sb="16" eb="18">
      <t>ジョウゲン</t>
    </rPh>
    <rPh sb="18" eb="20">
      <t>ゲツガク</t>
    </rPh>
    <rPh sb="21" eb="23">
      <t>チョウカ</t>
    </rPh>
    <rPh sb="28" eb="30">
      <t>カキ</t>
    </rPh>
    <rPh sb="34" eb="36">
      <t>チョウセイ</t>
    </rPh>
    <phoneticPr fontId="1"/>
  </si>
  <si>
    <t>利用者負担額集計・調整欄</t>
    <rPh sb="0" eb="3">
      <t>リヨウシャ</t>
    </rPh>
    <rPh sb="3" eb="6">
      <t>フタンガク</t>
    </rPh>
    <rPh sb="6" eb="8">
      <t>シュウケイ</t>
    </rPh>
    <rPh sb="9" eb="11">
      <t>チョウセイ</t>
    </rPh>
    <rPh sb="11" eb="12">
      <t>ラン</t>
    </rPh>
    <phoneticPr fontId="1"/>
  </si>
  <si>
    <t>項番</t>
    <rPh sb="0" eb="2">
      <t>コウバン</t>
    </rPh>
    <phoneticPr fontId="1"/>
  </si>
  <si>
    <t>合計</t>
    <rPh sb="0" eb="2">
      <t>ゴウケイ</t>
    </rPh>
    <phoneticPr fontId="1"/>
  </si>
  <si>
    <t>事業所番号</t>
    <rPh sb="0" eb="3">
      <t>ジギョウショ</t>
    </rPh>
    <rPh sb="3" eb="5">
      <t>バンゴウ</t>
    </rPh>
    <phoneticPr fontId="1"/>
  </si>
  <si>
    <t>事業所名称</t>
    <rPh sb="0" eb="3">
      <t>ジギョウショ</t>
    </rPh>
    <rPh sb="3" eb="5">
      <t>メイショウ</t>
    </rPh>
    <phoneticPr fontId="1"/>
  </si>
  <si>
    <t>総費用額</t>
    <rPh sb="0" eb="3">
      <t>ソウヒヨウ</t>
    </rPh>
    <rPh sb="3" eb="4">
      <t>ガク</t>
    </rPh>
    <phoneticPr fontId="1"/>
  </si>
  <si>
    <t>利用者負担額</t>
    <rPh sb="0" eb="3">
      <t>リヨウシャ</t>
    </rPh>
    <rPh sb="3" eb="6">
      <t>フタンガク</t>
    </rPh>
    <phoneticPr fontId="1"/>
  </si>
  <si>
    <t xml:space="preserve"> </t>
    <phoneticPr fontId="1"/>
  </si>
  <si>
    <t>神戸　太郎</t>
    <rPh sb="0" eb="2">
      <t>コウベ</t>
    </rPh>
    <rPh sb="3" eb="5">
      <t>タロウ</t>
    </rPh>
    <phoneticPr fontId="1"/>
  </si>
  <si>
    <t>神戸　一郎</t>
    <rPh sb="0" eb="2">
      <t>コウベ</t>
    </rPh>
    <rPh sb="3" eb="5">
      <t>イチロウ</t>
    </rPh>
    <phoneticPr fontId="1"/>
  </si>
  <si>
    <t>利用者負担上限額管理結果票　(複数障害児用）</t>
    <rPh sb="15" eb="17">
      <t>フクスウ</t>
    </rPh>
    <rPh sb="17" eb="19">
      <t>ショウガイ</t>
    </rPh>
    <rPh sb="19" eb="20">
      <t>ジ</t>
    </rPh>
    <rPh sb="20" eb="21">
      <t>ヨウ</t>
    </rPh>
    <phoneticPr fontId="1"/>
  </si>
  <si>
    <t>支給決定保護者氏名</t>
    <rPh sb="0" eb="2">
      <t>シキュウ</t>
    </rPh>
    <rPh sb="2" eb="4">
      <t>ケッテイ</t>
    </rPh>
    <rPh sb="4" eb="7">
      <t>ホゴシャ</t>
    </rPh>
    <rPh sb="7" eb="9">
      <t>シメイ</t>
    </rPh>
    <phoneticPr fontId="1"/>
  </si>
  <si>
    <t>対象障害児</t>
    <rPh sb="0" eb="2">
      <t>タイショウ</t>
    </rPh>
    <rPh sb="2" eb="4">
      <t>ショウガイ</t>
    </rPh>
    <rPh sb="4" eb="5">
      <t>ジ</t>
    </rPh>
    <phoneticPr fontId="1"/>
  </si>
  <si>
    <t>受給者番号</t>
    <rPh sb="0" eb="3">
      <t>ジュキュウシャ</t>
    </rPh>
    <rPh sb="3" eb="5">
      <t>バンゴウ</t>
    </rPh>
    <phoneticPr fontId="1"/>
  </si>
  <si>
    <t>障害児氏名</t>
    <rPh sb="0" eb="2">
      <t>ショウガイ</t>
    </rPh>
    <rPh sb="2" eb="3">
      <t>ジ</t>
    </rPh>
    <rPh sb="3" eb="5">
      <t>シメイ</t>
    </rPh>
    <phoneticPr fontId="1"/>
  </si>
  <si>
    <t>受給者番号</t>
    <rPh sb="0" eb="5">
      <t>ジュキュウシャバンゴウ</t>
    </rPh>
    <phoneticPr fontId="1"/>
  </si>
  <si>
    <t>対象児氏名</t>
    <rPh sb="0" eb="2">
      <t>タイショウ</t>
    </rPh>
    <rPh sb="2" eb="3">
      <t>ジ</t>
    </rPh>
    <rPh sb="3" eb="5">
      <t>シメイ</t>
    </rPh>
    <phoneticPr fontId="1"/>
  </si>
  <si>
    <t>市独自減免後</t>
    <rPh sb="0" eb="1">
      <t>シ</t>
    </rPh>
    <rPh sb="1" eb="3">
      <t>ドクジ</t>
    </rPh>
    <rPh sb="3" eb="5">
      <t>ゲンメン</t>
    </rPh>
    <rPh sb="5" eb="6">
      <t>ゴ</t>
    </rPh>
    <phoneticPr fontId="1"/>
  </si>
  <si>
    <t>この様式により上限管理を行う場合は、請求月10日までに神戸市に提出してください。この様式により請求明細書を作成した場合は、当該受給者の上限管理結果票を国保連に送信しないでください。</t>
    <rPh sb="2" eb="4">
      <t>ヨウシキ</t>
    </rPh>
    <rPh sb="7" eb="9">
      <t>ジョウゲン</t>
    </rPh>
    <rPh sb="9" eb="11">
      <t>カンリ</t>
    </rPh>
    <rPh sb="12" eb="13">
      <t>オコナ</t>
    </rPh>
    <rPh sb="14" eb="16">
      <t>バアイ</t>
    </rPh>
    <rPh sb="18" eb="20">
      <t>セイキュウ</t>
    </rPh>
    <rPh sb="20" eb="21">
      <t>ヅキ</t>
    </rPh>
    <rPh sb="23" eb="24">
      <t>ニチ</t>
    </rPh>
    <rPh sb="27" eb="30">
      <t>コウベシ</t>
    </rPh>
    <rPh sb="31" eb="33">
      <t>テイシュツ</t>
    </rPh>
    <rPh sb="42" eb="44">
      <t>ヨウシキ</t>
    </rPh>
    <rPh sb="47" eb="49">
      <t>セイキュウ</t>
    </rPh>
    <rPh sb="49" eb="52">
      <t>メイサイショ</t>
    </rPh>
    <rPh sb="53" eb="55">
      <t>サクセイ</t>
    </rPh>
    <rPh sb="57" eb="59">
      <t>バアイ</t>
    </rPh>
    <rPh sb="61" eb="63">
      <t>トウガイ</t>
    </rPh>
    <rPh sb="63" eb="66">
      <t>ジュキュウシャ</t>
    </rPh>
    <rPh sb="67" eb="69">
      <t>ジョウゲン</t>
    </rPh>
    <rPh sb="69" eb="71">
      <t>カンリ</t>
    </rPh>
    <rPh sb="71" eb="73">
      <t>ケッカ</t>
    </rPh>
    <rPh sb="73" eb="74">
      <t>ヒョウ</t>
    </rPh>
    <rPh sb="75" eb="78">
      <t>コクホレン</t>
    </rPh>
    <rPh sb="79" eb="81">
      <t>ソウシン</t>
    </rPh>
    <phoneticPr fontId="1"/>
  </si>
  <si>
    <t>管理事業者</t>
    <rPh sb="0" eb="2">
      <t>カンリ</t>
    </rPh>
    <rPh sb="2" eb="4">
      <t>ジギョウ</t>
    </rPh>
    <rPh sb="4" eb="5">
      <t>シャ</t>
    </rPh>
    <phoneticPr fontId="1"/>
  </si>
  <si>
    <t>指定事業者番号</t>
    <rPh sb="0" eb="2">
      <t>シテイ</t>
    </rPh>
    <rPh sb="2" eb="5">
      <t>ジギョウシャ</t>
    </rPh>
    <rPh sb="5" eb="7">
      <t>バンゴウ</t>
    </rPh>
    <phoneticPr fontId="1"/>
  </si>
  <si>
    <t>事業者及びその事業所の名称</t>
    <rPh sb="0" eb="3">
      <t>ジギョウシャ</t>
    </rPh>
    <rPh sb="3" eb="4">
      <t>オヨ</t>
    </rPh>
    <rPh sb="7" eb="10">
      <t>ジギョウショ</t>
    </rPh>
    <rPh sb="11" eb="13">
      <t>メイショウ</t>
    </rPh>
    <phoneticPr fontId="1"/>
  </si>
  <si>
    <t>①</t>
    <phoneticPr fontId="1"/>
  </si>
  <si>
    <t>②</t>
    <phoneticPr fontId="1"/>
  </si>
  <si>
    <t>③</t>
    <phoneticPr fontId="1"/>
  </si>
  <si>
    <t>④</t>
    <phoneticPr fontId="1"/>
  </si>
  <si>
    <t>０００００００００１</t>
    <phoneticPr fontId="1"/>
  </si>
  <si>
    <t>０００００００００２</t>
    <phoneticPr fontId="1"/>
  </si>
  <si>
    <t>０００００００００３</t>
    <phoneticPr fontId="1"/>
  </si>
  <si>
    <t>神戸　一郎</t>
  </si>
  <si>
    <t>神戸　次郎</t>
  </si>
  <si>
    <t>神戸　次郎</t>
    <rPh sb="0" eb="2">
      <t>コウベ</t>
    </rPh>
    <rPh sb="3" eb="5">
      <t>ジロウ</t>
    </rPh>
    <phoneticPr fontId="1"/>
  </si>
  <si>
    <t>神戸　三郎</t>
  </si>
  <si>
    <t>神戸　三郎</t>
    <rPh sb="0" eb="2">
      <t>コウベ</t>
    </rPh>
    <rPh sb="3" eb="5">
      <t>サブロウ</t>
    </rPh>
    <phoneticPr fontId="1"/>
  </si>
  <si>
    <t>負担上限月額
（神戸市独自減免後）</t>
    <rPh sb="0" eb="2">
      <t>フタン</t>
    </rPh>
    <rPh sb="2" eb="4">
      <t>ジョウゲン</t>
    </rPh>
    <rPh sb="4" eb="6">
      <t>ゲツガク</t>
    </rPh>
    <rPh sb="8" eb="11">
      <t>コウベシ</t>
    </rPh>
    <rPh sb="11" eb="13">
      <t>ドクジ</t>
    </rPh>
    <rPh sb="13" eb="15">
      <t>ゲンメン</t>
    </rPh>
    <rPh sb="15" eb="16">
      <t>ゴ</t>
    </rPh>
    <phoneticPr fontId="1"/>
  </si>
  <si>
    <t>令和</t>
    <rPh sb="0" eb="2">
      <t>レイワ</t>
    </rPh>
    <phoneticPr fontId="1"/>
  </si>
  <si>
    <t>自治体助成額
（神戸市独自減免額）</t>
    <rPh sb="5" eb="6">
      <t>ガク</t>
    </rPh>
    <rPh sb="8" eb="11">
      <t>コウベシ</t>
    </rPh>
    <rPh sb="11" eb="13">
      <t>ドクジ</t>
    </rPh>
    <rPh sb="13" eb="15">
      <t>ゲンメン</t>
    </rPh>
    <rPh sb="15" eb="16">
      <t>ガク</t>
    </rPh>
    <phoneticPr fontId="1"/>
  </si>
  <si>
    <t>上限管理後
利用者負担額
（神戸市独自減免後）</t>
    <rPh sb="0" eb="2">
      <t>ジョウゲン</t>
    </rPh>
    <rPh sb="2" eb="4">
      <t>カンリ</t>
    </rPh>
    <rPh sb="4" eb="5">
      <t>ゴ</t>
    </rPh>
    <rPh sb="6" eb="9">
      <t>リヨウシャ</t>
    </rPh>
    <rPh sb="9" eb="12">
      <t>フタンガク</t>
    </rPh>
    <rPh sb="14" eb="17">
      <t>コウベシ</t>
    </rPh>
    <rPh sb="17" eb="19">
      <t>ドクジ</t>
    </rPh>
    <rPh sb="19" eb="21">
      <t>ゲンメン</t>
    </rPh>
    <rPh sb="21" eb="22">
      <t>ゴ</t>
    </rPh>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</si>
  <si>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A</t>
    </r>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</si>
  <si>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D</t>
    </r>
    <phoneticPr fontId="1"/>
  </si>
  <si>
    <r>
      <rPr>
        <sz val="12"/>
        <color theme="4" tint="-0.249977111117893"/>
        <rFont val="ＭＳ Ｐ明朝"/>
        <family val="1"/>
        <charset val="128"/>
      </rPr>
      <t>放課後等デイサービス</t>
    </r>
    <r>
      <rPr>
        <sz val="14"/>
        <color theme="4" tint="-0.249977111117893"/>
        <rFont val="ＭＳ Ｐ明朝"/>
        <family val="1"/>
        <charset val="128"/>
      </rPr>
      <t>A</t>
    </r>
    <rPh sb="0" eb="4">
      <t>ホウカゴトウ</t>
    </rPh>
    <phoneticPr fontId="1"/>
  </si>
  <si>
    <t>放課後等デイサービス
A</t>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</si>
  <si>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B</t>
    </r>
    <phoneticPr fontId="1"/>
  </si>
  <si>
    <t>放課後等デイサービス
C</t>
    <phoneticPr fontId="1"/>
  </si>
  <si>
    <t>上限管理後
利用者負担額</t>
    <rPh sb="0" eb="2">
      <t>ジョウゲン</t>
    </rPh>
    <rPh sb="2" eb="4">
      <t>カンリ</t>
    </rPh>
    <rPh sb="4" eb="5">
      <t>ゴ</t>
    </rPh>
    <rPh sb="6" eb="9">
      <t>リヨウシャ</t>
    </rPh>
    <rPh sb="9" eb="11">
      <t>フタン</t>
    </rPh>
    <rPh sb="11" eb="1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</si>
</sst>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0"/>
      <color indexed="8"/>
      <name val="ＭＳ Ｐ明朝"/>
      <family val="1"/>
      <charset val="128"/>
    </font>
    <font>
      <sz val="16"/>
      <color indexed="8"/>
      <name val="ＭＳ Ｐ明朝"/>
      <family val="1"/>
      <charset val="128"/>
    </font>
    <font>
      <sz val="9"/>
      <color indexed="8"/>
      <name val="ＭＳ Ｐ明朝"/>
      <family val="1"/>
      <charset val="128"/>
    </font>
    <font>
      <sz val="11"/>
      <color indexed="8"/>
      <name val="ＭＳ Ｐゴシック"/>
      <family val="3"/>
      <charset val="128"/>
    </font>
    <font>
      <sz val="10"/>
      <color indexed="12"/>
      <name val="ＭＳ Ｐ明朝"/>
      <family val="1"/>
      <charset val="128"/>
    </font>
    <font>
      <b/>
      <sz val="10"/>
      <color indexed="8"/>
      <name val="ＭＳ Ｐ明朝"/>
      <family val="1"/>
      <charset val="128"/>
    </font>
    <font>
      <sz val="10"/>
      <name val="ＭＳ Ｐ明朝"/>
      <family val="1"/>
      <charset val="128"/>
    </font>
    <font>
      <sz val="10"/>
      <color indexed="12"/>
      <name val="ＭＳ Ｐゴシック"/>
      <family val="3"/>
      <charset val="128"/>
    </font>
    <font>
      <sz val="12"/>
      <color indexed="8"/>
      <name val="ＭＳ Ｐ明朝"/>
      <family val="1"/>
      <charset val="128"/>
    </font>
    <font>
      <sz val="8"/>
      <color indexed="8"/>
      <name val="ＭＳ Ｐ明朝"/>
      <family val="1"/>
      <charset val="128"/>
    </font>
    <font>
      <b/>
      <sz val="10"/>
      <color indexed="12"/>
      <name val="ＭＳ Ｐ明朝"/>
      <family val="1"/>
      <charset val="128"/>
    </font>
    <font>
      <b/>
      <sz val="10"/>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10"/>
      <color rgb="FFFF0000"/>
      <name val="ＭＳ Ｐ明朝"/>
      <family val="1"/>
      <charset val="128"/>
    </font>
    <font>
      <sz val="10"/>
      <color theme="0"/>
      <name val="ＭＳ Ｐ明朝"/>
      <family val="1"/>
      <charset val="128"/>
    </font>
    <font>
      <sz val="12"/>
      <color theme="0"/>
      <name val="ＭＳ Ｐ明朝"/>
      <family val="1"/>
      <charset val="128"/>
    </font>
    <font>
      <sz val="12"/>
      <color rgb="FFFF0000"/>
      <name val="ＭＳ Ｐ明朝"/>
      <family val="1"/>
      <charset val="128"/>
    </font>
    <font>
      <sz val="11"/>
      <name val="ＭＳ Ｐゴシック"/>
      <family val="3"/>
      <charset val="128"/>
    </font>
    <font>
      <sz val="10"/>
      <color theme="4" tint="-0.249977111117893"/>
      <name val="ＭＳ Ｐ明朝"/>
      <family val="1"/>
      <charset val="128"/>
    </font>
    <font>
      <b/>
      <sz val="10"/>
      <color theme="4" tint="-0.249977111117893"/>
      <name val="ＭＳ Ｐ明朝"/>
      <family val="1"/>
      <charset val="128"/>
    </font>
    <font>
      <sz val="14"/>
      <color theme="4" tint="-0.249977111117893"/>
      <name val="ＭＳ Ｐ明朝"/>
      <family val="1"/>
      <charset val="128"/>
    </font>
    <font>
      <sz val="12"/>
      <color theme="4" tint="-0.249977111117893"/>
      <name val="ＭＳ Ｐ明朝"/>
      <family val="1"/>
      <charset val="128"/>
    </font>
    <font>
      <sz val="11"/>
      <color theme="4" tint="-0.249977111117893"/>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9"/>
      <color theme="4" tint="-0.249977111117893"/>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95">
    <xf numFmtId="0" fontId="0" fillId="0" borderId="0" xfId="0">
      <alignment vertical="center"/>
    </xf>
    <xf numFmtId="0" fontId="2" fillId="2" borderId="0" xfId="0" applyFont="1" applyFill="1" applyBorder="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2" fillId="2" borderId="0" xfId="0" applyFont="1" applyFill="1" applyBorder="1" applyAlignment="1">
      <alignment vertical="center"/>
    </xf>
    <xf numFmtId="0" fontId="2" fillId="2" borderId="4" xfId="0" applyFont="1" applyFill="1" applyBorder="1">
      <alignment vertical="center"/>
    </xf>
    <xf numFmtId="0" fontId="7" fillId="2" borderId="0" xfId="0" applyFont="1" applyFill="1" applyBorder="1" applyAlignment="1">
      <alignment vertical="center"/>
    </xf>
    <xf numFmtId="0" fontId="2" fillId="2" borderId="0" xfId="0" applyFont="1" applyFill="1" applyBorder="1" applyAlignment="1">
      <alignment horizontal="center" vertical="center" textRotation="255"/>
    </xf>
    <xf numFmtId="0" fontId="10" fillId="2" borderId="7" xfId="0" applyFont="1" applyFill="1" applyBorder="1" applyAlignment="1">
      <alignment horizontal="left" vertical="center"/>
    </xf>
    <xf numFmtId="0" fontId="2" fillId="2" borderId="6" xfId="0" applyFont="1" applyFill="1" applyBorder="1">
      <alignment vertical="center"/>
    </xf>
    <xf numFmtId="0" fontId="2" fillId="2" borderId="8" xfId="0" applyFont="1" applyFill="1" applyBorder="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10" fillId="2" borderId="5" xfId="0" applyFont="1" applyFill="1" applyBorder="1" applyAlignment="1">
      <alignment vertical="center"/>
    </xf>
    <xf numFmtId="0" fontId="2" fillId="2" borderId="4"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10" fillId="2" borderId="12" xfId="0" applyFont="1" applyFill="1" applyBorder="1" applyAlignment="1">
      <alignment vertical="center"/>
    </xf>
    <xf numFmtId="0" fontId="2" fillId="2" borderId="13" xfId="0" applyFont="1" applyFill="1" applyBorder="1" applyAlignment="1">
      <alignment vertical="center"/>
    </xf>
    <xf numFmtId="0" fontId="2" fillId="2" borderId="5"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0" xfId="0" applyFont="1" applyFill="1" applyBorder="1" applyAlignment="1">
      <alignment vertical="center" wrapText="1"/>
    </xf>
    <xf numFmtId="0" fontId="2" fillId="2" borderId="0" xfId="0" applyFont="1" applyFill="1" applyBorder="1" applyAlignment="1">
      <alignment vertical="center" textRotation="255"/>
    </xf>
    <xf numFmtId="0" fontId="4" fillId="2" borderId="0" xfId="0" applyFont="1" applyFill="1" applyBorder="1" applyAlignment="1">
      <alignment vertical="center" shrinkToFit="1"/>
    </xf>
    <xf numFmtId="0" fontId="6" fillId="2" borderId="0"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vertical="center"/>
    </xf>
    <xf numFmtId="0" fontId="2" fillId="2" borderId="23" xfId="0" applyFont="1" applyFill="1" applyBorder="1" applyAlignment="1">
      <alignment vertical="center"/>
    </xf>
    <xf numFmtId="0" fontId="14" fillId="2" borderId="0" xfId="0" applyFont="1" applyFill="1" applyBorder="1">
      <alignment vertical="center"/>
    </xf>
    <xf numFmtId="0" fontId="15" fillId="2" borderId="0" xfId="0" applyFont="1" applyFill="1" applyBorder="1" applyAlignment="1">
      <alignment vertical="center"/>
    </xf>
    <xf numFmtId="0" fontId="14" fillId="2" borderId="0" xfId="0" applyFont="1" applyFill="1" applyBorder="1" applyAlignment="1">
      <alignment vertical="center"/>
    </xf>
    <xf numFmtId="0" fontId="2" fillId="2" borderId="0" xfId="0" applyFont="1" applyFill="1" applyBorder="1" applyAlignment="1">
      <alignment horizontal="center" vertical="center"/>
    </xf>
    <xf numFmtId="0" fontId="16" fillId="2" borderId="0" xfId="0" applyFont="1" applyFill="1" applyBorder="1">
      <alignment vertical="center"/>
    </xf>
    <xf numFmtId="0" fontId="17" fillId="2" borderId="0" xfId="0" applyFont="1" applyFill="1" applyBorder="1">
      <alignment vertical="center"/>
    </xf>
    <xf numFmtId="0" fontId="18"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4" fillId="3" borderId="0" xfId="0" applyFont="1" applyFill="1" applyBorder="1">
      <alignment vertical="center"/>
    </xf>
    <xf numFmtId="0" fontId="16" fillId="3" borderId="0" xfId="0" applyFont="1" applyFill="1" applyBorder="1">
      <alignment vertical="center"/>
    </xf>
    <xf numFmtId="0" fontId="2" fillId="2" borderId="0" xfId="0" applyFont="1" applyFill="1" applyBorder="1" applyAlignment="1">
      <alignment horizontal="center" vertical="center"/>
    </xf>
    <xf numFmtId="0" fontId="8" fillId="4" borderId="0" xfId="0" applyFont="1" applyFill="1" applyBorder="1" applyAlignment="1">
      <alignmen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0" fontId="4" fillId="2" borderId="28" xfId="0" applyFont="1" applyFill="1" applyBorder="1" applyAlignment="1">
      <alignment horizontal="center" vertical="center" textRotation="255" shrinkToFit="1"/>
    </xf>
    <xf numFmtId="0" fontId="4" fillId="2" borderId="26"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4" fillId="2" borderId="17"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6" xfId="0" applyFont="1" applyFill="1" applyBorder="1" applyAlignment="1">
      <alignment horizontal="center" vertical="center" shrinkToFit="1"/>
    </xf>
    <xf numFmtId="0" fontId="27" fillId="2" borderId="26" xfId="0" applyFont="1" applyFill="1" applyBorder="1" applyAlignment="1">
      <alignment horizontal="center" vertical="center"/>
    </xf>
    <xf numFmtId="0" fontId="27"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0"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 fillId="2" borderId="28"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6" xfId="0" applyFont="1" applyFill="1" applyBorder="1" applyAlignment="1">
      <alignment horizontal="center" vertical="center"/>
    </xf>
    <xf numFmtId="0" fontId="8" fillId="2" borderId="30" xfId="0"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51"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2" borderId="20" xfId="0" applyFont="1" applyFill="1" applyBorder="1" applyAlignment="1">
      <alignment horizontal="center" vertical="center"/>
    </xf>
    <xf numFmtId="0" fontId="8" fillId="2" borderId="51" xfId="0" applyFont="1" applyFill="1" applyBorder="1" applyAlignment="1">
      <alignment horizontal="center" vertical="center"/>
    </xf>
    <xf numFmtId="38" fontId="8" fillId="2" borderId="17" xfId="1" applyFont="1" applyFill="1" applyBorder="1" applyAlignment="1">
      <alignment horizontal="center" vertical="center" wrapText="1"/>
    </xf>
    <xf numFmtId="38" fontId="8" fillId="2" borderId="18" xfId="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9" fillId="4"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8" xfId="0" applyFont="1" applyFill="1" applyBorder="1" applyAlignment="1">
      <alignment horizontal="center" vertical="center"/>
    </xf>
    <xf numFmtId="49" fontId="8" fillId="2" borderId="46" xfId="0" applyNumberFormat="1" applyFont="1" applyFill="1" applyBorder="1" applyAlignment="1">
      <alignment horizontal="center" vertical="center"/>
    </xf>
    <xf numFmtId="49" fontId="8" fillId="2" borderId="52" xfId="0" applyNumberFormat="1" applyFont="1" applyFill="1" applyBorder="1" applyAlignment="1">
      <alignment horizontal="center" vertical="center"/>
    </xf>
    <xf numFmtId="49" fontId="8" fillId="2" borderId="49" xfId="0" applyNumberFormat="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38" fontId="26" fillId="2" borderId="47" xfId="1" applyFont="1" applyFill="1" applyBorder="1" applyAlignment="1">
      <alignment horizontal="center" vertical="center"/>
    </xf>
    <xf numFmtId="38" fontId="26" fillId="2" borderId="39" xfId="1" applyFont="1" applyFill="1" applyBorder="1" applyAlignment="1">
      <alignment horizontal="center" vertical="center"/>
    </xf>
    <xf numFmtId="38" fontId="26" fillId="2" borderId="40" xfId="1" applyFont="1" applyFill="1" applyBorder="1" applyAlignment="1">
      <alignment horizontal="center" vertical="center"/>
    </xf>
    <xf numFmtId="0" fontId="11" fillId="2" borderId="7"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13" xfId="0" applyFont="1" applyFill="1" applyBorder="1" applyAlignment="1">
      <alignment horizontal="center" vertical="center" textRotation="255"/>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38" fontId="13" fillId="2" borderId="22" xfId="1" applyFont="1" applyFill="1" applyBorder="1" applyAlignment="1">
      <alignment horizontal="center" vertical="center"/>
    </xf>
    <xf numFmtId="38" fontId="13" fillId="2" borderId="51" xfId="1" applyFont="1" applyFill="1" applyBorder="1" applyAlignment="1">
      <alignment horizontal="center" vertical="center"/>
    </xf>
    <xf numFmtId="38" fontId="13" fillId="2" borderId="41" xfId="1" applyFont="1" applyFill="1" applyBorder="1" applyAlignment="1">
      <alignment horizontal="center" vertical="center"/>
    </xf>
    <xf numFmtId="0" fontId="4" fillId="2" borderId="30"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8" fillId="2" borderId="32"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8" fillId="2" borderId="3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38" fontId="13" fillId="2" borderId="48" xfId="1" applyFont="1" applyFill="1" applyBorder="1" applyAlignment="1">
      <alignment horizontal="center" vertical="center"/>
    </xf>
    <xf numFmtId="38" fontId="13" fillId="2" borderId="52" xfId="1" applyFont="1" applyFill="1" applyBorder="1" applyAlignment="1">
      <alignment horizontal="center" vertical="center"/>
    </xf>
    <xf numFmtId="38" fontId="13" fillId="2" borderId="50" xfId="1" applyFont="1" applyFill="1" applyBorder="1" applyAlignment="1">
      <alignment horizontal="center" vertical="center"/>
    </xf>
    <xf numFmtId="0" fontId="4" fillId="2" borderId="19" xfId="0" applyFont="1" applyFill="1" applyBorder="1" applyAlignment="1">
      <alignment horizontal="center" vertical="center" shrinkToFit="1"/>
    </xf>
    <xf numFmtId="38" fontId="8" fillId="3" borderId="22" xfId="1" applyFont="1" applyFill="1" applyBorder="1" applyAlignment="1">
      <alignment horizontal="center" vertical="center"/>
    </xf>
    <xf numFmtId="38" fontId="8" fillId="3" borderId="51" xfId="1" applyFont="1" applyFill="1" applyBorder="1" applyAlignment="1">
      <alignment horizontal="center" vertical="center"/>
    </xf>
    <xf numFmtId="38" fontId="8" fillId="3" borderId="41" xfId="1" applyFont="1" applyFill="1" applyBorder="1" applyAlignment="1">
      <alignment horizontal="center" vertical="center"/>
    </xf>
    <xf numFmtId="38" fontId="13" fillId="3" borderId="32" xfId="1" applyFont="1" applyFill="1" applyBorder="1" applyAlignment="1">
      <alignment horizontal="center" vertical="center"/>
    </xf>
    <xf numFmtId="38" fontId="13" fillId="3" borderId="35" xfId="1" applyFont="1" applyFill="1" applyBorder="1" applyAlignment="1">
      <alignment horizontal="center" vertical="center"/>
    </xf>
    <xf numFmtId="38" fontId="13" fillId="3" borderId="31" xfId="1" applyFont="1" applyFill="1" applyBorder="1" applyAlignment="1">
      <alignment horizontal="center" vertical="center"/>
    </xf>
    <xf numFmtId="0" fontId="4" fillId="2" borderId="48" xfId="0" applyFont="1" applyFill="1" applyBorder="1" applyAlignment="1">
      <alignment horizontal="center" vertical="center" wrapText="1" shrinkToFit="1"/>
    </xf>
    <xf numFmtId="0" fontId="4" fillId="2" borderId="52" xfId="0" applyFont="1" applyFill="1" applyBorder="1" applyAlignment="1">
      <alignment horizontal="center" vertical="center" wrapText="1" shrinkToFit="1"/>
    </xf>
    <xf numFmtId="0" fontId="4" fillId="2" borderId="49" xfId="0" applyFont="1" applyFill="1" applyBorder="1" applyAlignment="1">
      <alignment horizontal="center" vertical="center" wrapText="1" shrinkToFit="1"/>
    </xf>
    <xf numFmtId="0" fontId="4" fillId="2" borderId="30" xfId="0" applyFont="1" applyFill="1" applyBorder="1" applyAlignment="1">
      <alignment horizontal="center" vertical="center" wrapText="1" shrinkToFit="1"/>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13" fillId="3" borderId="3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3" xfId="0" applyFont="1" applyFill="1" applyBorder="1" applyAlignment="1">
      <alignment horizontal="center" vertical="center"/>
    </xf>
    <xf numFmtId="38" fontId="13" fillId="3" borderId="34"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3" xfId="1" applyFont="1" applyFill="1" applyBorder="1" applyAlignment="1">
      <alignment horizontal="center" vertical="center"/>
    </xf>
    <xf numFmtId="0" fontId="13" fillId="2" borderId="2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0" xfId="0" applyFont="1" applyFill="1" applyBorder="1" applyAlignment="1">
      <alignment horizontal="center" vertical="center"/>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6" xfId="0" applyFont="1" applyFill="1" applyBorder="1" applyAlignment="1">
      <alignment horizontal="center" vertical="center" wrapText="1" shrinkToFit="1"/>
    </xf>
    <xf numFmtId="0" fontId="4" fillId="2" borderId="53" xfId="0" applyFont="1" applyFill="1" applyBorder="1" applyAlignment="1">
      <alignment horizontal="center" vertical="center" shrinkToFit="1"/>
    </xf>
    <xf numFmtId="0" fontId="13" fillId="3" borderId="3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6" xfId="0" applyFont="1" applyFill="1" applyBorder="1" applyAlignment="1">
      <alignment horizontal="center" vertical="center"/>
    </xf>
    <xf numFmtId="38" fontId="13" fillId="3" borderId="37" xfId="1" applyFont="1" applyFill="1" applyBorder="1" applyAlignment="1">
      <alignment horizontal="center" vertical="center"/>
    </xf>
    <xf numFmtId="38" fontId="13" fillId="3" borderId="15" xfId="1" applyFont="1" applyFill="1" applyBorder="1" applyAlignment="1">
      <alignment horizontal="center" vertical="center"/>
    </xf>
    <xf numFmtId="38" fontId="13" fillId="3" borderId="36" xfId="1" applyFont="1" applyFill="1" applyBorder="1" applyAlignment="1">
      <alignment horizontal="center" vertical="center"/>
    </xf>
    <xf numFmtId="0" fontId="4" fillId="2" borderId="52"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12" fillId="2" borderId="48"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0" xfId="0" applyFont="1" applyFill="1" applyBorder="1" applyAlignment="1">
      <alignment horizontal="center" vertical="center"/>
    </xf>
    <xf numFmtId="38" fontId="22" fillId="2" borderId="48" xfId="1" applyFont="1" applyFill="1" applyBorder="1" applyAlignment="1">
      <alignment horizontal="center" vertical="center"/>
    </xf>
    <xf numFmtId="38" fontId="22" fillId="2" borderId="52" xfId="1" applyFont="1" applyFill="1" applyBorder="1" applyAlignment="1">
      <alignment horizontal="center" vertical="center"/>
    </xf>
    <xf numFmtId="38" fontId="22" fillId="2" borderId="50" xfId="1" applyFont="1" applyFill="1" applyBorder="1" applyAlignment="1">
      <alignment horizontal="center" vertical="center"/>
    </xf>
    <xf numFmtId="0" fontId="12" fillId="3" borderId="37"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6" xfId="0" applyFont="1" applyFill="1" applyBorder="1" applyAlignment="1">
      <alignment horizontal="center" vertical="center"/>
    </xf>
    <xf numFmtId="38" fontId="22" fillId="3" borderId="37" xfId="1" applyFont="1" applyFill="1" applyBorder="1" applyAlignment="1">
      <alignment horizontal="center" vertical="center"/>
    </xf>
    <xf numFmtId="38" fontId="22" fillId="3" borderId="15" xfId="1" applyFont="1" applyFill="1" applyBorder="1" applyAlignment="1">
      <alignment horizontal="center" vertical="center"/>
    </xf>
    <xf numFmtId="38" fontId="22" fillId="3" borderId="36" xfId="1" applyFont="1" applyFill="1" applyBorder="1" applyAlignment="1">
      <alignment horizontal="center" vertical="center"/>
    </xf>
    <xf numFmtId="0" fontId="11" fillId="2" borderId="48" xfId="0" applyFont="1" applyFill="1" applyBorder="1" applyAlignment="1">
      <alignment horizontal="center" vertical="center" wrapText="1" shrinkToFit="1"/>
    </xf>
    <xf numFmtId="0" fontId="11" fillId="2" borderId="52" xfId="0" applyFont="1" applyFill="1" applyBorder="1" applyAlignment="1">
      <alignment horizontal="center" vertical="center" wrapText="1" shrinkToFit="1"/>
    </xf>
    <xf numFmtId="0" fontId="11" fillId="2" borderId="49" xfId="0" applyFont="1" applyFill="1" applyBorder="1" applyAlignment="1">
      <alignment horizontal="center" vertical="center" wrapText="1" shrinkToFit="1"/>
    </xf>
    <xf numFmtId="0" fontId="6" fillId="2" borderId="3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38" fontId="22" fillId="3" borderId="34" xfId="1" applyFont="1" applyFill="1" applyBorder="1" applyAlignment="1">
      <alignment horizontal="center" vertical="center"/>
    </xf>
    <xf numFmtId="38" fontId="22" fillId="3" borderId="2" xfId="1" applyFont="1" applyFill="1" applyBorder="1" applyAlignment="1">
      <alignment horizontal="center" vertical="center"/>
    </xf>
    <xf numFmtId="38" fontId="22" fillId="3" borderId="33" xfId="1" applyFont="1" applyFill="1" applyBorder="1" applyAlignment="1">
      <alignment horizontal="center" vertical="center"/>
    </xf>
    <xf numFmtId="0" fontId="12" fillId="2" borderId="2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41" xfId="0" applyFont="1" applyFill="1" applyBorder="1" applyAlignment="1">
      <alignment horizontal="center" vertical="center"/>
    </xf>
    <xf numFmtId="38" fontId="22" fillId="2" borderId="22" xfId="1" applyFont="1" applyFill="1" applyBorder="1" applyAlignment="1">
      <alignment horizontal="center" vertical="center"/>
    </xf>
    <xf numFmtId="38" fontId="22" fillId="2" borderId="51" xfId="1" applyFont="1" applyFill="1" applyBorder="1" applyAlignment="1">
      <alignment horizontal="center" vertical="center"/>
    </xf>
    <xf numFmtId="38" fontId="22" fillId="2" borderId="41" xfId="1"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1"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49" fontId="2" fillId="2" borderId="46" xfId="0" applyNumberFormat="1" applyFont="1" applyFill="1" applyBorder="1" applyAlignment="1">
      <alignment horizontal="center" vertical="center"/>
    </xf>
    <xf numFmtId="49" fontId="2" fillId="2" borderId="52" xfId="0" applyNumberFormat="1" applyFont="1" applyFill="1" applyBorder="1" applyAlignment="1">
      <alignment horizontal="center" vertical="center"/>
    </xf>
    <xf numFmtId="49" fontId="2" fillId="2" borderId="49" xfId="0" applyNumberFormat="1" applyFont="1" applyFill="1" applyBorder="1" applyAlignment="1">
      <alignment horizontal="center" vertical="center"/>
    </xf>
    <xf numFmtId="0" fontId="6" fillId="2" borderId="46" xfId="0" applyFont="1" applyFill="1" applyBorder="1" applyAlignment="1">
      <alignment horizontal="center" vertical="center"/>
    </xf>
    <xf numFmtId="0" fontId="6" fillId="2" borderId="52" xfId="0" applyFont="1" applyFill="1" applyBorder="1" applyAlignment="1">
      <alignment horizontal="center" vertical="center"/>
    </xf>
    <xf numFmtId="38" fontId="25" fillId="2" borderId="47" xfId="1" applyFont="1" applyFill="1" applyBorder="1" applyAlignment="1">
      <alignment horizontal="center" vertical="center"/>
    </xf>
    <xf numFmtId="38" fontId="25" fillId="2" borderId="39" xfId="1" applyFont="1" applyFill="1" applyBorder="1" applyAlignment="1">
      <alignment horizontal="center" vertical="center"/>
    </xf>
    <xf numFmtId="38" fontId="25" fillId="2" borderId="40" xfId="1" applyFont="1" applyFill="1" applyBorder="1" applyAlignment="1">
      <alignment horizontal="center" vertical="center"/>
    </xf>
    <xf numFmtId="49" fontId="21" fillId="2" borderId="20" xfId="0" applyNumberFormat="1" applyFont="1" applyFill="1" applyBorder="1" applyAlignment="1">
      <alignment horizontal="center" vertical="center"/>
    </xf>
    <xf numFmtId="49" fontId="21" fillId="2" borderId="51" xfId="0" applyNumberFormat="1" applyFont="1" applyFill="1" applyBorder="1" applyAlignment="1">
      <alignment horizontal="center" vertical="center"/>
    </xf>
    <xf numFmtId="49" fontId="21" fillId="2" borderId="21" xfId="0" applyNumberFormat="1" applyFont="1" applyFill="1" applyBorder="1" applyAlignment="1">
      <alignment horizontal="center" vertical="center"/>
    </xf>
    <xf numFmtId="0" fontId="21" fillId="2" borderId="20" xfId="0" applyFont="1" applyFill="1" applyBorder="1" applyAlignment="1">
      <alignment horizontal="center" vertical="center"/>
    </xf>
    <xf numFmtId="0" fontId="21" fillId="2" borderId="51" xfId="0" applyFont="1" applyFill="1" applyBorder="1" applyAlignment="1">
      <alignment horizontal="center" vertical="center"/>
    </xf>
    <xf numFmtId="38" fontId="21" fillId="2" borderId="17" xfId="1" applyFont="1" applyFill="1" applyBorder="1" applyAlignment="1">
      <alignment horizontal="center" vertical="center" wrapText="1"/>
    </xf>
    <xf numFmtId="38" fontId="21" fillId="2" borderId="18" xfId="1"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2" xfId="0" applyFont="1" applyFill="1" applyBorder="1" applyAlignment="1">
      <alignment horizontal="center" vertical="center"/>
    </xf>
    <xf numFmtId="0" fontId="6" fillId="2" borderId="42"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0" xfId="0" applyFont="1" applyFill="1" applyBorder="1" applyAlignment="1">
      <alignment horizontal="center" vertic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3632200" y="12163425"/>
          <a:ext cx="4098925" cy="9715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4000500" y="12211050"/>
          <a:ext cx="46196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twoCellAnchor editAs="oneCell">
    <xdr:from>
      <xdr:col>29</xdr:col>
      <xdr:colOff>67237</xdr:colOff>
      <xdr:row>2</xdr:row>
      <xdr:rowOff>59765</xdr:rowOff>
    </xdr:from>
    <xdr:to>
      <xdr:col>52</xdr:col>
      <xdr:colOff>59765</xdr:colOff>
      <xdr:row>4</xdr:row>
      <xdr:rowOff>209177</xdr:rowOff>
    </xdr:to>
    <xdr:sp macro="" textlink="">
      <xdr:nvSpPr>
        <xdr:cNvPr id="6" name="AutoShape 3"/>
        <xdr:cNvSpPr>
          <a:spLocks noChangeArrowheads="1"/>
        </xdr:cNvSpPr>
      </xdr:nvSpPr>
      <xdr:spPr bwMode="auto">
        <a:xfrm>
          <a:off x="2965825" y="522941"/>
          <a:ext cx="2398058" cy="657412"/>
        </a:xfrm>
        <a:prstGeom prst="wedgeRectCallout">
          <a:avLst>
            <a:gd name="adj1" fmla="val -30409"/>
            <a:gd name="adj2" fmla="val 10249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受給者証の</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「負担上限月額（神戸市独自減免</a:t>
          </a:r>
          <a:r>
            <a:rPr kumimoji="0" lang="ja-JP" altLang="en-US" sz="1000" b="1" i="0" u="sng" strike="noStrike" kern="0" cap="none" spc="0" normalizeH="0" baseline="0" noProof="0">
              <a:ln>
                <a:noFill/>
              </a:ln>
              <a:solidFill>
                <a:srgbClr val="000000"/>
              </a:solidFill>
              <a:effectLst/>
              <a:uLnTx/>
              <a:uFillTx/>
              <a:latin typeface="+mj-ea"/>
              <a:ea typeface="+mj-ea"/>
            </a:rPr>
            <a:t>後</a:t>
          </a:r>
          <a:r>
            <a:rPr kumimoji="0" lang="ja-JP" altLang="en-US" sz="1000" b="0" i="0" u="none" strike="noStrike" kern="0" cap="none" spc="0" normalizeH="0" baseline="0" noProof="0">
              <a:ln>
                <a:noFill/>
              </a:ln>
              <a:solidFill>
                <a:srgbClr val="000000"/>
              </a:solidFill>
              <a:effectLst/>
              <a:uLnTx/>
              <a:uFillTx/>
              <a:latin typeface="+mj-ea"/>
              <a:ea typeface="+mj-ea"/>
            </a:rPr>
            <a:t>）」</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を記入してください</a:t>
          </a:r>
        </a:p>
      </xdr:txBody>
    </xdr:sp>
    <xdr:clientData/>
  </xdr:twoCellAnchor>
  <xdr:twoCellAnchor editAs="oneCell">
    <xdr:from>
      <xdr:col>34</xdr:col>
      <xdr:colOff>0</xdr:colOff>
      <xdr:row>11</xdr:row>
      <xdr:rowOff>112060</xdr:rowOff>
    </xdr:from>
    <xdr:to>
      <xdr:col>75</xdr:col>
      <xdr:colOff>22412</xdr:colOff>
      <xdr:row>12</xdr:row>
      <xdr:rowOff>194236</xdr:rowOff>
    </xdr:to>
    <xdr:sp macro="" textlink="">
      <xdr:nvSpPr>
        <xdr:cNvPr id="7" name="AutoShape 3"/>
        <xdr:cNvSpPr>
          <a:spLocks noChangeArrowheads="1"/>
        </xdr:cNvSpPr>
      </xdr:nvSpPr>
      <xdr:spPr bwMode="auto">
        <a:xfrm>
          <a:off x="3421529" y="2921001"/>
          <a:ext cx="4310530" cy="313764"/>
        </a:xfrm>
        <a:prstGeom prst="wedgeRectCallout">
          <a:avLst>
            <a:gd name="adj1" fmla="val -60510"/>
            <a:gd name="adj2" fmla="val 30920"/>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rtl="0" eaLnBrk="1" fontAlgn="auto" latinLnBrk="0" hangingPunct="1"/>
          <a:r>
            <a:rPr lang="ja-JP" altLang="ja-JP" sz="1000" b="0" i="0" baseline="0">
              <a:effectLst/>
              <a:latin typeface="+mn-lt"/>
              <a:ea typeface="+mn-ea"/>
              <a:cs typeface="+mn-cs"/>
            </a:rPr>
            <a:t>受給者証の「負担上限月額（神戸市独自減免</a:t>
          </a:r>
          <a:r>
            <a:rPr lang="ja-JP" altLang="en-US" sz="1000" b="1" i="0" u="sng" baseline="0">
              <a:effectLst/>
              <a:latin typeface="+mn-lt"/>
              <a:ea typeface="+mn-ea"/>
              <a:cs typeface="+mn-cs"/>
            </a:rPr>
            <a:t>前</a:t>
          </a:r>
          <a:r>
            <a:rPr lang="ja-JP" altLang="ja-JP" sz="1000" b="0" i="0" baseline="0">
              <a:effectLst/>
              <a:latin typeface="+mn-lt"/>
              <a:ea typeface="+mn-ea"/>
              <a:cs typeface="+mn-cs"/>
            </a:rPr>
            <a:t>）」を記入してください</a:t>
          </a:r>
          <a:endParaRPr lang="ja-JP" altLang="ja-JP" sz="1000">
            <a:effectLst/>
          </a:endParaRPr>
        </a:p>
      </xdr:txBody>
    </xdr:sp>
    <xdr:clientData/>
  </xdr:twoCellAnchor>
  <xdr:twoCellAnchor>
    <xdr:from>
      <xdr:col>17</xdr:col>
      <xdr:colOff>44823</xdr:colOff>
      <xdr:row>23</xdr:row>
      <xdr:rowOff>179294</xdr:rowOff>
    </xdr:from>
    <xdr:to>
      <xdr:col>42</xdr:col>
      <xdr:colOff>67236</xdr:colOff>
      <xdr:row>27</xdr:row>
      <xdr:rowOff>44824</xdr:rowOff>
    </xdr:to>
    <xdr:sp macro="" textlink="">
      <xdr:nvSpPr>
        <xdr:cNvPr id="3" name="正方形/長方形 2"/>
        <xdr:cNvSpPr/>
      </xdr:nvSpPr>
      <xdr:spPr>
        <a:xfrm>
          <a:off x="1882588" y="5939118"/>
          <a:ext cx="2823883" cy="851647"/>
        </a:xfrm>
        <a:prstGeom prst="rect">
          <a:avLst/>
        </a:pr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33617</xdr:colOff>
      <xdr:row>20</xdr:row>
      <xdr:rowOff>100853</xdr:rowOff>
    </xdr:from>
    <xdr:to>
      <xdr:col>20</xdr:col>
      <xdr:colOff>0</xdr:colOff>
      <xdr:row>23</xdr:row>
      <xdr:rowOff>179294</xdr:rowOff>
    </xdr:to>
    <xdr:cxnSp macro="">
      <xdr:nvCxnSpPr>
        <xdr:cNvPr id="13" name="直線矢印コネクタ 12"/>
        <xdr:cNvCxnSpPr/>
      </xdr:nvCxnSpPr>
      <xdr:spPr>
        <a:xfrm>
          <a:off x="1983441" y="5154706"/>
          <a:ext cx="190500" cy="784412"/>
        </a:xfrm>
        <a:prstGeom prst="straightConnector1">
          <a:avLst/>
        </a:prstGeom>
        <a:ln w="19050">
          <a:solidFill>
            <a:schemeClr val="accent6">
              <a:lumMod val="60000"/>
              <a:lumOff val="40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19</xdr:row>
      <xdr:rowOff>22412</xdr:rowOff>
    </xdr:from>
    <xdr:to>
      <xdr:col>35</xdr:col>
      <xdr:colOff>78441</xdr:colOff>
      <xdr:row>20</xdr:row>
      <xdr:rowOff>112059</xdr:rowOff>
    </xdr:to>
    <xdr:sp macro="" textlink="">
      <xdr:nvSpPr>
        <xdr:cNvPr id="4" name="テキスト ボックス 3"/>
        <xdr:cNvSpPr txBox="1"/>
      </xdr:nvSpPr>
      <xdr:spPr>
        <a:xfrm>
          <a:off x="1445560" y="4840941"/>
          <a:ext cx="2487705" cy="324971"/>
        </a:xfrm>
        <a:prstGeom prst="rect">
          <a:avLst/>
        </a:prstGeom>
        <a:solidFill>
          <a:srgbClr val="FFFFCC"/>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auto" latinLnBrk="0" hangingPunct="1"/>
          <a:r>
            <a:rPr lang="ja-JP" altLang="ja-JP" sz="1000" b="0" i="0" u="sng" baseline="0">
              <a:solidFill>
                <a:schemeClr val="dk1"/>
              </a:solidFill>
              <a:effectLst/>
              <a:latin typeface="+mn-lt"/>
              <a:ea typeface="+mn-ea"/>
              <a:cs typeface="+mn-cs"/>
            </a:rPr>
            <a:t>上限額管理事業所から優先徴収</a:t>
          </a:r>
          <a:endParaRPr lang="ja-JP" altLang="ja-JP" sz="800" b="0">
            <a:effectLst/>
          </a:endParaRPr>
        </a:p>
        <a:p>
          <a:pPr algn="ctr"/>
          <a:endParaRPr kumimoji="1" lang="ja-JP" altLang="en-US" sz="8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4000500" y="12211050"/>
          <a:ext cx="46196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twoCellAnchor editAs="oneCell">
    <xdr:from>
      <xdr:col>29</xdr:col>
      <xdr:colOff>67237</xdr:colOff>
      <xdr:row>2</xdr:row>
      <xdr:rowOff>59765</xdr:rowOff>
    </xdr:from>
    <xdr:to>
      <xdr:col>52</xdr:col>
      <xdr:colOff>59765</xdr:colOff>
      <xdr:row>4</xdr:row>
      <xdr:rowOff>209177</xdr:rowOff>
    </xdr:to>
    <xdr:sp macro="" textlink="">
      <xdr:nvSpPr>
        <xdr:cNvPr id="3" name="AutoShape 3"/>
        <xdr:cNvSpPr>
          <a:spLocks noChangeArrowheads="1"/>
        </xdr:cNvSpPr>
      </xdr:nvSpPr>
      <xdr:spPr bwMode="auto">
        <a:xfrm>
          <a:off x="3191437" y="536015"/>
          <a:ext cx="2621428" cy="663762"/>
        </a:xfrm>
        <a:prstGeom prst="wedgeRectCallout">
          <a:avLst>
            <a:gd name="adj1" fmla="val -30409"/>
            <a:gd name="adj2" fmla="val 10249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受給者証の</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「負担上限月額（神戸市独自減免</a:t>
          </a:r>
          <a:r>
            <a:rPr kumimoji="0" lang="ja-JP" altLang="en-US" sz="1000" b="1" i="0" u="sng" strike="noStrike" kern="0" cap="none" spc="0" normalizeH="0" baseline="0" noProof="0">
              <a:ln>
                <a:noFill/>
              </a:ln>
              <a:solidFill>
                <a:srgbClr val="000000"/>
              </a:solidFill>
              <a:effectLst/>
              <a:uLnTx/>
              <a:uFillTx/>
              <a:latin typeface="+mj-ea"/>
              <a:ea typeface="+mj-ea"/>
            </a:rPr>
            <a:t>後</a:t>
          </a:r>
          <a:r>
            <a:rPr kumimoji="0" lang="ja-JP" altLang="en-US" sz="1000" b="0" i="0" u="none" strike="noStrike" kern="0" cap="none" spc="0" normalizeH="0" baseline="0" noProof="0">
              <a:ln>
                <a:noFill/>
              </a:ln>
              <a:solidFill>
                <a:srgbClr val="000000"/>
              </a:solidFill>
              <a:effectLst/>
              <a:uLnTx/>
              <a:uFillTx/>
              <a:latin typeface="+mj-ea"/>
              <a:ea typeface="+mj-ea"/>
            </a:rPr>
            <a:t>）」</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を記入してください</a:t>
          </a:r>
        </a:p>
      </xdr:txBody>
    </xdr:sp>
    <xdr:clientData/>
  </xdr:twoCellAnchor>
  <xdr:twoCellAnchor editAs="oneCell">
    <xdr:from>
      <xdr:col>34</xdr:col>
      <xdr:colOff>0</xdr:colOff>
      <xdr:row>11</xdr:row>
      <xdr:rowOff>112060</xdr:rowOff>
    </xdr:from>
    <xdr:to>
      <xdr:col>75</xdr:col>
      <xdr:colOff>22412</xdr:colOff>
      <xdr:row>13</xdr:row>
      <xdr:rowOff>190501</xdr:rowOff>
    </xdr:to>
    <xdr:sp macro="" textlink="">
      <xdr:nvSpPr>
        <xdr:cNvPr id="4" name="AutoShape 3"/>
        <xdr:cNvSpPr>
          <a:spLocks noChangeArrowheads="1"/>
        </xdr:cNvSpPr>
      </xdr:nvSpPr>
      <xdr:spPr bwMode="auto">
        <a:xfrm>
          <a:off x="3742765" y="2958354"/>
          <a:ext cx="4616823" cy="593912"/>
        </a:xfrm>
        <a:prstGeom prst="wedgeRectCallout">
          <a:avLst>
            <a:gd name="adj1" fmla="val -60753"/>
            <a:gd name="adj2" fmla="val 1753"/>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rtl="0" eaLnBrk="1" fontAlgn="auto" latinLnBrk="0" hangingPunct="1"/>
          <a:r>
            <a:rPr lang="ja-JP" altLang="ja-JP" sz="1000" b="0" i="0" baseline="0">
              <a:effectLst/>
              <a:latin typeface="+mn-lt"/>
              <a:ea typeface="+mn-ea"/>
              <a:cs typeface="+mn-cs"/>
            </a:rPr>
            <a:t>受給者証の「負担上限月額（神戸市独自減免</a:t>
          </a:r>
          <a:r>
            <a:rPr lang="ja-JP" altLang="en-US" sz="1000" b="1" i="0" u="sng" baseline="0">
              <a:effectLst/>
              <a:latin typeface="+mn-lt"/>
              <a:ea typeface="+mn-ea"/>
              <a:cs typeface="+mn-cs"/>
            </a:rPr>
            <a:t>前</a:t>
          </a:r>
          <a:r>
            <a:rPr lang="ja-JP" altLang="ja-JP" sz="1000" b="0" i="0" baseline="0">
              <a:effectLst/>
              <a:latin typeface="+mn-lt"/>
              <a:ea typeface="+mn-ea"/>
              <a:cs typeface="+mn-cs"/>
            </a:rPr>
            <a:t>）」を記入してください</a:t>
          </a:r>
          <a:endParaRPr lang="en-US" altLang="ja-JP" sz="1000" b="0" i="0" baseline="0">
            <a:effectLst/>
            <a:latin typeface="+mn-lt"/>
            <a:ea typeface="+mn-ea"/>
            <a:cs typeface="+mn-cs"/>
          </a:endParaRPr>
        </a:p>
        <a:p>
          <a:pPr rtl="0" eaLnBrk="1" fontAlgn="auto" latinLnBrk="0" hangingPunct="1"/>
          <a:r>
            <a:rPr lang="ja-JP" altLang="en-US" sz="1000" u="sng">
              <a:solidFill>
                <a:sysClr val="windowText" lastClr="000000"/>
              </a:solidFill>
              <a:effectLst/>
            </a:rPr>
            <a:t>兄弟の中で最も直近で支給決定された児童の負担上限月額を採用してください</a:t>
          </a:r>
        </a:p>
        <a:p>
          <a:pPr rtl="0" eaLnBrk="1" fontAlgn="auto" latinLnBrk="0" hangingPunct="1"/>
          <a:r>
            <a:rPr lang="en-US" altLang="ja-JP" sz="1000">
              <a:solidFill>
                <a:sysClr val="windowText" lastClr="000000"/>
              </a:solidFill>
              <a:effectLst/>
            </a:rPr>
            <a:t>※</a:t>
          </a:r>
          <a:r>
            <a:rPr lang="ja-JP" altLang="en-US" sz="1000">
              <a:solidFill>
                <a:sysClr val="windowText" lastClr="000000"/>
              </a:solidFill>
              <a:effectLst/>
            </a:rPr>
            <a:t>この例では「神戸　三郎」が直近で支給決定された場合を示しています</a:t>
          </a:r>
        </a:p>
        <a:p>
          <a:pPr rtl="0" eaLnBrk="1" fontAlgn="auto" latinLnBrk="0" hangingPunct="1"/>
          <a:endParaRPr lang="ja-JP" altLang="ja-JP" sz="1000">
            <a:solidFill>
              <a:srgbClr val="FF0000"/>
            </a:solidFill>
            <a:effectLst/>
          </a:endParaRPr>
        </a:p>
      </xdr:txBody>
    </xdr:sp>
    <xdr:clientData/>
  </xdr:twoCellAnchor>
  <xdr:twoCellAnchor>
    <xdr:from>
      <xdr:col>17</xdr:col>
      <xdr:colOff>44823</xdr:colOff>
      <xdr:row>23</xdr:row>
      <xdr:rowOff>179294</xdr:rowOff>
    </xdr:from>
    <xdr:to>
      <xdr:col>42</xdr:col>
      <xdr:colOff>67236</xdr:colOff>
      <xdr:row>27</xdr:row>
      <xdr:rowOff>44824</xdr:rowOff>
    </xdr:to>
    <xdr:sp macro="" textlink="">
      <xdr:nvSpPr>
        <xdr:cNvPr id="5" name="正方形/長方形 4"/>
        <xdr:cNvSpPr/>
      </xdr:nvSpPr>
      <xdr:spPr>
        <a:xfrm>
          <a:off x="1797423" y="5970494"/>
          <a:ext cx="2879913" cy="856130"/>
        </a:xfrm>
        <a:prstGeom prst="rect">
          <a:avLst/>
        </a:pr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33617</xdr:colOff>
      <xdr:row>20</xdr:row>
      <xdr:rowOff>100853</xdr:rowOff>
    </xdr:from>
    <xdr:to>
      <xdr:col>20</xdr:col>
      <xdr:colOff>0</xdr:colOff>
      <xdr:row>23</xdr:row>
      <xdr:rowOff>179294</xdr:rowOff>
    </xdr:to>
    <xdr:cxnSp macro="">
      <xdr:nvCxnSpPr>
        <xdr:cNvPr id="6" name="直線矢印コネクタ 5"/>
        <xdr:cNvCxnSpPr/>
      </xdr:nvCxnSpPr>
      <xdr:spPr>
        <a:xfrm>
          <a:off x="1900517" y="5177678"/>
          <a:ext cx="194983" cy="792816"/>
        </a:xfrm>
        <a:prstGeom prst="straightConnector1">
          <a:avLst/>
        </a:prstGeom>
        <a:ln w="19050">
          <a:solidFill>
            <a:schemeClr val="accent6">
              <a:lumMod val="60000"/>
              <a:lumOff val="40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19</xdr:row>
      <xdr:rowOff>22412</xdr:rowOff>
    </xdr:from>
    <xdr:to>
      <xdr:col>35</xdr:col>
      <xdr:colOff>78441</xdr:colOff>
      <xdr:row>20</xdr:row>
      <xdr:rowOff>112059</xdr:rowOff>
    </xdr:to>
    <xdr:sp macro="" textlink="">
      <xdr:nvSpPr>
        <xdr:cNvPr id="7" name="テキスト ボックス 6"/>
        <xdr:cNvSpPr txBox="1"/>
      </xdr:nvSpPr>
      <xdr:spPr>
        <a:xfrm>
          <a:off x="1374963" y="4861112"/>
          <a:ext cx="2513478" cy="327772"/>
        </a:xfrm>
        <a:prstGeom prst="rect">
          <a:avLst/>
        </a:prstGeom>
        <a:solidFill>
          <a:srgbClr val="FFFFCC"/>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auto" latinLnBrk="0" hangingPunct="1"/>
          <a:r>
            <a:rPr lang="ja-JP" altLang="ja-JP" sz="1000" b="0" i="0" u="sng" baseline="0">
              <a:solidFill>
                <a:schemeClr val="dk1"/>
              </a:solidFill>
              <a:effectLst/>
              <a:latin typeface="+mn-lt"/>
              <a:ea typeface="+mn-ea"/>
              <a:cs typeface="+mn-cs"/>
            </a:rPr>
            <a:t>上限額管理事業所から優先徴収</a:t>
          </a:r>
          <a:endParaRPr lang="ja-JP" altLang="ja-JP" sz="800" b="0">
            <a:effectLst/>
          </a:endParaRPr>
        </a:p>
        <a:p>
          <a:pPr algn="ctr"/>
          <a:endParaRPr kumimoji="1" lang="ja-JP" altLang="en-US" sz="8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4000500" y="12211050"/>
          <a:ext cx="46196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twoCellAnchor editAs="oneCell">
    <xdr:from>
      <xdr:col>29</xdr:col>
      <xdr:colOff>67237</xdr:colOff>
      <xdr:row>2</xdr:row>
      <xdr:rowOff>59765</xdr:rowOff>
    </xdr:from>
    <xdr:to>
      <xdr:col>52</xdr:col>
      <xdr:colOff>59765</xdr:colOff>
      <xdr:row>4</xdr:row>
      <xdr:rowOff>209177</xdr:rowOff>
    </xdr:to>
    <xdr:sp macro="" textlink="">
      <xdr:nvSpPr>
        <xdr:cNvPr id="3" name="AutoShape 3"/>
        <xdr:cNvSpPr>
          <a:spLocks noChangeArrowheads="1"/>
        </xdr:cNvSpPr>
      </xdr:nvSpPr>
      <xdr:spPr bwMode="auto">
        <a:xfrm>
          <a:off x="3191437" y="536015"/>
          <a:ext cx="2621428" cy="663762"/>
        </a:xfrm>
        <a:prstGeom prst="wedgeRectCallout">
          <a:avLst>
            <a:gd name="adj1" fmla="val -30409"/>
            <a:gd name="adj2" fmla="val 10249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受給者証の</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「負担上限月額（神戸市独自減免</a:t>
          </a:r>
          <a:r>
            <a:rPr kumimoji="0" lang="ja-JP" altLang="en-US" sz="1000" b="1" i="0" u="sng" strike="noStrike" kern="0" cap="none" spc="0" normalizeH="0" baseline="0" noProof="0">
              <a:ln>
                <a:noFill/>
              </a:ln>
              <a:solidFill>
                <a:srgbClr val="000000"/>
              </a:solidFill>
              <a:effectLst/>
              <a:uLnTx/>
              <a:uFillTx/>
              <a:latin typeface="+mj-ea"/>
              <a:ea typeface="+mj-ea"/>
            </a:rPr>
            <a:t>後</a:t>
          </a:r>
          <a:r>
            <a:rPr kumimoji="0" lang="ja-JP" altLang="en-US" sz="1000" b="0" i="0" u="none" strike="noStrike" kern="0" cap="none" spc="0" normalizeH="0" baseline="0" noProof="0">
              <a:ln>
                <a:noFill/>
              </a:ln>
              <a:solidFill>
                <a:srgbClr val="000000"/>
              </a:solidFill>
              <a:effectLst/>
              <a:uLnTx/>
              <a:uFillTx/>
              <a:latin typeface="+mj-ea"/>
              <a:ea typeface="+mj-ea"/>
            </a:rPr>
            <a:t>）」</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を記入してください</a:t>
          </a:r>
        </a:p>
      </xdr:txBody>
    </xdr:sp>
    <xdr:clientData/>
  </xdr:twoCellAnchor>
  <xdr:twoCellAnchor editAs="oneCell">
    <xdr:from>
      <xdr:col>34</xdr:col>
      <xdr:colOff>0</xdr:colOff>
      <xdr:row>11</xdr:row>
      <xdr:rowOff>112059</xdr:rowOff>
    </xdr:from>
    <xdr:to>
      <xdr:col>75</xdr:col>
      <xdr:colOff>22412</xdr:colOff>
      <xdr:row>13</xdr:row>
      <xdr:rowOff>224117</xdr:rowOff>
    </xdr:to>
    <xdr:sp macro="" textlink="">
      <xdr:nvSpPr>
        <xdr:cNvPr id="4" name="AutoShape 3"/>
        <xdr:cNvSpPr>
          <a:spLocks noChangeArrowheads="1"/>
        </xdr:cNvSpPr>
      </xdr:nvSpPr>
      <xdr:spPr bwMode="auto">
        <a:xfrm>
          <a:off x="3742765" y="2958353"/>
          <a:ext cx="4616823" cy="627529"/>
        </a:xfrm>
        <a:prstGeom prst="wedgeRectCallout">
          <a:avLst>
            <a:gd name="adj1" fmla="val -60753"/>
            <a:gd name="adj2" fmla="val 1753"/>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rtl="0" eaLnBrk="1" fontAlgn="auto" latinLnBrk="0" hangingPunct="1"/>
          <a:r>
            <a:rPr lang="ja-JP" altLang="ja-JP" sz="1000" b="0" i="0" baseline="0">
              <a:effectLst/>
              <a:latin typeface="+mn-lt"/>
              <a:ea typeface="+mn-ea"/>
              <a:cs typeface="+mn-cs"/>
            </a:rPr>
            <a:t>受給者証の「負担上限月額（神戸市独自減免</a:t>
          </a:r>
          <a:r>
            <a:rPr lang="ja-JP" altLang="en-US" sz="1000" b="1" i="0" u="sng" baseline="0">
              <a:effectLst/>
              <a:latin typeface="+mn-lt"/>
              <a:ea typeface="+mn-ea"/>
              <a:cs typeface="+mn-cs"/>
            </a:rPr>
            <a:t>前</a:t>
          </a:r>
          <a:r>
            <a:rPr lang="ja-JP" altLang="ja-JP" sz="1000" b="0" i="0" baseline="0">
              <a:effectLst/>
              <a:latin typeface="+mn-lt"/>
              <a:ea typeface="+mn-ea"/>
              <a:cs typeface="+mn-cs"/>
            </a:rPr>
            <a:t>）」を記入してください</a:t>
          </a:r>
          <a:endParaRPr lang="en-US" altLang="ja-JP" sz="1000" b="0" i="0" baseline="0">
            <a:effectLst/>
            <a:latin typeface="+mn-lt"/>
            <a:ea typeface="+mn-ea"/>
            <a:cs typeface="+mn-cs"/>
          </a:endParaRPr>
        </a:p>
        <a:p>
          <a:pPr rtl="0" eaLnBrk="1" fontAlgn="auto" latinLnBrk="0" hangingPunct="1"/>
          <a:r>
            <a:rPr lang="ja-JP" altLang="en-US" sz="1000" b="0" i="0" u="sng" baseline="0">
              <a:solidFill>
                <a:sysClr val="windowText" lastClr="000000"/>
              </a:solidFill>
              <a:effectLst/>
              <a:latin typeface="+mn-lt"/>
              <a:ea typeface="+mn-ea"/>
              <a:cs typeface="+mn-cs"/>
            </a:rPr>
            <a:t>兄弟の中で最も直近で支給決定された児童の負担上限月額を採用してください</a:t>
          </a:r>
          <a:endParaRPr lang="en-US" altLang="ja-JP" sz="1000" b="0" i="0" u="sng" baseline="0">
            <a:solidFill>
              <a:sysClr val="windowText" lastClr="000000"/>
            </a:solidFill>
            <a:effectLst/>
            <a:latin typeface="+mn-lt"/>
            <a:ea typeface="+mn-ea"/>
            <a:cs typeface="+mn-cs"/>
          </a:endParaRPr>
        </a:p>
        <a:p>
          <a:pPr rtl="0" eaLnBrk="1" fontAlgn="auto" latinLnBrk="0" hangingPunct="1"/>
          <a:r>
            <a:rPr lang="en-US"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この例では「神戸　三郎」が直近で支給決定された場合を示しています</a:t>
          </a:r>
          <a:endParaRPr lang="ja-JP" altLang="ja-JP" sz="1000">
            <a:solidFill>
              <a:sysClr val="windowText" lastClr="000000"/>
            </a:solidFill>
            <a:effectLst/>
          </a:endParaRPr>
        </a:p>
      </xdr:txBody>
    </xdr:sp>
    <xdr:clientData/>
  </xdr:twoCellAnchor>
  <xdr:twoCellAnchor>
    <xdr:from>
      <xdr:col>17</xdr:col>
      <xdr:colOff>44823</xdr:colOff>
      <xdr:row>23</xdr:row>
      <xdr:rowOff>179294</xdr:rowOff>
    </xdr:from>
    <xdr:to>
      <xdr:col>42</xdr:col>
      <xdr:colOff>67236</xdr:colOff>
      <xdr:row>27</xdr:row>
      <xdr:rowOff>44824</xdr:rowOff>
    </xdr:to>
    <xdr:sp macro="" textlink="">
      <xdr:nvSpPr>
        <xdr:cNvPr id="5" name="正方形/長方形 4"/>
        <xdr:cNvSpPr/>
      </xdr:nvSpPr>
      <xdr:spPr>
        <a:xfrm>
          <a:off x="1797423" y="5970494"/>
          <a:ext cx="2879913" cy="856130"/>
        </a:xfrm>
        <a:prstGeom prst="rect">
          <a:avLst/>
        </a:pr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33617</xdr:colOff>
      <xdr:row>20</xdr:row>
      <xdr:rowOff>100853</xdr:rowOff>
    </xdr:from>
    <xdr:to>
      <xdr:col>20</xdr:col>
      <xdr:colOff>0</xdr:colOff>
      <xdr:row>23</xdr:row>
      <xdr:rowOff>179294</xdr:rowOff>
    </xdr:to>
    <xdr:cxnSp macro="">
      <xdr:nvCxnSpPr>
        <xdr:cNvPr id="6" name="直線矢印コネクタ 5"/>
        <xdr:cNvCxnSpPr/>
      </xdr:nvCxnSpPr>
      <xdr:spPr>
        <a:xfrm>
          <a:off x="1900517" y="5177678"/>
          <a:ext cx="194983" cy="792816"/>
        </a:xfrm>
        <a:prstGeom prst="straightConnector1">
          <a:avLst/>
        </a:prstGeom>
        <a:ln w="19050">
          <a:solidFill>
            <a:schemeClr val="accent6">
              <a:lumMod val="60000"/>
              <a:lumOff val="40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19</xdr:row>
      <xdr:rowOff>22412</xdr:rowOff>
    </xdr:from>
    <xdr:to>
      <xdr:col>35</xdr:col>
      <xdr:colOff>78441</xdr:colOff>
      <xdr:row>20</xdr:row>
      <xdr:rowOff>112059</xdr:rowOff>
    </xdr:to>
    <xdr:sp macro="" textlink="">
      <xdr:nvSpPr>
        <xdr:cNvPr id="7" name="テキスト ボックス 6"/>
        <xdr:cNvSpPr txBox="1"/>
      </xdr:nvSpPr>
      <xdr:spPr>
        <a:xfrm>
          <a:off x="1374963" y="4861112"/>
          <a:ext cx="2513478" cy="327772"/>
        </a:xfrm>
        <a:prstGeom prst="rect">
          <a:avLst/>
        </a:prstGeom>
        <a:solidFill>
          <a:srgbClr val="FFFFCC"/>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auto" latinLnBrk="0" hangingPunct="1"/>
          <a:r>
            <a:rPr lang="ja-JP" altLang="ja-JP" sz="1000" b="0" i="0" u="sng" baseline="0">
              <a:solidFill>
                <a:schemeClr val="dk1"/>
              </a:solidFill>
              <a:effectLst/>
              <a:latin typeface="+mn-lt"/>
              <a:ea typeface="+mn-ea"/>
              <a:cs typeface="+mn-cs"/>
            </a:rPr>
            <a:t>上限額管理事業所から優先徴収</a:t>
          </a:r>
          <a:endParaRPr lang="ja-JP" altLang="ja-JP" sz="800" b="0">
            <a:effectLst/>
          </a:endParaRPr>
        </a:p>
        <a:p>
          <a:pPr algn="ctr"/>
          <a:endParaRPr kumimoji="1" lang="ja-JP" altLang="en-US" sz="8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EQ51"/>
  <sheetViews>
    <sheetView tabSelected="1" view="pageBreakPreview" zoomScale="85" zoomScaleNormal="100" workbookViewId="0">
      <selection activeCell="B1" sqref="B1"/>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56"/>
      <c r="BD3" s="57"/>
      <c r="BE3" s="57"/>
      <c r="BF3" s="57"/>
      <c r="BG3" s="57"/>
      <c r="BH3" s="58"/>
      <c r="BI3" s="58"/>
      <c r="BJ3" s="58"/>
      <c r="BK3" s="57"/>
      <c r="BL3" s="57"/>
      <c r="BM3" s="57"/>
      <c r="BN3" s="58" t="s">
        <v>0</v>
      </c>
      <c r="BO3" s="58"/>
      <c r="BP3" s="58"/>
      <c r="BQ3" s="58"/>
      <c r="BR3" s="58"/>
      <c r="BS3" s="58"/>
      <c r="BT3" s="57"/>
      <c r="BU3" s="57"/>
      <c r="BV3" s="57"/>
      <c r="BW3" s="58" t="s">
        <v>1</v>
      </c>
      <c r="BX3" s="58"/>
      <c r="BY3" s="58"/>
      <c r="BZ3" s="59"/>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69"/>
      <c r="BG5" s="69"/>
      <c r="BH5" s="69"/>
      <c r="BI5" s="69"/>
      <c r="BJ5" s="69"/>
      <c r="BK5" s="69"/>
      <c r="BL5" s="69"/>
      <c r="BM5" s="69"/>
      <c r="BN5" s="69"/>
      <c r="BO5" s="69"/>
      <c r="BP5" s="69"/>
      <c r="BQ5" s="69"/>
      <c r="BR5" s="69"/>
      <c r="BS5" s="69"/>
      <c r="BT5" s="69"/>
      <c r="BU5" s="69"/>
      <c r="BV5" s="69"/>
      <c r="BW5" s="69"/>
      <c r="BX5" s="69"/>
      <c r="BY5" s="69"/>
      <c r="BZ5" s="70"/>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73"/>
      <c r="R6" s="74"/>
      <c r="S6" s="74"/>
      <c r="T6" s="74"/>
      <c r="U6" s="74"/>
      <c r="V6" s="74"/>
      <c r="W6" s="74"/>
      <c r="X6" s="74"/>
      <c r="Y6" s="74"/>
      <c r="Z6" s="74"/>
      <c r="AA6" s="74"/>
      <c r="AB6" s="75"/>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78"/>
      <c r="BG6" s="78"/>
      <c r="BH6" s="78"/>
      <c r="BI6" s="78"/>
      <c r="BJ6" s="78"/>
      <c r="BK6" s="78"/>
      <c r="BL6" s="78"/>
      <c r="BM6" s="78"/>
      <c r="BN6" s="78"/>
      <c r="BO6" s="78"/>
      <c r="BP6" s="78"/>
      <c r="BQ6" s="78"/>
      <c r="BR6" s="78"/>
      <c r="BS6" s="78"/>
      <c r="BT6" s="78"/>
      <c r="BU6" s="78"/>
      <c r="BV6" s="78"/>
      <c r="BW6" s="78"/>
      <c r="BX6" s="78"/>
      <c r="BY6" s="78"/>
      <c r="BZ6" s="79"/>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78"/>
      <c r="BG7" s="78"/>
      <c r="BH7" s="78"/>
      <c r="BI7" s="78"/>
      <c r="BJ7" s="78"/>
      <c r="BK7" s="78"/>
      <c r="BL7" s="78"/>
      <c r="BM7" s="78"/>
      <c r="BN7" s="78"/>
      <c r="BO7" s="78"/>
      <c r="BP7" s="78"/>
      <c r="BQ7" s="78"/>
      <c r="BR7" s="78"/>
      <c r="BS7" s="78"/>
      <c r="BT7" s="78"/>
      <c r="BU7" s="78"/>
      <c r="BV7" s="78"/>
      <c r="BW7" s="78"/>
      <c r="BX7" s="78"/>
      <c r="BY7" s="78"/>
      <c r="BZ7" s="79"/>
      <c r="CC7" s="4"/>
      <c r="CD7" s="43"/>
      <c r="CE7" s="38"/>
      <c r="CF7" s="38"/>
      <c r="CG7" s="38"/>
      <c r="CH7" s="38"/>
      <c r="CI7" s="38"/>
      <c r="CJ7" s="38"/>
      <c r="CK7" s="38"/>
    </row>
    <row r="8" spans="1:89" ht="18.75" customHeight="1" x14ac:dyDescent="0.15">
      <c r="B8" s="8"/>
      <c r="D8" s="84"/>
      <c r="E8" s="85"/>
      <c r="F8" s="36" t="s">
        <v>30</v>
      </c>
      <c r="G8" s="93"/>
      <c r="H8" s="94"/>
      <c r="I8" s="94"/>
      <c r="J8" s="94"/>
      <c r="K8" s="94"/>
      <c r="L8" s="94"/>
      <c r="M8" s="94"/>
      <c r="N8" s="94"/>
      <c r="O8" s="94"/>
      <c r="P8" s="95"/>
      <c r="Q8" s="96"/>
      <c r="R8" s="97"/>
      <c r="S8" s="97"/>
      <c r="T8" s="97"/>
      <c r="U8" s="97"/>
      <c r="V8" s="97"/>
      <c r="W8" s="97"/>
      <c r="X8" s="97"/>
      <c r="Y8" s="97"/>
      <c r="Z8" s="97"/>
      <c r="AA8" s="97"/>
      <c r="AB8" s="97"/>
      <c r="AC8" s="98"/>
      <c r="AD8" s="98"/>
      <c r="AE8" s="98"/>
      <c r="AF8" s="98"/>
      <c r="AG8" s="98"/>
      <c r="AH8" s="98"/>
      <c r="AI8" s="98"/>
      <c r="AJ8" s="98"/>
      <c r="AK8" s="98"/>
      <c r="AL8" s="98"/>
      <c r="AM8" s="98"/>
      <c r="AN8" s="99"/>
      <c r="AO8" s="100" t="str">
        <f>IF(CF8&gt;AC8,"エラー","")</f>
        <v/>
      </c>
      <c r="AP8" s="101"/>
      <c r="AQ8" s="102"/>
      <c r="AR8" s="64"/>
      <c r="AS8" s="65"/>
      <c r="AT8" s="65"/>
      <c r="AU8" s="76"/>
      <c r="AV8" s="76"/>
      <c r="AW8" s="76"/>
      <c r="AX8" s="76"/>
      <c r="AY8" s="76"/>
      <c r="AZ8" s="76"/>
      <c r="BA8" s="76"/>
      <c r="BB8" s="76"/>
      <c r="BC8" s="76"/>
      <c r="BD8" s="76"/>
      <c r="BE8" s="76"/>
      <c r="BF8" s="78"/>
      <c r="BG8" s="78"/>
      <c r="BH8" s="78"/>
      <c r="BI8" s="78"/>
      <c r="BJ8" s="78"/>
      <c r="BK8" s="78"/>
      <c r="BL8" s="78"/>
      <c r="BM8" s="78"/>
      <c r="BN8" s="78"/>
      <c r="BO8" s="78"/>
      <c r="BP8" s="78"/>
      <c r="BQ8" s="78"/>
      <c r="BR8" s="78"/>
      <c r="BS8" s="78"/>
      <c r="BT8" s="78"/>
      <c r="BU8" s="78"/>
      <c r="BV8" s="78"/>
      <c r="BW8" s="78"/>
      <c r="BX8" s="78"/>
      <c r="BY8" s="78"/>
      <c r="BZ8" s="79"/>
      <c r="CC8" s="4"/>
      <c r="CD8" s="43" t="str">
        <f>IF(MAX(AC8:AN11)=0,"",MAX(AC8:AN11))</f>
        <v/>
      </c>
      <c r="CE8" s="38" t="str">
        <f t="shared" ref="CE8:CE9" si="0">IF(Q8="","",Q8)</f>
        <v/>
      </c>
      <c r="CF8" s="38">
        <f>SUMIF($S$35:$BN$35,$CE8,$S$44:$BN$44)+SUMIF($S$24:$BZ$24,$CE8,$S$32:$BZ$32)</f>
        <v>0</v>
      </c>
      <c r="CG8" s="38"/>
      <c r="CH8" s="38"/>
      <c r="CI8" s="38"/>
      <c r="CJ8" s="38"/>
      <c r="CK8" s="38"/>
    </row>
    <row r="9" spans="1:89" ht="18.75" customHeight="1" x14ac:dyDescent="0.15">
      <c r="B9" s="8"/>
      <c r="D9" s="84"/>
      <c r="E9" s="85"/>
      <c r="F9" s="36" t="s">
        <v>31</v>
      </c>
      <c r="G9" s="93"/>
      <c r="H9" s="94"/>
      <c r="I9" s="94"/>
      <c r="J9" s="94"/>
      <c r="K9" s="94"/>
      <c r="L9" s="94"/>
      <c r="M9" s="94"/>
      <c r="N9" s="94"/>
      <c r="O9" s="94"/>
      <c r="P9" s="95"/>
      <c r="Q9" s="96"/>
      <c r="R9" s="97"/>
      <c r="S9" s="97"/>
      <c r="T9" s="97"/>
      <c r="U9" s="97"/>
      <c r="V9" s="97"/>
      <c r="W9" s="97"/>
      <c r="X9" s="97"/>
      <c r="Y9" s="97"/>
      <c r="Z9" s="97"/>
      <c r="AA9" s="97"/>
      <c r="AB9" s="97"/>
      <c r="AC9" s="98"/>
      <c r="AD9" s="98"/>
      <c r="AE9" s="98"/>
      <c r="AF9" s="98"/>
      <c r="AG9" s="98"/>
      <c r="AH9" s="98"/>
      <c r="AI9" s="98"/>
      <c r="AJ9" s="98"/>
      <c r="AK9" s="98"/>
      <c r="AL9" s="98"/>
      <c r="AM9" s="98"/>
      <c r="AN9" s="99"/>
      <c r="AO9" s="100" t="str">
        <f t="shared" ref="AO9:AO10" si="1">IF(CF9&gt;AC9,"エラー","")</f>
        <v/>
      </c>
      <c r="AP9" s="101"/>
      <c r="AQ9" s="102"/>
      <c r="AR9" s="64"/>
      <c r="AS9" s="65"/>
      <c r="AT9" s="65"/>
      <c r="AU9" s="76"/>
      <c r="AV9" s="76"/>
      <c r="AW9" s="76"/>
      <c r="AX9" s="76"/>
      <c r="AY9" s="76"/>
      <c r="AZ9" s="76"/>
      <c r="BA9" s="76"/>
      <c r="BB9" s="76"/>
      <c r="BC9" s="76"/>
      <c r="BD9" s="76"/>
      <c r="BE9" s="76"/>
      <c r="BF9" s="78"/>
      <c r="BG9" s="78"/>
      <c r="BH9" s="78"/>
      <c r="BI9" s="78"/>
      <c r="BJ9" s="78"/>
      <c r="BK9" s="78"/>
      <c r="BL9" s="78"/>
      <c r="BM9" s="78"/>
      <c r="BN9" s="78"/>
      <c r="BO9" s="78"/>
      <c r="BP9" s="78"/>
      <c r="BQ9" s="78"/>
      <c r="BR9" s="78"/>
      <c r="BS9" s="78"/>
      <c r="BT9" s="78"/>
      <c r="BU9" s="78"/>
      <c r="BV9" s="78"/>
      <c r="BW9" s="78"/>
      <c r="BX9" s="78"/>
      <c r="BY9" s="78"/>
      <c r="BZ9" s="79"/>
      <c r="CC9" s="4"/>
      <c r="CD9" s="43"/>
      <c r="CE9" s="38" t="str">
        <f t="shared" si="0"/>
        <v/>
      </c>
      <c r="CF9" s="38">
        <f t="shared" ref="CF9:CF10" si="2">SUMIF($S$35:$BN$35,$CE9,$S$44:$BN$44)+SUMIF($S$24:$BZ$24,$CE9,$S$32:$BZ$32)</f>
        <v>0</v>
      </c>
      <c r="CG9" s="38"/>
      <c r="CH9" s="38"/>
      <c r="CI9" s="38"/>
      <c r="CJ9" s="38"/>
      <c r="CK9" s="38"/>
    </row>
    <row r="10" spans="1:89" ht="18.75" customHeight="1" x14ac:dyDescent="0.15">
      <c r="B10" s="8"/>
      <c r="D10" s="84"/>
      <c r="E10" s="85"/>
      <c r="F10" s="36" t="s">
        <v>32</v>
      </c>
      <c r="G10" s="93"/>
      <c r="H10" s="94"/>
      <c r="I10" s="94"/>
      <c r="J10" s="94"/>
      <c r="K10" s="94"/>
      <c r="L10" s="94"/>
      <c r="M10" s="94"/>
      <c r="N10" s="94"/>
      <c r="O10" s="94"/>
      <c r="P10" s="95"/>
      <c r="Q10" s="96"/>
      <c r="R10" s="97"/>
      <c r="S10" s="97"/>
      <c r="T10" s="97"/>
      <c r="U10" s="97"/>
      <c r="V10" s="97"/>
      <c r="W10" s="97"/>
      <c r="X10" s="97"/>
      <c r="Y10" s="97"/>
      <c r="Z10" s="97"/>
      <c r="AA10" s="97"/>
      <c r="AB10" s="97"/>
      <c r="AC10" s="98"/>
      <c r="AD10" s="98"/>
      <c r="AE10" s="98"/>
      <c r="AF10" s="98"/>
      <c r="AG10" s="98"/>
      <c r="AH10" s="98"/>
      <c r="AI10" s="98"/>
      <c r="AJ10" s="98"/>
      <c r="AK10" s="98"/>
      <c r="AL10" s="98"/>
      <c r="AM10" s="98"/>
      <c r="AN10" s="99"/>
      <c r="AO10" s="100" t="str">
        <f t="shared" si="1"/>
        <v/>
      </c>
      <c r="AP10" s="101"/>
      <c r="AQ10" s="102"/>
      <c r="AR10" s="64"/>
      <c r="AS10" s="65"/>
      <c r="AT10" s="65"/>
      <c r="AU10" s="76"/>
      <c r="AV10" s="76"/>
      <c r="AW10" s="76"/>
      <c r="AX10" s="76"/>
      <c r="AY10" s="76"/>
      <c r="AZ10" s="76"/>
      <c r="BA10" s="76"/>
      <c r="BB10" s="76"/>
      <c r="BC10" s="76"/>
      <c r="BD10" s="76"/>
      <c r="BE10" s="76"/>
      <c r="BF10" s="78"/>
      <c r="BG10" s="78"/>
      <c r="BH10" s="78"/>
      <c r="BI10" s="78"/>
      <c r="BJ10" s="78"/>
      <c r="BK10" s="78"/>
      <c r="BL10" s="78"/>
      <c r="BM10" s="78"/>
      <c r="BN10" s="78"/>
      <c r="BO10" s="78"/>
      <c r="BP10" s="78"/>
      <c r="BQ10" s="78"/>
      <c r="BR10" s="78"/>
      <c r="BS10" s="78"/>
      <c r="BT10" s="78"/>
      <c r="BU10" s="78"/>
      <c r="BV10" s="78"/>
      <c r="BW10" s="78"/>
      <c r="BX10" s="78"/>
      <c r="BY10" s="78"/>
      <c r="BZ10" s="79"/>
      <c r="CC10" s="4"/>
      <c r="CD10" s="43"/>
      <c r="CE10" s="38" t="str">
        <f>IF(Q10="","",Q10)</f>
        <v/>
      </c>
      <c r="CF10" s="38">
        <f t="shared" si="2"/>
        <v>0</v>
      </c>
      <c r="CG10" s="38"/>
      <c r="CH10" s="38"/>
      <c r="CI10" s="38"/>
      <c r="CJ10" s="38"/>
      <c r="CK10" s="38"/>
    </row>
    <row r="11" spans="1:89" ht="18.75" customHeight="1" thickBot="1" x14ac:dyDescent="0.2">
      <c r="B11" s="8"/>
      <c r="D11" s="86"/>
      <c r="E11" s="87"/>
      <c r="F11" s="37" t="s">
        <v>33</v>
      </c>
      <c r="G11" s="112"/>
      <c r="H11" s="113"/>
      <c r="I11" s="113"/>
      <c r="J11" s="113"/>
      <c r="K11" s="113"/>
      <c r="L11" s="113"/>
      <c r="M11" s="113"/>
      <c r="N11" s="113"/>
      <c r="O11" s="113"/>
      <c r="P11" s="114"/>
      <c r="Q11" s="73"/>
      <c r="R11" s="74"/>
      <c r="S11" s="74"/>
      <c r="T11" s="74"/>
      <c r="U11" s="74"/>
      <c r="V11" s="74"/>
      <c r="W11" s="74"/>
      <c r="X11" s="74"/>
      <c r="Y11" s="74"/>
      <c r="Z11" s="74"/>
      <c r="AA11" s="74"/>
      <c r="AB11" s="74"/>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80"/>
      <c r="BG11" s="80"/>
      <c r="BH11" s="80"/>
      <c r="BI11" s="80"/>
      <c r="BJ11" s="80"/>
      <c r="BK11" s="80"/>
      <c r="BL11" s="80"/>
      <c r="BM11" s="80"/>
      <c r="BN11" s="80"/>
      <c r="BO11" s="80"/>
      <c r="BP11" s="80"/>
      <c r="BQ11" s="80"/>
      <c r="BR11" s="80"/>
      <c r="BS11" s="80"/>
      <c r="BT11" s="80"/>
      <c r="BU11" s="80"/>
      <c r="BV11" s="80"/>
      <c r="BW11" s="80"/>
      <c r="BX11" s="80"/>
      <c r="BY11" s="80"/>
      <c r="BZ11" s="81"/>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120"/>
      <c r="V13" s="121"/>
      <c r="W13" s="121"/>
      <c r="X13" s="121"/>
      <c r="Y13" s="121"/>
      <c r="Z13" s="121"/>
      <c r="AA13" s="121"/>
      <c r="AB13" s="121"/>
      <c r="AC13" s="121"/>
      <c r="AD13" s="122"/>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9"/>
      <c r="AD15" s="110"/>
      <c r="AE15" s="110"/>
      <c r="AF15" s="111"/>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
      </c>
      <c r="T23" s="146"/>
      <c r="U23" s="146"/>
      <c r="V23" s="146"/>
      <c r="W23" s="146"/>
      <c r="X23" s="146"/>
      <c r="Y23" s="146"/>
      <c r="Z23" s="146"/>
      <c r="AA23" s="146"/>
      <c r="AB23" s="146"/>
      <c r="AC23" s="146"/>
      <c r="AD23" s="147"/>
      <c r="AE23" s="145" t="str">
        <f>IF(AE24="","",IF(AE24=$Q$8,$G$8,IF(AE24=$Q$9,$G$9,IF(AE24=$Q$10,$G$10,IF(AE24=$Q$11,$G$11)))))</f>
        <v/>
      </c>
      <c r="AF23" s="146"/>
      <c r="AG23" s="146"/>
      <c r="AH23" s="146"/>
      <c r="AI23" s="146"/>
      <c r="AJ23" s="146"/>
      <c r="AK23" s="146"/>
      <c r="AL23" s="146"/>
      <c r="AM23" s="146"/>
      <c r="AN23" s="146"/>
      <c r="AO23" s="146"/>
      <c r="AP23" s="147"/>
      <c r="AQ23" s="145" t="str">
        <f>IF(AQ24="","",IF(AQ24=$Q$8,$G$8,IF(AQ24=$Q$9,$G$9,IF(AQ24=$Q$10,$G$10,IF(AQ24=$Q$11,$G$11)))))</f>
        <v/>
      </c>
      <c r="AR23" s="146"/>
      <c r="AS23" s="146"/>
      <c r="AT23" s="146"/>
      <c r="AU23" s="146"/>
      <c r="AV23" s="146"/>
      <c r="AW23" s="146"/>
      <c r="AX23" s="146"/>
      <c r="AY23" s="146"/>
      <c r="AZ23" s="146"/>
      <c r="BA23" s="146"/>
      <c r="BB23" s="147"/>
      <c r="BC23" s="145" t="str">
        <f>IF(BC24="","",IF(BC24=$Q$8,$G$8,IF(BC24=$Q$9,$G$9,IF(BC24=$Q$10,$G$10,IF(BC24=$Q$11,$G$11)))))</f>
        <v/>
      </c>
      <c r="BD23" s="146"/>
      <c r="BE23" s="146"/>
      <c r="BF23" s="146"/>
      <c r="BG23" s="146"/>
      <c r="BH23" s="146"/>
      <c r="BI23" s="146"/>
      <c r="BJ23" s="146"/>
      <c r="BK23" s="146"/>
      <c r="BL23" s="146"/>
      <c r="BM23" s="146"/>
      <c r="BN23" s="147"/>
      <c r="BO23" s="145" t="str">
        <f>IF(BO24="","",IF(BO24=$Q$8,$G$8,IF(BO24=$Q$9,$G$9,IF(BO24=$Q$10,$G$10,IF(BO24=$Q$11,$G$11)))))</f>
        <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132"/>
      <c r="T24" s="133"/>
      <c r="U24" s="133"/>
      <c r="V24" s="133"/>
      <c r="W24" s="133"/>
      <c r="X24" s="133"/>
      <c r="Y24" s="133"/>
      <c r="Z24" s="133"/>
      <c r="AA24" s="133"/>
      <c r="AB24" s="133"/>
      <c r="AC24" s="133"/>
      <c r="AD24" s="134"/>
      <c r="AE24" s="132"/>
      <c r="AF24" s="133"/>
      <c r="AG24" s="133"/>
      <c r="AH24" s="133"/>
      <c r="AI24" s="133"/>
      <c r="AJ24" s="133"/>
      <c r="AK24" s="133"/>
      <c r="AL24" s="133"/>
      <c r="AM24" s="133"/>
      <c r="AN24" s="133"/>
      <c r="AO24" s="133"/>
      <c r="AP24" s="134"/>
      <c r="AQ24" s="132"/>
      <c r="AR24" s="133"/>
      <c r="AS24" s="133"/>
      <c r="AT24" s="133"/>
      <c r="AU24" s="133"/>
      <c r="AV24" s="133"/>
      <c r="AW24" s="133"/>
      <c r="AX24" s="133"/>
      <c r="AY24" s="133"/>
      <c r="AZ24" s="133"/>
      <c r="BA24" s="133"/>
      <c r="BB24" s="134"/>
      <c r="BC24" s="132"/>
      <c r="BD24" s="133"/>
      <c r="BE24" s="133"/>
      <c r="BF24" s="133"/>
      <c r="BG24" s="133"/>
      <c r="BH24" s="133"/>
      <c r="BI24" s="133"/>
      <c r="BJ24" s="133"/>
      <c r="BK24" s="133"/>
      <c r="BL24" s="133"/>
      <c r="BM24" s="133"/>
      <c r="BN24" s="134"/>
      <c r="BO24" s="132"/>
      <c r="BP24" s="133"/>
      <c r="BQ24" s="133"/>
      <c r="BR24" s="133"/>
      <c r="BS24" s="133"/>
      <c r="BT24" s="133"/>
      <c r="BU24" s="133"/>
      <c r="BV24" s="133"/>
      <c r="BW24" s="133"/>
      <c r="BX24" s="133"/>
      <c r="BY24" s="133"/>
      <c r="BZ24" s="134"/>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143"/>
      <c r="T25" s="144"/>
      <c r="U25" s="144"/>
      <c r="V25" s="144"/>
      <c r="W25" s="144"/>
      <c r="X25" s="144"/>
      <c r="Y25" s="144"/>
      <c r="Z25" s="144"/>
      <c r="AA25" s="144"/>
      <c r="AB25" s="144"/>
      <c r="AC25" s="144"/>
      <c r="AD25" s="61"/>
      <c r="AE25" s="143"/>
      <c r="AF25" s="144"/>
      <c r="AG25" s="144"/>
      <c r="AH25" s="144"/>
      <c r="AI25" s="144"/>
      <c r="AJ25" s="144"/>
      <c r="AK25" s="144"/>
      <c r="AL25" s="144"/>
      <c r="AM25" s="144"/>
      <c r="AN25" s="144"/>
      <c r="AO25" s="144"/>
      <c r="AP25" s="61"/>
      <c r="AQ25" s="143"/>
      <c r="AR25" s="144"/>
      <c r="AS25" s="144"/>
      <c r="AT25" s="144"/>
      <c r="AU25" s="144"/>
      <c r="AV25" s="144"/>
      <c r="AW25" s="144"/>
      <c r="AX25" s="144"/>
      <c r="AY25" s="144"/>
      <c r="AZ25" s="144"/>
      <c r="BA25" s="144"/>
      <c r="BB25" s="61"/>
      <c r="BC25" s="143"/>
      <c r="BD25" s="144"/>
      <c r="BE25" s="144"/>
      <c r="BF25" s="144"/>
      <c r="BG25" s="144"/>
      <c r="BH25" s="144"/>
      <c r="BI25" s="144"/>
      <c r="BJ25" s="144"/>
      <c r="BK25" s="144"/>
      <c r="BL25" s="144"/>
      <c r="BM25" s="144"/>
      <c r="BN25" s="61"/>
      <c r="BO25" s="143"/>
      <c r="BP25" s="144"/>
      <c r="BQ25" s="144"/>
      <c r="BR25" s="144"/>
      <c r="BS25" s="144"/>
      <c r="BT25" s="144"/>
      <c r="BU25" s="144"/>
      <c r="BV25" s="144"/>
      <c r="BW25" s="144"/>
      <c r="BX25" s="144"/>
      <c r="BY25" s="144"/>
      <c r="BZ25" s="61"/>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152"/>
      <c r="T26" s="153"/>
      <c r="U26" s="153"/>
      <c r="V26" s="153"/>
      <c r="W26" s="153"/>
      <c r="X26" s="153"/>
      <c r="Y26" s="153"/>
      <c r="Z26" s="153"/>
      <c r="AA26" s="153"/>
      <c r="AB26" s="153"/>
      <c r="AC26" s="153"/>
      <c r="AD26" s="154"/>
      <c r="AE26" s="152"/>
      <c r="AF26" s="153"/>
      <c r="AG26" s="153"/>
      <c r="AH26" s="153"/>
      <c r="AI26" s="153"/>
      <c r="AJ26" s="153"/>
      <c r="AK26" s="153"/>
      <c r="AL26" s="153"/>
      <c r="AM26" s="153"/>
      <c r="AN26" s="153"/>
      <c r="AO26" s="153"/>
      <c r="AP26" s="154"/>
      <c r="AQ26" s="152"/>
      <c r="AR26" s="153"/>
      <c r="AS26" s="153"/>
      <c r="AT26" s="153"/>
      <c r="AU26" s="153"/>
      <c r="AV26" s="153"/>
      <c r="AW26" s="153"/>
      <c r="AX26" s="153"/>
      <c r="AY26" s="153"/>
      <c r="AZ26" s="153"/>
      <c r="BA26" s="153"/>
      <c r="BB26" s="154"/>
      <c r="BC26" s="152"/>
      <c r="BD26" s="153"/>
      <c r="BE26" s="153"/>
      <c r="BF26" s="153"/>
      <c r="BG26" s="153"/>
      <c r="BH26" s="153"/>
      <c r="BI26" s="153"/>
      <c r="BJ26" s="153"/>
      <c r="BK26" s="153"/>
      <c r="BL26" s="153"/>
      <c r="BM26" s="153"/>
      <c r="BN26" s="154"/>
      <c r="BO26" s="152"/>
      <c r="BP26" s="153"/>
      <c r="BQ26" s="153"/>
      <c r="BR26" s="153"/>
      <c r="BS26" s="153"/>
      <c r="BT26" s="153"/>
      <c r="BU26" s="153"/>
      <c r="BV26" s="153"/>
      <c r="BW26" s="153"/>
      <c r="BX26" s="153"/>
      <c r="BY26" s="153"/>
      <c r="BZ26" s="154"/>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155"/>
      <c r="T27" s="156"/>
      <c r="U27" s="156"/>
      <c r="V27" s="156"/>
      <c r="W27" s="156"/>
      <c r="X27" s="156"/>
      <c r="Y27" s="156"/>
      <c r="Z27" s="156"/>
      <c r="AA27" s="156"/>
      <c r="AB27" s="156"/>
      <c r="AC27" s="156"/>
      <c r="AD27" s="157"/>
      <c r="AE27" s="155"/>
      <c r="AF27" s="156"/>
      <c r="AG27" s="156"/>
      <c r="AH27" s="156"/>
      <c r="AI27" s="156"/>
      <c r="AJ27" s="156"/>
      <c r="AK27" s="156"/>
      <c r="AL27" s="156"/>
      <c r="AM27" s="156"/>
      <c r="AN27" s="156"/>
      <c r="AO27" s="156"/>
      <c r="AP27" s="157"/>
      <c r="AQ27" s="155"/>
      <c r="AR27" s="156"/>
      <c r="AS27" s="156"/>
      <c r="AT27" s="156"/>
      <c r="AU27" s="156"/>
      <c r="AV27" s="156"/>
      <c r="AW27" s="156"/>
      <c r="AX27" s="156"/>
      <c r="AY27" s="156"/>
      <c r="AZ27" s="156"/>
      <c r="BA27" s="156"/>
      <c r="BB27" s="157"/>
      <c r="BC27" s="155"/>
      <c r="BD27" s="156"/>
      <c r="BE27" s="156"/>
      <c r="BF27" s="156"/>
      <c r="BG27" s="156"/>
      <c r="BH27" s="156"/>
      <c r="BI27" s="156"/>
      <c r="BJ27" s="156"/>
      <c r="BK27" s="156"/>
      <c r="BL27" s="156"/>
      <c r="BM27" s="156"/>
      <c r="BN27" s="157"/>
      <c r="BO27" s="155"/>
      <c r="BP27" s="156"/>
      <c r="BQ27" s="156"/>
      <c r="BR27" s="156"/>
      <c r="BS27" s="156"/>
      <c r="BT27" s="156"/>
      <c r="BU27" s="156"/>
      <c r="BV27" s="156"/>
      <c r="BW27" s="156"/>
      <c r="BX27" s="156"/>
      <c r="BY27" s="156"/>
      <c r="BZ27" s="157"/>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138"/>
      <c r="T28" s="139"/>
      <c r="U28" s="139"/>
      <c r="V28" s="139"/>
      <c r="W28" s="139"/>
      <c r="X28" s="139"/>
      <c r="Y28" s="139"/>
      <c r="Z28" s="139"/>
      <c r="AA28" s="139"/>
      <c r="AB28" s="139"/>
      <c r="AC28" s="139"/>
      <c r="AD28" s="140"/>
      <c r="AE28" s="138"/>
      <c r="AF28" s="139"/>
      <c r="AG28" s="139"/>
      <c r="AH28" s="139"/>
      <c r="AI28" s="139"/>
      <c r="AJ28" s="139"/>
      <c r="AK28" s="139"/>
      <c r="AL28" s="139"/>
      <c r="AM28" s="139"/>
      <c r="AN28" s="139"/>
      <c r="AO28" s="139"/>
      <c r="AP28" s="140"/>
      <c r="AQ28" s="138"/>
      <c r="AR28" s="139"/>
      <c r="AS28" s="139"/>
      <c r="AT28" s="139"/>
      <c r="AU28" s="139"/>
      <c r="AV28" s="139"/>
      <c r="AW28" s="139"/>
      <c r="AX28" s="139"/>
      <c r="AY28" s="139"/>
      <c r="AZ28" s="139"/>
      <c r="BA28" s="139"/>
      <c r="BB28" s="140"/>
      <c r="BC28" s="138"/>
      <c r="BD28" s="139"/>
      <c r="BE28" s="139"/>
      <c r="BF28" s="139"/>
      <c r="BG28" s="139"/>
      <c r="BH28" s="139"/>
      <c r="BI28" s="139"/>
      <c r="BJ28" s="139"/>
      <c r="BK28" s="139"/>
      <c r="BL28" s="139"/>
      <c r="BM28" s="139"/>
      <c r="BN28" s="140"/>
      <c r="BO28" s="138"/>
      <c r="BP28" s="139"/>
      <c r="BQ28" s="139"/>
      <c r="BR28" s="139"/>
      <c r="BS28" s="139"/>
      <c r="BT28" s="139"/>
      <c r="BU28" s="139"/>
      <c r="BV28" s="139"/>
      <c r="BW28" s="139"/>
      <c r="BX28" s="139"/>
      <c r="BY28" s="139"/>
      <c r="BZ28" s="140"/>
      <c r="CC28" s="4"/>
      <c r="CD28" s="43" t="str">
        <f>IF(S28="","a",S28)</f>
        <v>a</v>
      </c>
      <c r="CE28" s="48" t="str">
        <f>IF(AE28="","a",AE28)</f>
        <v>a</v>
      </c>
      <c r="CF28" s="48" t="str">
        <f>IF(AQ28="","a",AQ28)</f>
        <v>a</v>
      </c>
      <c r="CG28" s="48" t="str">
        <f>IF(BC28="","a",BC28)</f>
        <v>a</v>
      </c>
      <c r="CH28" s="48" t="str">
        <f>IF(BO28="","a",BO28)</f>
        <v>a</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t="str">
        <f>IFERROR(IF(ROUNDDOWN(CD28*0.1,0)&gt;U13,U13,(ROUNDDOWN(CD28*0.1,0))),"")</f>
        <v/>
      </c>
      <c r="T29" s="166"/>
      <c r="U29" s="166"/>
      <c r="V29" s="166"/>
      <c r="W29" s="166"/>
      <c r="X29" s="166"/>
      <c r="Y29" s="166"/>
      <c r="Z29" s="166"/>
      <c r="AA29" s="166"/>
      <c r="AB29" s="166"/>
      <c r="AC29" s="166"/>
      <c r="AD29" s="167"/>
      <c r="AE29" s="165" t="str">
        <f>IFERROR(IF(ROUNDDOWN(CE28*0.1,0)&gt;U13,U13,(ROUNDDOWN(CE28*0.1,0))),"")</f>
        <v/>
      </c>
      <c r="AF29" s="166"/>
      <c r="AG29" s="166"/>
      <c r="AH29" s="166"/>
      <c r="AI29" s="166"/>
      <c r="AJ29" s="166"/>
      <c r="AK29" s="166"/>
      <c r="AL29" s="166"/>
      <c r="AM29" s="166"/>
      <c r="AN29" s="166"/>
      <c r="AO29" s="166"/>
      <c r="AP29" s="167"/>
      <c r="AQ29" s="165" t="str">
        <f>IFERROR(IF(ROUNDDOWN(CF28*0.1,0)&gt;U13,U13,(ROUNDDOWN(CF28*0.1,0))),"")</f>
        <v/>
      </c>
      <c r="AR29" s="166"/>
      <c r="AS29" s="166"/>
      <c r="AT29" s="166"/>
      <c r="AU29" s="166"/>
      <c r="AV29" s="166"/>
      <c r="AW29" s="166"/>
      <c r="AX29" s="166"/>
      <c r="AY29" s="166"/>
      <c r="AZ29" s="166"/>
      <c r="BA29" s="166"/>
      <c r="BB29" s="167"/>
      <c r="BC29" s="165" t="str">
        <f>IFERROR(IF(ROUNDDOWN(CG28*0.1,0)&gt;U13,U13,(ROUNDDOWN(CG28*0.1,0))),"")</f>
        <v/>
      </c>
      <c r="BD29" s="166"/>
      <c r="BE29" s="166"/>
      <c r="BF29" s="166"/>
      <c r="BG29" s="166"/>
      <c r="BH29" s="166"/>
      <c r="BI29" s="166"/>
      <c r="BJ29" s="166"/>
      <c r="BK29" s="166"/>
      <c r="BL29" s="166"/>
      <c r="BM29" s="166"/>
      <c r="BN29" s="167"/>
      <c r="BO29" s="165" t="str">
        <f>IFERROR(IF(ROUNDDOWN(CH28*0.1,0)&gt;U13,U13,(ROUNDDOWN(CH28*0.1,0))),"")</f>
        <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161"/>
      <c r="T30" s="162"/>
      <c r="U30" s="162"/>
      <c r="V30" s="162"/>
      <c r="W30" s="162"/>
      <c r="X30" s="162"/>
      <c r="Y30" s="162"/>
      <c r="Z30" s="162"/>
      <c r="AA30" s="162"/>
      <c r="AB30" s="162"/>
      <c r="AC30" s="162"/>
      <c r="AD30" s="163"/>
      <c r="AE30" s="161"/>
      <c r="AF30" s="162"/>
      <c r="AG30" s="162"/>
      <c r="AH30" s="162"/>
      <c r="AI30" s="162"/>
      <c r="AJ30" s="162"/>
      <c r="AK30" s="162"/>
      <c r="AL30" s="162"/>
      <c r="AM30" s="162"/>
      <c r="AN30" s="162"/>
      <c r="AO30" s="162"/>
      <c r="AP30" s="163"/>
      <c r="AQ30" s="161"/>
      <c r="AR30" s="162"/>
      <c r="AS30" s="162"/>
      <c r="AT30" s="162"/>
      <c r="AU30" s="162"/>
      <c r="AV30" s="162"/>
      <c r="AW30" s="162"/>
      <c r="AX30" s="162"/>
      <c r="AY30" s="162"/>
      <c r="AZ30" s="162"/>
      <c r="BA30" s="162"/>
      <c r="BB30" s="163"/>
      <c r="BC30" s="161"/>
      <c r="BD30" s="162"/>
      <c r="BE30" s="162"/>
      <c r="BF30" s="162"/>
      <c r="BG30" s="162"/>
      <c r="BH30" s="162"/>
      <c r="BI30" s="162"/>
      <c r="BJ30" s="162"/>
      <c r="BK30" s="162"/>
      <c r="BL30" s="162"/>
      <c r="BM30" s="162"/>
      <c r="BN30" s="163"/>
      <c r="BO30" s="161"/>
      <c r="BP30" s="162"/>
      <c r="BQ30" s="162"/>
      <c r="BR30" s="162"/>
      <c r="BS30" s="162"/>
      <c r="BT30" s="162"/>
      <c r="BU30" s="162"/>
      <c r="BV30" s="162"/>
      <c r="BW30" s="162"/>
      <c r="BX30" s="162"/>
      <c r="BY30" s="162"/>
      <c r="BZ30" s="163"/>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t="str">
        <f>IF(CD28="a","",S30-S32)</f>
        <v/>
      </c>
      <c r="T31" s="169"/>
      <c r="U31" s="169"/>
      <c r="V31" s="169"/>
      <c r="W31" s="169"/>
      <c r="X31" s="169"/>
      <c r="Y31" s="169"/>
      <c r="Z31" s="169"/>
      <c r="AA31" s="169"/>
      <c r="AB31" s="169"/>
      <c r="AC31" s="169"/>
      <c r="AD31" s="170"/>
      <c r="AE31" s="168" t="str">
        <f>IF(CE28="a","",AE30-AE32)</f>
        <v/>
      </c>
      <c r="AF31" s="169"/>
      <c r="AG31" s="169"/>
      <c r="AH31" s="169"/>
      <c r="AI31" s="169"/>
      <c r="AJ31" s="169"/>
      <c r="AK31" s="169"/>
      <c r="AL31" s="169"/>
      <c r="AM31" s="169"/>
      <c r="AN31" s="169"/>
      <c r="AO31" s="169"/>
      <c r="AP31" s="170"/>
      <c r="AQ31" s="168" t="str">
        <f>IF(CF28="a","",AQ30-AQ32)</f>
        <v/>
      </c>
      <c r="AR31" s="169"/>
      <c r="AS31" s="169"/>
      <c r="AT31" s="169"/>
      <c r="AU31" s="169"/>
      <c r="AV31" s="169"/>
      <c r="AW31" s="169"/>
      <c r="AX31" s="169"/>
      <c r="AY31" s="169"/>
      <c r="AZ31" s="169"/>
      <c r="BA31" s="169"/>
      <c r="BB31" s="170"/>
      <c r="BC31" s="168" t="str">
        <f>IF(CG28="a","",BC30-BC32)</f>
        <v/>
      </c>
      <c r="BD31" s="169"/>
      <c r="BE31" s="169"/>
      <c r="BF31" s="169"/>
      <c r="BG31" s="169"/>
      <c r="BH31" s="169"/>
      <c r="BI31" s="169"/>
      <c r="BJ31" s="169"/>
      <c r="BK31" s="169"/>
      <c r="BL31" s="169"/>
      <c r="BM31" s="169"/>
      <c r="BN31" s="170"/>
      <c r="BO31" s="168" t="str">
        <f>IF(CH28="a","",BO30-BO32)</f>
        <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171" t="s">
        <v>45</v>
      </c>
      <c r="G32" s="172"/>
      <c r="H32" s="172"/>
      <c r="I32" s="172"/>
      <c r="J32" s="172"/>
      <c r="K32" s="172"/>
      <c r="L32" s="172"/>
      <c r="M32" s="172"/>
      <c r="N32" s="172"/>
      <c r="O32" s="172"/>
      <c r="P32" s="172"/>
      <c r="Q32" s="172"/>
      <c r="R32" s="173"/>
      <c r="S32" s="161"/>
      <c r="T32" s="162"/>
      <c r="U32" s="162"/>
      <c r="V32" s="162"/>
      <c r="W32" s="162"/>
      <c r="X32" s="162"/>
      <c r="Y32" s="162"/>
      <c r="Z32" s="162"/>
      <c r="AA32" s="162"/>
      <c r="AB32" s="162"/>
      <c r="AC32" s="162"/>
      <c r="AD32" s="163"/>
      <c r="AE32" s="161"/>
      <c r="AF32" s="162"/>
      <c r="AG32" s="162"/>
      <c r="AH32" s="162"/>
      <c r="AI32" s="162"/>
      <c r="AJ32" s="162"/>
      <c r="AK32" s="162"/>
      <c r="AL32" s="162"/>
      <c r="AM32" s="162"/>
      <c r="AN32" s="162"/>
      <c r="AO32" s="162"/>
      <c r="AP32" s="163"/>
      <c r="AQ32" s="161"/>
      <c r="AR32" s="162"/>
      <c r="AS32" s="162"/>
      <c r="AT32" s="162"/>
      <c r="AU32" s="162"/>
      <c r="AV32" s="162"/>
      <c r="AW32" s="162"/>
      <c r="AX32" s="162"/>
      <c r="AY32" s="162"/>
      <c r="AZ32" s="162"/>
      <c r="BA32" s="162"/>
      <c r="BB32" s="163"/>
      <c r="BC32" s="161"/>
      <c r="BD32" s="162"/>
      <c r="BE32" s="162"/>
      <c r="BF32" s="162"/>
      <c r="BG32" s="162"/>
      <c r="BH32" s="162"/>
      <c r="BI32" s="162"/>
      <c r="BJ32" s="162"/>
      <c r="BK32" s="162"/>
      <c r="BL32" s="162"/>
      <c r="BM32" s="162"/>
      <c r="BN32" s="163"/>
      <c r="BO32" s="161"/>
      <c r="BP32" s="162"/>
      <c r="BQ32" s="162"/>
      <c r="BR32" s="162"/>
      <c r="BS32" s="162"/>
      <c r="BT32" s="162"/>
      <c r="BU32" s="162"/>
      <c r="BV32" s="162"/>
      <c r="BW32" s="162"/>
      <c r="BX32" s="162"/>
      <c r="BY32" s="162"/>
      <c r="BZ32" s="163"/>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143"/>
      <c r="T37" s="144"/>
      <c r="U37" s="144"/>
      <c r="V37" s="144"/>
      <c r="W37" s="144"/>
      <c r="X37" s="144"/>
      <c r="Y37" s="144"/>
      <c r="Z37" s="144"/>
      <c r="AA37" s="144"/>
      <c r="AB37" s="144"/>
      <c r="AC37" s="144"/>
      <c r="AD37" s="61"/>
      <c r="AE37" s="143"/>
      <c r="AF37" s="144"/>
      <c r="AG37" s="144"/>
      <c r="AH37" s="144"/>
      <c r="AI37" s="144"/>
      <c r="AJ37" s="144"/>
      <c r="AK37" s="144"/>
      <c r="AL37" s="144"/>
      <c r="AM37" s="144"/>
      <c r="AN37" s="144"/>
      <c r="AO37" s="144"/>
      <c r="AP37" s="61"/>
      <c r="AQ37" s="143"/>
      <c r="AR37" s="144"/>
      <c r="AS37" s="144"/>
      <c r="AT37" s="144"/>
      <c r="AU37" s="144"/>
      <c r="AV37" s="144"/>
      <c r="AW37" s="144"/>
      <c r="AX37" s="144"/>
      <c r="AY37" s="144"/>
      <c r="AZ37" s="144"/>
      <c r="BA37" s="144"/>
      <c r="BB37" s="61"/>
      <c r="BC37" s="143"/>
      <c r="BD37" s="144"/>
      <c r="BE37" s="144"/>
      <c r="BF37" s="144"/>
      <c r="BG37" s="144"/>
      <c r="BH37" s="144"/>
      <c r="BI37" s="144"/>
      <c r="BJ37" s="144"/>
      <c r="BK37" s="144"/>
      <c r="BL37" s="144"/>
      <c r="BM37" s="144"/>
      <c r="BN37" s="61"/>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152"/>
      <c r="T38" s="153"/>
      <c r="U38" s="153"/>
      <c r="V38" s="153"/>
      <c r="W38" s="153"/>
      <c r="X38" s="153"/>
      <c r="Y38" s="153"/>
      <c r="Z38" s="153"/>
      <c r="AA38" s="153"/>
      <c r="AB38" s="153"/>
      <c r="AC38" s="153"/>
      <c r="AD38" s="154"/>
      <c r="AE38" s="152"/>
      <c r="AF38" s="153"/>
      <c r="AG38" s="153"/>
      <c r="AH38" s="153"/>
      <c r="AI38" s="153"/>
      <c r="AJ38" s="153"/>
      <c r="AK38" s="153"/>
      <c r="AL38" s="153"/>
      <c r="AM38" s="153"/>
      <c r="AN38" s="153"/>
      <c r="AO38" s="153"/>
      <c r="AP38" s="154"/>
      <c r="AQ38" s="152"/>
      <c r="AR38" s="153"/>
      <c r="AS38" s="153"/>
      <c r="AT38" s="153"/>
      <c r="AU38" s="153"/>
      <c r="AV38" s="153"/>
      <c r="AW38" s="153"/>
      <c r="AX38" s="153"/>
      <c r="AY38" s="153"/>
      <c r="AZ38" s="153"/>
      <c r="BA38" s="153"/>
      <c r="BB38" s="154"/>
      <c r="BC38" s="152"/>
      <c r="BD38" s="153"/>
      <c r="BE38" s="153"/>
      <c r="BF38" s="153"/>
      <c r="BG38" s="153"/>
      <c r="BH38" s="153"/>
      <c r="BI38" s="153"/>
      <c r="BJ38" s="153"/>
      <c r="BK38" s="153"/>
      <c r="BL38" s="153"/>
      <c r="BM38" s="153"/>
      <c r="BN38" s="154"/>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155"/>
      <c r="T39" s="156"/>
      <c r="U39" s="156"/>
      <c r="V39" s="156"/>
      <c r="W39" s="156"/>
      <c r="X39" s="156"/>
      <c r="Y39" s="156"/>
      <c r="Z39" s="156"/>
      <c r="AA39" s="156"/>
      <c r="AB39" s="156"/>
      <c r="AC39" s="156"/>
      <c r="AD39" s="157"/>
      <c r="AE39" s="155"/>
      <c r="AF39" s="156"/>
      <c r="AG39" s="156"/>
      <c r="AH39" s="156"/>
      <c r="AI39" s="156"/>
      <c r="AJ39" s="156"/>
      <c r="AK39" s="156"/>
      <c r="AL39" s="156"/>
      <c r="AM39" s="156"/>
      <c r="AN39" s="156"/>
      <c r="AO39" s="156"/>
      <c r="AP39" s="157"/>
      <c r="AQ39" s="155"/>
      <c r="AR39" s="156"/>
      <c r="AS39" s="156"/>
      <c r="AT39" s="156"/>
      <c r="AU39" s="156"/>
      <c r="AV39" s="156"/>
      <c r="AW39" s="156"/>
      <c r="AX39" s="156"/>
      <c r="AY39" s="156"/>
      <c r="AZ39" s="156"/>
      <c r="BA39" s="156"/>
      <c r="BB39" s="157"/>
      <c r="BC39" s="155"/>
      <c r="BD39" s="156"/>
      <c r="BE39" s="156"/>
      <c r="BF39" s="156"/>
      <c r="BG39" s="156"/>
      <c r="BH39" s="156"/>
      <c r="BI39" s="156"/>
      <c r="BJ39" s="156"/>
      <c r="BK39" s="156"/>
      <c r="BL39" s="156"/>
      <c r="BM39" s="156"/>
      <c r="BN39" s="157"/>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193"/>
      <c r="T40" s="194"/>
      <c r="U40" s="194"/>
      <c r="V40" s="194"/>
      <c r="W40" s="194"/>
      <c r="X40" s="194"/>
      <c r="Y40" s="194"/>
      <c r="Z40" s="194"/>
      <c r="AA40" s="194"/>
      <c r="AB40" s="194"/>
      <c r="AC40" s="194"/>
      <c r="AD40" s="195"/>
      <c r="AE40" s="193"/>
      <c r="AF40" s="194"/>
      <c r="AG40" s="194"/>
      <c r="AH40" s="194"/>
      <c r="AI40" s="194"/>
      <c r="AJ40" s="194"/>
      <c r="AK40" s="194"/>
      <c r="AL40" s="194"/>
      <c r="AM40" s="194"/>
      <c r="AN40" s="194"/>
      <c r="AO40" s="194"/>
      <c r="AP40" s="195"/>
      <c r="AQ40" s="193"/>
      <c r="AR40" s="194"/>
      <c r="AS40" s="194"/>
      <c r="AT40" s="194"/>
      <c r="AU40" s="194"/>
      <c r="AV40" s="194"/>
      <c r="AW40" s="194"/>
      <c r="AX40" s="194"/>
      <c r="AY40" s="194"/>
      <c r="AZ40" s="194"/>
      <c r="BA40" s="194"/>
      <c r="BB40" s="195"/>
      <c r="BC40" s="193"/>
      <c r="BD40" s="194"/>
      <c r="BE40" s="194"/>
      <c r="BF40" s="194"/>
      <c r="BG40" s="194"/>
      <c r="BH40" s="194"/>
      <c r="BI40" s="194"/>
      <c r="BJ40" s="194"/>
      <c r="BK40" s="194"/>
      <c r="BL40" s="194"/>
      <c r="BM40" s="194"/>
      <c r="BN40" s="195"/>
      <c r="BO40" s="138" t="str">
        <f>IF(CJ40="a","",CI40)</f>
        <v/>
      </c>
      <c r="BP40" s="139"/>
      <c r="BQ40" s="139"/>
      <c r="BR40" s="139"/>
      <c r="BS40" s="139"/>
      <c r="BT40" s="139"/>
      <c r="BU40" s="139"/>
      <c r="BV40" s="139"/>
      <c r="BW40" s="139"/>
      <c r="BX40" s="139"/>
      <c r="BY40" s="139"/>
      <c r="BZ40" s="140"/>
      <c r="CC40" s="4"/>
      <c r="CD40" s="43" t="str">
        <f>IF(S40="","a",S40)</f>
        <v>a</v>
      </c>
      <c r="CE40" s="48" t="str">
        <f>IF(AE40="","a",AE40)</f>
        <v>a</v>
      </c>
      <c r="CF40" s="48" t="str">
        <f>IF(AQ40="","a",AQ40)</f>
        <v>a</v>
      </c>
      <c r="CG40" s="48" t="str">
        <f>IF(BC40="","a",BC40)</f>
        <v>a</v>
      </c>
      <c r="CH40" s="48"/>
      <c r="CI40" s="48">
        <f>SUM(S28:BZ28,S40:BN40)</f>
        <v>0</v>
      </c>
      <c r="CJ40" s="48" t="str">
        <f>IF(CI40=0,"a",CI40)</f>
        <v>a</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190" t="str">
        <f>IF(CJ41="a","",CI41)</f>
        <v/>
      </c>
      <c r="BP41" s="191"/>
      <c r="BQ41" s="191"/>
      <c r="BR41" s="191"/>
      <c r="BS41" s="191"/>
      <c r="BT41" s="191"/>
      <c r="BU41" s="191"/>
      <c r="BV41" s="191"/>
      <c r="BW41" s="191"/>
      <c r="BX41" s="191"/>
      <c r="BY41" s="191"/>
      <c r="BZ41" s="192"/>
      <c r="CC41" s="4"/>
      <c r="CD41" s="43"/>
      <c r="CE41" s="48"/>
      <c r="CF41" s="48"/>
      <c r="CG41" s="48"/>
      <c r="CH41" s="48"/>
      <c r="CI41" s="48">
        <f>SUM(S29:BZ29,S41:BN41)</f>
        <v>0</v>
      </c>
      <c r="CJ41" s="48" t="str">
        <f>IF(CI41=0,"a",CI41)</f>
        <v>a</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196"/>
      <c r="T42" s="197"/>
      <c r="U42" s="197"/>
      <c r="V42" s="197"/>
      <c r="W42" s="197"/>
      <c r="X42" s="197"/>
      <c r="Y42" s="197"/>
      <c r="Z42" s="197"/>
      <c r="AA42" s="197"/>
      <c r="AB42" s="197"/>
      <c r="AC42" s="197"/>
      <c r="AD42" s="198"/>
      <c r="AE42" s="196"/>
      <c r="AF42" s="197"/>
      <c r="AG42" s="197"/>
      <c r="AH42" s="197"/>
      <c r="AI42" s="197"/>
      <c r="AJ42" s="197"/>
      <c r="AK42" s="197"/>
      <c r="AL42" s="197"/>
      <c r="AM42" s="197"/>
      <c r="AN42" s="197"/>
      <c r="AO42" s="197"/>
      <c r="AP42" s="198"/>
      <c r="AQ42" s="196"/>
      <c r="AR42" s="197"/>
      <c r="AS42" s="197"/>
      <c r="AT42" s="197"/>
      <c r="AU42" s="197"/>
      <c r="AV42" s="197"/>
      <c r="AW42" s="197"/>
      <c r="AX42" s="197"/>
      <c r="AY42" s="197"/>
      <c r="AZ42" s="197"/>
      <c r="BA42" s="197"/>
      <c r="BB42" s="198"/>
      <c r="BC42" s="196"/>
      <c r="BD42" s="197"/>
      <c r="BE42" s="197"/>
      <c r="BF42" s="197"/>
      <c r="BG42" s="197"/>
      <c r="BH42" s="197"/>
      <c r="BI42" s="197"/>
      <c r="BJ42" s="197"/>
      <c r="BK42" s="197"/>
      <c r="BL42" s="197"/>
      <c r="BM42" s="197"/>
      <c r="BN42" s="198"/>
      <c r="BO42" s="161" t="str">
        <f>IF(CE42="a","",CD42)</f>
        <v/>
      </c>
      <c r="BP42" s="162"/>
      <c r="BQ42" s="162"/>
      <c r="BR42" s="162"/>
      <c r="BS42" s="162"/>
      <c r="BT42" s="162"/>
      <c r="BU42" s="162"/>
      <c r="BV42" s="162"/>
      <c r="BW42" s="162"/>
      <c r="BX42" s="162"/>
      <c r="BY42" s="162"/>
      <c r="BZ42" s="163"/>
      <c r="CA42" s="204" t="str">
        <f>IF(BO42&gt;U13,"エラー","")</f>
        <v/>
      </c>
      <c r="CB42" s="205"/>
      <c r="CC42" s="206"/>
      <c r="CD42" s="43">
        <f>SUM(S30:BZ30,S42:BN42)</f>
        <v>0</v>
      </c>
      <c r="CE42" s="48" t="str">
        <f t="shared" ref="CE42:CE44" si="3">IF(CD42=0,"a",CD42)</f>
        <v>a</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09" t="str">
        <f>IF(CD40="a","",S42-S44)</f>
        <v/>
      </c>
      <c r="T43" s="210"/>
      <c r="U43" s="210"/>
      <c r="V43" s="210"/>
      <c r="W43" s="210"/>
      <c r="X43" s="210"/>
      <c r="Y43" s="210"/>
      <c r="Z43" s="210"/>
      <c r="AA43" s="210"/>
      <c r="AB43" s="210"/>
      <c r="AC43" s="210"/>
      <c r="AD43" s="211"/>
      <c r="AE43" s="209" t="str">
        <f>IF(CE40="a","",AE42-AE44)</f>
        <v/>
      </c>
      <c r="AF43" s="210"/>
      <c r="AG43" s="210"/>
      <c r="AH43" s="210"/>
      <c r="AI43" s="210"/>
      <c r="AJ43" s="210"/>
      <c r="AK43" s="210"/>
      <c r="AL43" s="210"/>
      <c r="AM43" s="210"/>
      <c r="AN43" s="210"/>
      <c r="AO43" s="210"/>
      <c r="AP43" s="211"/>
      <c r="AQ43" s="209" t="str">
        <f>IF(CF40="a","",AQ42-AQ44)</f>
        <v/>
      </c>
      <c r="AR43" s="210"/>
      <c r="AS43" s="210"/>
      <c r="AT43" s="210"/>
      <c r="AU43" s="210"/>
      <c r="AV43" s="210"/>
      <c r="AW43" s="210"/>
      <c r="AX43" s="210"/>
      <c r="AY43" s="210"/>
      <c r="AZ43" s="210"/>
      <c r="BA43" s="210"/>
      <c r="BB43" s="211"/>
      <c r="BC43" s="209" t="str">
        <f>IF(CG40="a","",BC42-BC44)</f>
        <v/>
      </c>
      <c r="BD43" s="210"/>
      <c r="BE43" s="210"/>
      <c r="BF43" s="210"/>
      <c r="BG43" s="210"/>
      <c r="BH43" s="210"/>
      <c r="BI43" s="210"/>
      <c r="BJ43" s="210"/>
      <c r="BK43" s="210"/>
      <c r="BL43" s="210"/>
      <c r="BM43" s="210"/>
      <c r="BN43" s="211"/>
      <c r="BO43" s="212" t="str">
        <f>IF(CE43="a","",CD43)</f>
        <v/>
      </c>
      <c r="BP43" s="213"/>
      <c r="BQ43" s="213"/>
      <c r="BR43" s="213"/>
      <c r="BS43" s="213"/>
      <c r="BT43" s="213"/>
      <c r="BU43" s="213"/>
      <c r="BV43" s="213"/>
      <c r="BW43" s="213"/>
      <c r="BX43" s="213"/>
      <c r="BY43" s="213"/>
      <c r="BZ43" s="214"/>
      <c r="CC43" s="4"/>
      <c r="CD43" s="43">
        <f>SUM(S31:BZ31,S43:BN43)</f>
        <v>0</v>
      </c>
      <c r="CE43" s="48" t="str">
        <f>IF(CD43=0,"a",CD43)</f>
        <v>a</v>
      </c>
      <c r="CF43" s="48"/>
      <c r="CG43" s="48"/>
      <c r="CH43" s="48"/>
      <c r="CI43" s="48"/>
      <c r="CJ43" s="48"/>
      <c r="CK43" s="48"/>
      <c r="CL43" s="49"/>
    </row>
    <row r="44" spans="2:90" ht="41.25" customHeight="1" thickBot="1" x14ac:dyDescent="0.2">
      <c r="B44" s="8"/>
      <c r="D44" s="127"/>
      <c r="E44" s="128"/>
      <c r="F44" s="171" t="s">
        <v>45</v>
      </c>
      <c r="G44" s="172"/>
      <c r="H44" s="172"/>
      <c r="I44" s="172"/>
      <c r="J44" s="172"/>
      <c r="K44" s="172"/>
      <c r="L44" s="172"/>
      <c r="M44" s="172"/>
      <c r="N44" s="172"/>
      <c r="O44" s="172"/>
      <c r="P44" s="172"/>
      <c r="Q44" s="172"/>
      <c r="R44" s="173"/>
      <c r="S44" s="196"/>
      <c r="T44" s="197"/>
      <c r="U44" s="197"/>
      <c r="V44" s="197"/>
      <c r="W44" s="197"/>
      <c r="X44" s="197"/>
      <c r="Y44" s="197"/>
      <c r="Z44" s="197"/>
      <c r="AA44" s="197"/>
      <c r="AB44" s="197"/>
      <c r="AC44" s="197"/>
      <c r="AD44" s="198"/>
      <c r="AE44" s="196"/>
      <c r="AF44" s="197"/>
      <c r="AG44" s="197"/>
      <c r="AH44" s="197"/>
      <c r="AI44" s="197"/>
      <c r="AJ44" s="197"/>
      <c r="AK44" s="197"/>
      <c r="AL44" s="197"/>
      <c r="AM44" s="197"/>
      <c r="AN44" s="197"/>
      <c r="AO44" s="197"/>
      <c r="AP44" s="198"/>
      <c r="AQ44" s="196"/>
      <c r="AR44" s="197"/>
      <c r="AS44" s="197"/>
      <c r="AT44" s="197"/>
      <c r="AU44" s="197"/>
      <c r="AV44" s="197"/>
      <c r="AW44" s="197"/>
      <c r="AX44" s="197"/>
      <c r="AY44" s="197"/>
      <c r="AZ44" s="197"/>
      <c r="BA44" s="197"/>
      <c r="BB44" s="198"/>
      <c r="BC44" s="196"/>
      <c r="BD44" s="197"/>
      <c r="BE44" s="197"/>
      <c r="BF44" s="197"/>
      <c r="BG44" s="197"/>
      <c r="BH44" s="197"/>
      <c r="BI44" s="197"/>
      <c r="BJ44" s="197"/>
      <c r="BK44" s="197"/>
      <c r="BL44" s="197"/>
      <c r="BM44" s="197"/>
      <c r="BN44" s="198"/>
      <c r="BO44" s="161" t="str">
        <f t="shared" ref="BO44" si="4">IF(CE44="a","",CD44)</f>
        <v/>
      </c>
      <c r="BP44" s="162"/>
      <c r="BQ44" s="162"/>
      <c r="BR44" s="162"/>
      <c r="BS44" s="162"/>
      <c r="BT44" s="162"/>
      <c r="BU44" s="162"/>
      <c r="BV44" s="162"/>
      <c r="BW44" s="162"/>
      <c r="BX44" s="162"/>
      <c r="BY44" s="162"/>
      <c r="BZ44" s="163"/>
      <c r="CA44" s="199" t="str">
        <f>IF(BO44&gt;CD8,"世帯の利用者負担額上限と上限管理後利用者負担額の関係が不正です",IF(AND(CD8&lt;BO42,CD8&gt;BO44),"エラー",""))</f>
        <v/>
      </c>
      <c r="CB44" s="200"/>
      <c r="CC44" s="201"/>
      <c r="CD44" s="43">
        <f>SUM(S32:BZ32,S44:BN44)</f>
        <v>0</v>
      </c>
      <c r="CE44" s="48" t="str">
        <f t="shared" si="3"/>
        <v>a</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 ref="F41:R41"/>
    <mergeCell ref="S41:AD41"/>
    <mergeCell ref="AE41:AP41"/>
    <mergeCell ref="AQ41:BB41"/>
    <mergeCell ref="BC41:BN41"/>
    <mergeCell ref="BO41:BZ41"/>
    <mergeCell ref="F40:R40"/>
    <mergeCell ref="S40:AD40"/>
    <mergeCell ref="AE40:AP40"/>
    <mergeCell ref="AQ40:BB40"/>
    <mergeCell ref="BC40:BN40"/>
    <mergeCell ref="BO40:BZ40"/>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AQ32:BB32"/>
    <mergeCell ref="BC32:BN32"/>
    <mergeCell ref="BO32:BZ32"/>
    <mergeCell ref="D31:E32"/>
    <mergeCell ref="F31:R31"/>
    <mergeCell ref="S31:AD31"/>
    <mergeCell ref="AE31:AP31"/>
    <mergeCell ref="AQ31:BB31"/>
    <mergeCell ref="BC31:BN31"/>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M13:BN13"/>
    <mergeCell ref="BO13:BP13"/>
    <mergeCell ref="BQ13:BR13"/>
    <mergeCell ref="BS13:BT13"/>
    <mergeCell ref="D15:AB15"/>
    <mergeCell ref="AC15:AF15"/>
    <mergeCell ref="G11:P11"/>
    <mergeCell ref="Q11:AB11"/>
    <mergeCell ref="AC11:AN11"/>
    <mergeCell ref="D13:T13"/>
    <mergeCell ref="U13:AD13"/>
    <mergeCell ref="BK13:BL13"/>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s>
  <phoneticPr fontId="1"/>
  <dataValidations count="2">
    <dataValidation type="list" allowBlank="1" showInputMessage="1" showErrorMessage="1" sqref="S36:BN36 S24:BZ24">
      <formula1>$CE$8:$CE$11</formula1>
    </dataValidation>
    <dataValidation type="list" allowBlank="1" showInputMessage="1" showErrorMessage="1" sqref="U13:AD13">
      <formula1>$CG$1:$CG$2</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Q51"/>
  <sheetViews>
    <sheetView view="pageBreakPreview" topLeftCell="A10" zoomScale="85" zoomScaleNormal="100" workbookViewId="0">
      <selection activeCell="CH27" sqref="CH27"/>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281" t="s">
        <v>43</v>
      </c>
      <c r="BD3" s="282"/>
      <c r="BE3" s="282"/>
      <c r="BF3" s="282"/>
      <c r="BG3" s="282"/>
      <c r="BH3" s="283"/>
      <c r="BI3" s="283"/>
      <c r="BJ3" s="283"/>
      <c r="BK3" s="282">
        <v>7</v>
      </c>
      <c r="BL3" s="282"/>
      <c r="BM3" s="282"/>
      <c r="BN3" s="284" t="s">
        <v>0</v>
      </c>
      <c r="BO3" s="284"/>
      <c r="BP3" s="284"/>
      <c r="BQ3" s="284"/>
      <c r="BR3" s="284"/>
      <c r="BS3" s="284"/>
      <c r="BT3" s="282">
        <v>2</v>
      </c>
      <c r="BU3" s="282"/>
      <c r="BV3" s="282"/>
      <c r="BW3" s="284" t="s">
        <v>1</v>
      </c>
      <c r="BX3" s="284"/>
      <c r="BY3" s="284"/>
      <c r="BZ3" s="285"/>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286">
        <v>1111111111</v>
      </c>
      <c r="BG5" s="286"/>
      <c r="BH5" s="286"/>
      <c r="BI5" s="286"/>
      <c r="BJ5" s="286"/>
      <c r="BK5" s="286"/>
      <c r="BL5" s="286"/>
      <c r="BM5" s="286"/>
      <c r="BN5" s="286"/>
      <c r="BO5" s="286"/>
      <c r="BP5" s="286"/>
      <c r="BQ5" s="286"/>
      <c r="BR5" s="286"/>
      <c r="BS5" s="286"/>
      <c r="BT5" s="286"/>
      <c r="BU5" s="286"/>
      <c r="BV5" s="286"/>
      <c r="BW5" s="286"/>
      <c r="BX5" s="286"/>
      <c r="BY5" s="286"/>
      <c r="BZ5" s="287"/>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288" t="s">
        <v>16</v>
      </c>
      <c r="R6" s="289"/>
      <c r="S6" s="289"/>
      <c r="T6" s="289"/>
      <c r="U6" s="289"/>
      <c r="V6" s="289"/>
      <c r="W6" s="289"/>
      <c r="X6" s="289"/>
      <c r="Y6" s="289"/>
      <c r="Z6" s="289"/>
      <c r="AA6" s="289"/>
      <c r="AB6" s="290"/>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291" t="s">
        <v>48</v>
      </c>
      <c r="BG6" s="291"/>
      <c r="BH6" s="291"/>
      <c r="BI6" s="291"/>
      <c r="BJ6" s="291"/>
      <c r="BK6" s="291"/>
      <c r="BL6" s="291"/>
      <c r="BM6" s="291"/>
      <c r="BN6" s="291"/>
      <c r="BO6" s="291"/>
      <c r="BP6" s="291"/>
      <c r="BQ6" s="291"/>
      <c r="BR6" s="291"/>
      <c r="BS6" s="291"/>
      <c r="BT6" s="291"/>
      <c r="BU6" s="291"/>
      <c r="BV6" s="291"/>
      <c r="BW6" s="291"/>
      <c r="BX6" s="291"/>
      <c r="BY6" s="291"/>
      <c r="BZ6" s="292"/>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291"/>
      <c r="BG7" s="291"/>
      <c r="BH7" s="291"/>
      <c r="BI7" s="291"/>
      <c r="BJ7" s="291"/>
      <c r="BK7" s="291"/>
      <c r="BL7" s="291"/>
      <c r="BM7" s="291"/>
      <c r="BN7" s="291"/>
      <c r="BO7" s="291"/>
      <c r="BP7" s="291"/>
      <c r="BQ7" s="291"/>
      <c r="BR7" s="291"/>
      <c r="BS7" s="291"/>
      <c r="BT7" s="291"/>
      <c r="BU7" s="291"/>
      <c r="BV7" s="291"/>
      <c r="BW7" s="291"/>
      <c r="BX7" s="291"/>
      <c r="BY7" s="291"/>
      <c r="BZ7" s="292"/>
      <c r="CC7" s="4"/>
      <c r="CD7" s="43"/>
      <c r="CE7" s="38"/>
      <c r="CF7" s="38"/>
      <c r="CG7" s="38"/>
      <c r="CH7" s="38"/>
      <c r="CI7" s="38"/>
      <c r="CJ7" s="38"/>
      <c r="CK7" s="38"/>
    </row>
    <row r="8" spans="1:89" ht="18.75" customHeight="1" x14ac:dyDescent="0.15">
      <c r="B8" s="8"/>
      <c r="D8" s="84"/>
      <c r="E8" s="85"/>
      <c r="F8" s="36" t="s">
        <v>30</v>
      </c>
      <c r="G8" s="274" t="s">
        <v>34</v>
      </c>
      <c r="H8" s="275"/>
      <c r="I8" s="275"/>
      <c r="J8" s="275"/>
      <c r="K8" s="275"/>
      <c r="L8" s="275"/>
      <c r="M8" s="275"/>
      <c r="N8" s="275"/>
      <c r="O8" s="275"/>
      <c r="P8" s="276"/>
      <c r="Q8" s="277" t="s">
        <v>17</v>
      </c>
      <c r="R8" s="278"/>
      <c r="S8" s="278"/>
      <c r="T8" s="278"/>
      <c r="U8" s="278"/>
      <c r="V8" s="278"/>
      <c r="W8" s="278"/>
      <c r="X8" s="278"/>
      <c r="Y8" s="278"/>
      <c r="Z8" s="278"/>
      <c r="AA8" s="278"/>
      <c r="AB8" s="278"/>
      <c r="AC8" s="279">
        <v>16620</v>
      </c>
      <c r="AD8" s="279"/>
      <c r="AE8" s="279"/>
      <c r="AF8" s="279"/>
      <c r="AG8" s="279"/>
      <c r="AH8" s="279"/>
      <c r="AI8" s="279"/>
      <c r="AJ8" s="279"/>
      <c r="AK8" s="279"/>
      <c r="AL8" s="279"/>
      <c r="AM8" s="279"/>
      <c r="AN8" s="280"/>
      <c r="AO8" s="100" t="str">
        <f>IF(CF8&gt;AC8,"エラー","")</f>
        <v/>
      </c>
      <c r="AP8" s="101"/>
      <c r="AQ8" s="102"/>
      <c r="AR8" s="64"/>
      <c r="AS8" s="65"/>
      <c r="AT8" s="65"/>
      <c r="AU8" s="76"/>
      <c r="AV8" s="76"/>
      <c r="AW8" s="76"/>
      <c r="AX8" s="76"/>
      <c r="AY8" s="76"/>
      <c r="AZ8" s="76"/>
      <c r="BA8" s="76"/>
      <c r="BB8" s="76"/>
      <c r="BC8" s="76"/>
      <c r="BD8" s="76"/>
      <c r="BE8" s="76"/>
      <c r="BF8" s="291"/>
      <c r="BG8" s="291"/>
      <c r="BH8" s="291"/>
      <c r="BI8" s="291"/>
      <c r="BJ8" s="291"/>
      <c r="BK8" s="291"/>
      <c r="BL8" s="291"/>
      <c r="BM8" s="291"/>
      <c r="BN8" s="291"/>
      <c r="BO8" s="291"/>
      <c r="BP8" s="291"/>
      <c r="BQ8" s="291"/>
      <c r="BR8" s="291"/>
      <c r="BS8" s="291"/>
      <c r="BT8" s="291"/>
      <c r="BU8" s="291"/>
      <c r="BV8" s="291"/>
      <c r="BW8" s="291"/>
      <c r="BX8" s="291"/>
      <c r="BY8" s="291"/>
      <c r="BZ8" s="292"/>
      <c r="CC8" s="4"/>
      <c r="CD8" s="43">
        <f>IF(MAX(AC8:AN11)=0,"",MAX(AC8:AN11))</f>
        <v>16620</v>
      </c>
      <c r="CE8" s="38" t="str">
        <f t="shared" ref="CE8:CE9" si="0">IF(Q8="","",Q8)</f>
        <v>神戸　一郎</v>
      </c>
      <c r="CF8" s="38">
        <f>SUMIF($S$35:$BN$35,$CE8,$S$44:$BN$44)+SUMIF($S$24:$BZ$24,$CE8,$S$32:$BZ$32)</f>
        <v>4000</v>
      </c>
      <c r="CG8" s="38"/>
      <c r="CH8" s="38"/>
      <c r="CI8" s="38"/>
      <c r="CJ8" s="38"/>
      <c r="CK8" s="38"/>
    </row>
    <row r="9" spans="1:89" ht="18.75" customHeight="1" x14ac:dyDescent="0.15">
      <c r="B9" s="8"/>
      <c r="D9" s="84"/>
      <c r="E9" s="85"/>
      <c r="F9" s="36" t="s">
        <v>31</v>
      </c>
      <c r="G9" s="274" t="s">
        <v>35</v>
      </c>
      <c r="H9" s="275"/>
      <c r="I9" s="275"/>
      <c r="J9" s="275"/>
      <c r="K9" s="275"/>
      <c r="L9" s="275"/>
      <c r="M9" s="275"/>
      <c r="N9" s="275"/>
      <c r="O9" s="275"/>
      <c r="P9" s="276"/>
      <c r="Q9" s="277" t="s">
        <v>39</v>
      </c>
      <c r="R9" s="278"/>
      <c r="S9" s="278"/>
      <c r="T9" s="278"/>
      <c r="U9" s="278"/>
      <c r="V9" s="278"/>
      <c r="W9" s="278"/>
      <c r="X9" s="278"/>
      <c r="Y9" s="278"/>
      <c r="Z9" s="278"/>
      <c r="AA9" s="278"/>
      <c r="AB9" s="278"/>
      <c r="AC9" s="279">
        <v>16620</v>
      </c>
      <c r="AD9" s="279"/>
      <c r="AE9" s="279"/>
      <c r="AF9" s="279"/>
      <c r="AG9" s="279"/>
      <c r="AH9" s="279"/>
      <c r="AI9" s="279"/>
      <c r="AJ9" s="279"/>
      <c r="AK9" s="279"/>
      <c r="AL9" s="279"/>
      <c r="AM9" s="279"/>
      <c r="AN9" s="280"/>
      <c r="AO9" s="100" t="str">
        <f t="shared" ref="AO9:AO10" si="1">IF(CF9&gt;AC9,"エラー","")</f>
        <v/>
      </c>
      <c r="AP9" s="101"/>
      <c r="AQ9" s="102"/>
      <c r="AR9" s="64"/>
      <c r="AS9" s="65"/>
      <c r="AT9" s="65"/>
      <c r="AU9" s="76"/>
      <c r="AV9" s="76"/>
      <c r="AW9" s="76"/>
      <c r="AX9" s="76"/>
      <c r="AY9" s="76"/>
      <c r="AZ9" s="76"/>
      <c r="BA9" s="76"/>
      <c r="BB9" s="76"/>
      <c r="BC9" s="76"/>
      <c r="BD9" s="76"/>
      <c r="BE9" s="76"/>
      <c r="BF9" s="291"/>
      <c r="BG9" s="291"/>
      <c r="BH9" s="291"/>
      <c r="BI9" s="291"/>
      <c r="BJ9" s="291"/>
      <c r="BK9" s="291"/>
      <c r="BL9" s="291"/>
      <c r="BM9" s="291"/>
      <c r="BN9" s="291"/>
      <c r="BO9" s="291"/>
      <c r="BP9" s="291"/>
      <c r="BQ9" s="291"/>
      <c r="BR9" s="291"/>
      <c r="BS9" s="291"/>
      <c r="BT9" s="291"/>
      <c r="BU9" s="291"/>
      <c r="BV9" s="291"/>
      <c r="BW9" s="291"/>
      <c r="BX9" s="291"/>
      <c r="BY9" s="291"/>
      <c r="BZ9" s="292"/>
      <c r="CC9" s="4"/>
      <c r="CD9" s="43"/>
      <c r="CE9" s="38" t="str">
        <f t="shared" si="0"/>
        <v>神戸　次郎</v>
      </c>
      <c r="CF9" s="38">
        <f t="shared" ref="CF9:CF10" si="2">SUMIF($S$35:$BN$35,$CE9,$S$44:$BN$44)+SUMIF($S$24:$BZ$24,$CE9,$S$32:$BZ$32)</f>
        <v>3000</v>
      </c>
      <c r="CG9" s="38"/>
      <c r="CH9" s="38"/>
      <c r="CI9" s="38"/>
      <c r="CJ9" s="38"/>
      <c r="CK9" s="38"/>
    </row>
    <row r="10" spans="1:89" ht="18.75" customHeight="1" x14ac:dyDescent="0.15">
      <c r="B10" s="8"/>
      <c r="D10" s="84"/>
      <c r="E10" s="85"/>
      <c r="F10" s="36" t="s">
        <v>32</v>
      </c>
      <c r="G10" s="274" t="s">
        <v>36</v>
      </c>
      <c r="H10" s="275"/>
      <c r="I10" s="275"/>
      <c r="J10" s="275"/>
      <c r="K10" s="275"/>
      <c r="L10" s="275"/>
      <c r="M10" s="275"/>
      <c r="N10" s="275"/>
      <c r="O10" s="275"/>
      <c r="P10" s="276"/>
      <c r="Q10" s="277" t="s">
        <v>41</v>
      </c>
      <c r="R10" s="278"/>
      <c r="S10" s="278"/>
      <c r="T10" s="278"/>
      <c r="U10" s="278"/>
      <c r="V10" s="278"/>
      <c r="W10" s="278"/>
      <c r="X10" s="278"/>
      <c r="Y10" s="278"/>
      <c r="Z10" s="278"/>
      <c r="AA10" s="278"/>
      <c r="AB10" s="278"/>
      <c r="AC10" s="279">
        <v>16620</v>
      </c>
      <c r="AD10" s="279"/>
      <c r="AE10" s="279"/>
      <c r="AF10" s="279"/>
      <c r="AG10" s="279"/>
      <c r="AH10" s="279"/>
      <c r="AI10" s="279"/>
      <c r="AJ10" s="279"/>
      <c r="AK10" s="279"/>
      <c r="AL10" s="279"/>
      <c r="AM10" s="279"/>
      <c r="AN10" s="280"/>
      <c r="AO10" s="100" t="str">
        <f t="shared" si="1"/>
        <v/>
      </c>
      <c r="AP10" s="101"/>
      <c r="AQ10" s="102"/>
      <c r="AR10" s="64"/>
      <c r="AS10" s="65"/>
      <c r="AT10" s="65"/>
      <c r="AU10" s="76"/>
      <c r="AV10" s="76"/>
      <c r="AW10" s="76"/>
      <c r="AX10" s="76"/>
      <c r="AY10" s="76"/>
      <c r="AZ10" s="76"/>
      <c r="BA10" s="76"/>
      <c r="BB10" s="76"/>
      <c r="BC10" s="76"/>
      <c r="BD10" s="76"/>
      <c r="BE10" s="76"/>
      <c r="BF10" s="291"/>
      <c r="BG10" s="291"/>
      <c r="BH10" s="291"/>
      <c r="BI10" s="291"/>
      <c r="BJ10" s="291"/>
      <c r="BK10" s="291"/>
      <c r="BL10" s="291"/>
      <c r="BM10" s="291"/>
      <c r="BN10" s="291"/>
      <c r="BO10" s="291"/>
      <c r="BP10" s="291"/>
      <c r="BQ10" s="291"/>
      <c r="BR10" s="291"/>
      <c r="BS10" s="291"/>
      <c r="BT10" s="291"/>
      <c r="BU10" s="291"/>
      <c r="BV10" s="291"/>
      <c r="BW10" s="291"/>
      <c r="BX10" s="291"/>
      <c r="BY10" s="291"/>
      <c r="BZ10" s="292"/>
      <c r="CC10" s="4"/>
      <c r="CD10" s="43"/>
      <c r="CE10" s="38" t="str">
        <f>IF(Q10="","",Q10)</f>
        <v>神戸　三郎</v>
      </c>
      <c r="CF10" s="38">
        <f t="shared" si="2"/>
        <v>9620</v>
      </c>
      <c r="CG10" s="38"/>
      <c r="CH10" s="38"/>
      <c r="CI10" s="38"/>
      <c r="CJ10" s="38"/>
      <c r="CK10" s="38"/>
    </row>
    <row r="11" spans="1:89" ht="18.75" customHeight="1" thickBot="1" x14ac:dyDescent="0.2">
      <c r="B11" s="8"/>
      <c r="D11" s="86"/>
      <c r="E11" s="87"/>
      <c r="F11" s="37" t="s">
        <v>33</v>
      </c>
      <c r="G11" s="266"/>
      <c r="H11" s="267"/>
      <c r="I11" s="267"/>
      <c r="J11" s="267"/>
      <c r="K11" s="267"/>
      <c r="L11" s="267"/>
      <c r="M11" s="267"/>
      <c r="N11" s="267"/>
      <c r="O11" s="267"/>
      <c r="P11" s="268"/>
      <c r="Q11" s="269"/>
      <c r="R11" s="270"/>
      <c r="S11" s="270"/>
      <c r="T11" s="270"/>
      <c r="U11" s="270"/>
      <c r="V11" s="270"/>
      <c r="W11" s="270"/>
      <c r="X11" s="270"/>
      <c r="Y11" s="270"/>
      <c r="Z11" s="270"/>
      <c r="AA11" s="270"/>
      <c r="AB11" s="270"/>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293"/>
      <c r="BG11" s="293"/>
      <c r="BH11" s="293"/>
      <c r="BI11" s="293"/>
      <c r="BJ11" s="293"/>
      <c r="BK11" s="293"/>
      <c r="BL11" s="293"/>
      <c r="BM11" s="293"/>
      <c r="BN11" s="293"/>
      <c r="BO11" s="293"/>
      <c r="BP11" s="293"/>
      <c r="BQ11" s="293"/>
      <c r="BR11" s="293"/>
      <c r="BS11" s="293"/>
      <c r="BT11" s="293"/>
      <c r="BU11" s="293"/>
      <c r="BV11" s="293"/>
      <c r="BW11" s="293"/>
      <c r="BX11" s="293"/>
      <c r="BY11" s="293"/>
      <c r="BZ11" s="294"/>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271">
        <v>37200</v>
      </c>
      <c r="V13" s="272"/>
      <c r="W13" s="272"/>
      <c r="X13" s="272"/>
      <c r="Y13" s="272"/>
      <c r="Z13" s="272"/>
      <c r="AA13" s="272"/>
      <c r="AB13" s="272"/>
      <c r="AC13" s="272"/>
      <c r="AD13" s="273"/>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263">
        <v>3</v>
      </c>
      <c r="AD15" s="264"/>
      <c r="AE15" s="264"/>
      <c r="AF15" s="265"/>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０００００００００１</v>
      </c>
      <c r="T23" s="146"/>
      <c r="U23" s="146"/>
      <c r="V23" s="146"/>
      <c r="W23" s="146"/>
      <c r="X23" s="146"/>
      <c r="Y23" s="146"/>
      <c r="Z23" s="146"/>
      <c r="AA23" s="146"/>
      <c r="AB23" s="146"/>
      <c r="AC23" s="146"/>
      <c r="AD23" s="147"/>
      <c r="AE23" s="145" t="str">
        <f>IF(AE24="","",IF(AE24=$Q$8,$G$8,IF(AE24=$Q$9,$G$9,IF(AE24=$Q$10,$G$10,IF(AE24=$Q$11,$G$11)))))</f>
        <v>０００００００００２</v>
      </c>
      <c r="AF23" s="146"/>
      <c r="AG23" s="146"/>
      <c r="AH23" s="146"/>
      <c r="AI23" s="146"/>
      <c r="AJ23" s="146"/>
      <c r="AK23" s="146"/>
      <c r="AL23" s="146"/>
      <c r="AM23" s="146"/>
      <c r="AN23" s="146"/>
      <c r="AO23" s="146"/>
      <c r="AP23" s="147"/>
      <c r="AQ23" s="145" t="str">
        <f>IF(AQ24="","",IF(AQ24=$Q$8,$G$8,IF(AQ24=$Q$9,$G$9,IF(AQ24=$Q$10,$G$10,IF(AQ24=$Q$11,$G$11)))))</f>
        <v>０００００００００３</v>
      </c>
      <c r="AR23" s="146"/>
      <c r="AS23" s="146"/>
      <c r="AT23" s="146"/>
      <c r="AU23" s="146"/>
      <c r="AV23" s="146"/>
      <c r="AW23" s="146"/>
      <c r="AX23" s="146"/>
      <c r="AY23" s="146"/>
      <c r="AZ23" s="146"/>
      <c r="BA23" s="146"/>
      <c r="BB23" s="147"/>
      <c r="BC23" s="145" t="str">
        <f>IF(BC24="","",IF(BC24=$Q$8,$G$8,IF(BC24=$Q$9,$G$9,IF(BC24=$Q$10,$G$10,IF(BC24=$Q$11,$G$11)))))</f>
        <v>０００００００００１</v>
      </c>
      <c r="BD23" s="146"/>
      <c r="BE23" s="146"/>
      <c r="BF23" s="146"/>
      <c r="BG23" s="146"/>
      <c r="BH23" s="146"/>
      <c r="BI23" s="146"/>
      <c r="BJ23" s="146"/>
      <c r="BK23" s="146"/>
      <c r="BL23" s="146"/>
      <c r="BM23" s="146"/>
      <c r="BN23" s="147"/>
      <c r="BO23" s="145" t="str">
        <f>IF(BO24="","",IF(BO24=$Q$8,$G$8,IF(BO24=$Q$9,$G$9,IF(BO24=$Q$10,$G$10,IF(BO24=$Q$11,$G$11)))))</f>
        <v>０００００００００２</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257" t="s">
        <v>37</v>
      </c>
      <c r="T24" s="258"/>
      <c r="U24" s="258"/>
      <c r="V24" s="258"/>
      <c r="W24" s="258"/>
      <c r="X24" s="258"/>
      <c r="Y24" s="258"/>
      <c r="Z24" s="258"/>
      <c r="AA24" s="258"/>
      <c r="AB24" s="258"/>
      <c r="AC24" s="258"/>
      <c r="AD24" s="259"/>
      <c r="AE24" s="257" t="s">
        <v>38</v>
      </c>
      <c r="AF24" s="258"/>
      <c r="AG24" s="258"/>
      <c r="AH24" s="258"/>
      <c r="AI24" s="258"/>
      <c r="AJ24" s="258"/>
      <c r="AK24" s="258"/>
      <c r="AL24" s="258"/>
      <c r="AM24" s="258"/>
      <c r="AN24" s="258"/>
      <c r="AO24" s="258"/>
      <c r="AP24" s="259"/>
      <c r="AQ24" s="257" t="s">
        <v>40</v>
      </c>
      <c r="AR24" s="258"/>
      <c r="AS24" s="258"/>
      <c r="AT24" s="258"/>
      <c r="AU24" s="258"/>
      <c r="AV24" s="258"/>
      <c r="AW24" s="258"/>
      <c r="AX24" s="258"/>
      <c r="AY24" s="258"/>
      <c r="AZ24" s="258"/>
      <c r="BA24" s="258"/>
      <c r="BB24" s="259"/>
      <c r="BC24" s="257" t="s">
        <v>37</v>
      </c>
      <c r="BD24" s="258"/>
      <c r="BE24" s="258"/>
      <c r="BF24" s="258"/>
      <c r="BG24" s="258"/>
      <c r="BH24" s="258"/>
      <c r="BI24" s="258"/>
      <c r="BJ24" s="258"/>
      <c r="BK24" s="258"/>
      <c r="BL24" s="258"/>
      <c r="BM24" s="258"/>
      <c r="BN24" s="259"/>
      <c r="BO24" s="257" t="s">
        <v>38</v>
      </c>
      <c r="BP24" s="258"/>
      <c r="BQ24" s="258"/>
      <c r="BR24" s="258"/>
      <c r="BS24" s="258"/>
      <c r="BT24" s="258"/>
      <c r="BU24" s="258"/>
      <c r="BV24" s="258"/>
      <c r="BW24" s="258"/>
      <c r="BX24" s="258"/>
      <c r="BY24" s="258"/>
      <c r="BZ24" s="259"/>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260">
        <v>1111111111</v>
      </c>
      <c r="T25" s="261"/>
      <c r="U25" s="261"/>
      <c r="V25" s="261"/>
      <c r="W25" s="261"/>
      <c r="X25" s="261"/>
      <c r="Y25" s="261"/>
      <c r="Z25" s="261"/>
      <c r="AA25" s="261"/>
      <c r="AB25" s="261"/>
      <c r="AC25" s="261"/>
      <c r="AD25" s="262"/>
      <c r="AE25" s="260">
        <v>1111111111</v>
      </c>
      <c r="AF25" s="261"/>
      <c r="AG25" s="261"/>
      <c r="AH25" s="261"/>
      <c r="AI25" s="261"/>
      <c r="AJ25" s="261"/>
      <c r="AK25" s="261"/>
      <c r="AL25" s="261"/>
      <c r="AM25" s="261"/>
      <c r="AN25" s="261"/>
      <c r="AO25" s="261"/>
      <c r="AP25" s="262"/>
      <c r="AQ25" s="260">
        <v>2222222222</v>
      </c>
      <c r="AR25" s="261"/>
      <c r="AS25" s="261"/>
      <c r="AT25" s="261"/>
      <c r="AU25" s="261"/>
      <c r="AV25" s="261"/>
      <c r="AW25" s="261"/>
      <c r="AX25" s="261"/>
      <c r="AY25" s="261"/>
      <c r="AZ25" s="261"/>
      <c r="BA25" s="261"/>
      <c r="BB25" s="262"/>
      <c r="BC25" s="260">
        <v>3333333333</v>
      </c>
      <c r="BD25" s="261"/>
      <c r="BE25" s="261"/>
      <c r="BF25" s="261"/>
      <c r="BG25" s="261"/>
      <c r="BH25" s="261"/>
      <c r="BI25" s="261"/>
      <c r="BJ25" s="261"/>
      <c r="BK25" s="261"/>
      <c r="BL25" s="261"/>
      <c r="BM25" s="261"/>
      <c r="BN25" s="262"/>
      <c r="BO25" s="260">
        <v>4444444444</v>
      </c>
      <c r="BP25" s="261"/>
      <c r="BQ25" s="261"/>
      <c r="BR25" s="261"/>
      <c r="BS25" s="261"/>
      <c r="BT25" s="261"/>
      <c r="BU25" s="261"/>
      <c r="BV25" s="261"/>
      <c r="BW25" s="261"/>
      <c r="BX25" s="261"/>
      <c r="BY25" s="261"/>
      <c r="BZ25" s="262"/>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250" t="s">
        <v>46</v>
      </c>
      <c r="T26" s="251"/>
      <c r="U26" s="251"/>
      <c r="V26" s="251"/>
      <c r="W26" s="251"/>
      <c r="X26" s="251"/>
      <c r="Y26" s="251"/>
      <c r="Z26" s="251"/>
      <c r="AA26" s="251"/>
      <c r="AB26" s="251"/>
      <c r="AC26" s="251"/>
      <c r="AD26" s="252"/>
      <c r="AE26" s="256" t="s">
        <v>49</v>
      </c>
      <c r="AF26" s="251"/>
      <c r="AG26" s="251"/>
      <c r="AH26" s="251"/>
      <c r="AI26" s="251"/>
      <c r="AJ26" s="251"/>
      <c r="AK26" s="251"/>
      <c r="AL26" s="251"/>
      <c r="AM26" s="251"/>
      <c r="AN26" s="251"/>
      <c r="AO26" s="251"/>
      <c r="AP26" s="252"/>
      <c r="AQ26" s="250" t="s">
        <v>50</v>
      </c>
      <c r="AR26" s="251"/>
      <c r="AS26" s="251"/>
      <c r="AT26" s="251"/>
      <c r="AU26" s="251"/>
      <c r="AV26" s="251"/>
      <c r="AW26" s="251"/>
      <c r="AX26" s="251"/>
      <c r="AY26" s="251"/>
      <c r="AZ26" s="251"/>
      <c r="BA26" s="251"/>
      <c r="BB26" s="252"/>
      <c r="BC26" s="256" t="s">
        <v>51</v>
      </c>
      <c r="BD26" s="251"/>
      <c r="BE26" s="251"/>
      <c r="BF26" s="251"/>
      <c r="BG26" s="251"/>
      <c r="BH26" s="251"/>
      <c r="BI26" s="251"/>
      <c r="BJ26" s="251"/>
      <c r="BK26" s="251"/>
      <c r="BL26" s="251"/>
      <c r="BM26" s="251"/>
      <c r="BN26" s="252"/>
      <c r="BO26" s="250" t="s">
        <v>47</v>
      </c>
      <c r="BP26" s="251"/>
      <c r="BQ26" s="251"/>
      <c r="BR26" s="251"/>
      <c r="BS26" s="251"/>
      <c r="BT26" s="251"/>
      <c r="BU26" s="251"/>
      <c r="BV26" s="251"/>
      <c r="BW26" s="251"/>
      <c r="BX26" s="251"/>
      <c r="BY26" s="251"/>
      <c r="BZ26" s="252"/>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253"/>
      <c r="T27" s="254"/>
      <c r="U27" s="254"/>
      <c r="V27" s="254"/>
      <c r="W27" s="254"/>
      <c r="X27" s="254"/>
      <c r="Y27" s="254"/>
      <c r="Z27" s="254"/>
      <c r="AA27" s="254"/>
      <c r="AB27" s="254"/>
      <c r="AC27" s="254"/>
      <c r="AD27" s="255"/>
      <c r="AE27" s="253"/>
      <c r="AF27" s="254"/>
      <c r="AG27" s="254"/>
      <c r="AH27" s="254"/>
      <c r="AI27" s="254"/>
      <c r="AJ27" s="254"/>
      <c r="AK27" s="254"/>
      <c r="AL27" s="254"/>
      <c r="AM27" s="254"/>
      <c r="AN27" s="254"/>
      <c r="AO27" s="254"/>
      <c r="AP27" s="255"/>
      <c r="AQ27" s="253"/>
      <c r="AR27" s="254"/>
      <c r="AS27" s="254"/>
      <c r="AT27" s="254"/>
      <c r="AU27" s="254"/>
      <c r="AV27" s="254"/>
      <c r="AW27" s="254"/>
      <c r="AX27" s="254"/>
      <c r="AY27" s="254"/>
      <c r="AZ27" s="254"/>
      <c r="BA27" s="254"/>
      <c r="BB27" s="255"/>
      <c r="BC27" s="253"/>
      <c r="BD27" s="254"/>
      <c r="BE27" s="254"/>
      <c r="BF27" s="254"/>
      <c r="BG27" s="254"/>
      <c r="BH27" s="254"/>
      <c r="BI27" s="254"/>
      <c r="BJ27" s="254"/>
      <c r="BK27" s="254"/>
      <c r="BL27" s="254"/>
      <c r="BM27" s="254"/>
      <c r="BN27" s="255"/>
      <c r="BO27" s="253"/>
      <c r="BP27" s="254"/>
      <c r="BQ27" s="254"/>
      <c r="BR27" s="254"/>
      <c r="BS27" s="254"/>
      <c r="BT27" s="254"/>
      <c r="BU27" s="254"/>
      <c r="BV27" s="254"/>
      <c r="BW27" s="254"/>
      <c r="BX27" s="254"/>
      <c r="BY27" s="254"/>
      <c r="BZ27" s="255"/>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241">
        <v>40000</v>
      </c>
      <c r="T28" s="242"/>
      <c r="U28" s="242"/>
      <c r="V28" s="242"/>
      <c r="W28" s="242"/>
      <c r="X28" s="242"/>
      <c r="Y28" s="242"/>
      <c r="Z28" s="242"/>
      <c r="AA28" s="242"/>
      <c r="AB28" s="242"/>
      <c r="AC28" s="242"/>
      <c r="AD28" s="243"/>
      <c r="AE28" s="241">
        <v>30000</v>
      </c>
      <c r="AF28" s="242"/>
      <c r="AG28" s="242"/>
      <c r="AH28" s="242"/>
      <c r="AI28" s="242"/>
      <c r="AJ28" s="242"/>
      <c r="AK28" s="242"/>
      <c r="AL28" s="242"/>
      <c r="AM28" s="242"/>
      <c r="AN28" s="242"/>
      <c r="AO28" s="242"/>
      <c r="AP28" s="243"/>
      <c r="AQ28" s="241">
        <v>140000</v>
      </c>
      <c r="AR28" s="242"/>
      <c r="AS28" s="242"/>
      <c r="AT28" s="242"/>
      <c r="AU28" s="242"/>
      <c r="AV28" s="242"/>
      <c r="AW28" s="242"/>
      <c r="AX28" s="242"/>
      <c r="AY28" s="242"/>
      <c r="AZ28" s="242"/>
      <c r="BA28" s="242"/>
      <c r="BB28" s="243"/>
      <c r="BC28" s="241">
        <v>100000</v>
      </c>
      <c r="BD28" s="242"/>
      <c r="BE28" s="242"/>
      <c r="BF28" s="242"/>
      <c r="BG28" s="242"/>
      <c r="BH28" s="242"/>
      <c r="BI28" s="242"/>
      <c r="BJ28" s="242"/>
      <c r="BK28" s="242"/>
      <c r="BL28" s="242"/>
      <c r="BM28" s="242"/>
      <c r="BN28" s="243"/>
      <c r="BO28" s="241">
        <v>90000</v>
      </c>
      <c r="BP28" s="242"/>
      <c r="BQ28" s="242"/>
      <c r="BR28" s="242"/>
      <c r="BS28" s="242"/>
      <c r="BT28" s="242"/>
      <c r="BU28" s="242"/>
      <c r="BV28" s="242"/>
      <c r="BW28" s="242"/>
      <c r="BX28" s="242"/>
      <c r="BY28" s="242"/>
      <c r="BZ28" s="243"/>
      <c r="CC28" s="4"/>
      <c r="CD28" s="43">
        <f>IF(S28="","a",S28)</f>
        <v>40000</v>
      </c>
      <c r="CE28" s="48">
        <f>IF(AE28="","a",AE28)</f>
        <v>30000</v>
      </c>
      <c r="CF28" s="48">
        <f>IF(AQ28="","a",AQ28)</f>
        <v>140000</v>
      </c>
      <c r="CG28" s="48">
        <f>IF(BC28="","a",BC28)</f>
        <v>100000</v>
      </c>
      <c r="CH28" s="48">
        <f>IF(BO28="","a",BO28)</f>
        <v>90000</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f>IFERROR(IF(ROUNDDOWN(CD28*0.1,0)&gt;U13,U13,(ROUNDDOWN(CD28*0.1,0))),"")</f>
        <v>4000</v>
      </c>
      <c r="T29" s="166"/>
      <c r="U29" s="166"/>
      <c r="V29" s="166"/>
      <c r="W29" s="166"/>
      <c r="X29" s="166"/>
      <c r="Y29" s="166"/>
      <c r="Z29" s="166"/>
      <c r="AA29" s="166"/>
      <c r="AB29" s="166"/>
      <c r="AC29" s="166"/>
      <c r="AD29" s="167"/>
      <c r="AE29" s="165">
        <f>IFERROR(IF(ROUNDDOWN(CE28*0.1,0)&gt;U13,U13,(ROUNDDOWN(CE28*0.1,0))),"")</f>
        <v>3000</v>
      </c>
      <c r="AF29" s="166"/>
      <c r="AG29" s="166"/>
      <c r="AH29" s="166"/>
      <c r="AI29" s="166"/>
      <c r="AJ29" s="166"/>
      <c r="AK29" s="166"/>
      <c r="AL29" s="166"/>
      <c r="AM29" s="166"/>
      <c r="AN29" s="166"/>
      <c r="AO29" s="166"/>
      <c r="AP29" s="167"/>
      <c r="AQ29" s="165">
        <f>IFERROR(IF(ROUNDDOWN(CF28*0.1,0)&gt;U13,U13,(ROUNDDOWN(CF28*0.1,0))),"")</f>
        <v>14000</v>
      </c>
      <c r="AR29" s="166"/>
      <c r="AS29" s="166"/>
      <c r="AT29" s="166"/>
      <c r="AU29" s="166"/>
      <c r="AV29" s="166"/>
      <c r="AW29" s="166"/>
      <c r="AX29" s="166"/>
      <c r="AY29" s="166"/>
      <c r="AZ29" s="166"/>
      <c r="BA29" s="166"/>
      <c r="BB29" s="167"/>
      <c r="BC29" s="165">
        <f>IFERROR(IF(ROUNDDOWN(CG28*0.1,0)&gt;U13,U13,(ROUNDDOWN(CG28*0.1,0))),"")</f>
        <v>10000</v>
      </c>
      <c r="BD29" s="166"/>
      <c r="BE29" s="166"/>
      <c r="BF29" s="166"/>
      <c r="BG29" s="166"/>
      <c r="BH29" s="166"/>
      <c r="BI29" s="166"/>
      <c r="BJ29" s="166"/>
      <c r="BK29" s="166"/>
      <c r="BL29" s="166"/>
      <c r="BM29" s="166"/>
      <c r="BN29" s="167"/>
      <c r="BO29" s="165">
        <f>IFERROR(IF(ROUNDDOWN(CH28*0.1,0)&gt;U13,U13,(ROUNDDOWN(CH28*0.1,0))),"")</f>
        <v>9000</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220">
        <v>4000</v>
      </c>
      <c r="T30" s="221"/>
      <c r="U30" s="221"/>
      <c r="V30" s="221"/>
      <c r="W30" s="221"/>
      <c r="X30" s="221"/>
      <c r="Y30" s="221"/>
      <c r="Z30" s="221"/>
      <c r="AA30" s="221"/>
      <c r="AB30" s="221"/>
      <c r="AC30" s="221"/>
      <c r="AD30" s="222"/>
      <c r="AE30" s="220">
        <v>3000</v>
      </c>
      <c r="AF30" s="221"/>
      <c r="AG30" s="221"/>
      <c r="AH30" s="221"/>
      <c r="AI30" s="221"/>
      <c r="AJ30" s="221"/>
      <c r="AK30" s="221"/>
      <c r="AL30" s="221"/>
      <c r="AM30" s="221"/>
      <c r="AN30" s="221"/>
      <c r="AO30" s="221"/>
      <c r="AP30" s="222"/>
      <c r="AQ30" s="220">
        <v>14000</v>
      </c>
      <c r="AR30" s="221"/>
      <c r="AS30" s="221"/>
      <c r="AT30" s="221"/>
      <c r="AU30" s="221"/>
      <c r="AV30" s="221"/>
      <c r="AW30" s="221"/>
      <c r="AX30" s="221"/>
      <c r="AY30" s="221"/>
      <c r="AZ30" s="221"/>
      <c r="BA30" s="221"/>
      <c r="BB30" s="222"/>
      <c r="BC30" s="220">
        <v>10000</v>
      </c>
      <c r="BD30" s="221"/>
      <c r="BE30" s="221"/>
      <c r="BF30" s="221"/>
      <c r="BG30" s="221"/>
      <c r="BH30" s="221"/>
      <c r="BI30" s="221"/>
      <c r="BJ30" s="221"/>
      <c r="BK30" s="221"/>
      <c r="BL30" s="221"/>
      <c r="BM30" s="221"/>
      <c r="BN30" s="222"/>
      <c r="BO30" s="220">
        <v>6200</v>
      </c>
      <c r="BP30" s="221"/>
      <c r="BQ30" s="221"/>
      <c r="BR30" s="221"/>
      <c r="BS30" s="221"/>
      <c r="BT30" s="221"/>
      <c r="BU30" s="221"/>
      <c r="BV30" s="221"/>
      <c r="BW30" s="221"/>
      <c r="BX30" s="221"/>
      <c r="BY30" s="221"/>
      <c r="BZ30" s="222"/>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f>IF(CD28="a","",S30-S32)</f>
        <v>0</v>
      </c>
      <c r="T31" s="169"/>
      <c r="U31" s="169"/>
      <c r="V31" s="169"/>
      <c r="W31" s="169"/>
      <c r="X31" s="169"/>
      <c r="Y31" s="169"/>
      <c r="Z31" s="169"/>
      <c r="AA31" s="169"/>
      <c r="AB31" s="169"/>
      <c r="AC31" s="169"/>
      <c r="AD31" s="170"/>
      <c r="AE31" s="168">
        <f>IF(CE28="a","",AE30-AE32)</f>
        <v>0</v>
      </c>
      <c r="AF31" s="169"/>
      <c r="AG31" s="169"/>
      <c r="AH31" s="169"/>
      <c r="AI31" s="169"/>
      <c r="AJ31" s="169"/>
      <c r="AK31" s="169"/>
      <c r="AL31" s="169"/>
      <c r="AM31" s="169"/>
      <c r="AN31" s="169"/>
      <c r="AO31" s="169"/>
      <c r="AP31" s="170"/>
      <c r="AQ31" s="168">
        <f>IF(CF28="a","",AQ30-AQ32)</f>
        <v>4380</v>
      </c>
      <c r="AR31" s="169"/>
      <c r="AS31" s="169"/>
      <c r="AT31" s="169"/>
      <c r="AU31" s="169"/>
      <c r="AV31" s="169"/>
      <c r="AW31" s="169"/>
      <c r="AX31" s="169"/>
      <c r="AY31" s="169"/>
      <c r="AZ31" s="169"/>
      <c r="BA31" s="169"/>
      <c r="BB31" s="170"/>
      <c r="BC31" s="168">
        <f>IF(CG28="a","",BC30-BC32)</f>
        <v>10000</v>
      </c>
      <c r="BD31" s="169"/>
      <c r="BE31" s="169"/>
      <c r="BF31" s="169"/>
      <c r="BG31" s="169"/>
      <c r="BH31" s="169"/>
      <c r="BI31" s="169"/>
      <c r="BJ31" s="169"/>
      <c r="BK31" s="169"/>
      <c r="BL31" s="169"/>
      <c r="BM31" s="169"/>
      <c r="BN31" s="170"/>
      <c r="BO31" s="168">
        <f>IF(CH28="a","",BO30-BO32)</f>
        <v>6200</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229" t="s">
        <v>45</v>
      </c>
      <c r="G32" s="230"/>
      <c r="H32" s="230"/>
      <c r="I32" s="230"/>
      <c r="J32" s="230"/>
      <c r="K32" s="230"/>
      <c r="L32" s="230"/>
      <c r="M32" s="230"/>
      <c r="N32" s="230"/>
      <c r="O32" s="230"/>
      <c r="P32" s="230"/>
      <c r="Q32" s="230"/>
      <c r="R32" s="231"/>
      <c r="S32" s="220">
        <v>4000</v>
      </c>
      <c r="T32" s="221"/>
      <c r="U32" s="221"/>
      <c r="V32" s="221"/>
      <c r="W32" s="221"/>
      <c r="X32" s="221"/>
      <c r="Y32" s="221"/>
      <c r="Z32" s="221"/>
      <c r="AA32" s="221"/>
      <c r="AB32" s="221"/>
      <c r="AC32" s="221"/>
      <c r="AD32" s="222"/>
      <c r="AE32" s="220">
        <v>3000</v>
      </c>
      <c r="AF32" s="221"/>
      <c r="AG32" s="221"/>
      <c r="AH32" s="221"/>
      <c r="AI32" s="221"/>
      <c r="AJ32" s="221"/>
      <c r="AK32" s="221"/>
      <c r="AL32" s="221"/>
      <c r="AM32" s="221"/>
      <c r="AN32" s="221"/>
      <c r="AO32" s="221"/>
      <c r="AP32" s="222"/>
      <c r="AQ32" s="220">
        <v>9620</v>
      </c>
      <c r="AR32" s="221"/>
      <c r="AS32" s="221"/>
      <c r="AT32" s="221"/>
      <c r="AU32" s="221"/>
      <c r="AV32" s="221"/>
      <c r="AW32" s="221"/>
      <c r="AX32" s="221"/>
      <c r="AY32" s="221"/>
      <c r="AZ32" s="221"/>
      <c r="BA32" s="221"/>
      <c r="BB32" s="222"/>
      <c r="BC32" s="220">
        <v>0</v>
      </c>
      <c r="BD32" s="221"/>
      <c r="BE32" s="221"/>
      <c r="BF32" s="221"/>
      <c r="BG32" s="221"/>
      <c r="BH32" s="221"/>
      <c r="BI32" s="221"/>
      <c r="BJ32" s="221"/>
      <c r="BK32" s="221"/>
      <c r="BL32" s="221"/>
      <c r="BM32" s="221"/>
      <c r="BN32" s="222"/>
      <c r="BO32" s="220">
        <v>0</v>
      </c>
      <c r="BP32" s="221"/>
      <c r="BQ32" s="221"/>
      <c r="BR32" s="221"/>
      <c r="BS32" s="221"/>
      <c r="BT32" s="221"/>
      <c r="BU32" s="221"/>
      <c r="BV32" s="221"/>
      <c r="BW32" s="221"/>
      <c r="BX32" s="221"/>
      <c r="BY32" s="221"/>
      <c r="BZ32" s="222"/>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232"/>
      <c r="T37" s="233"/>
      <c r="U37" s="233"/>
      <c r="V37" s="233"/>
      <c r="W37" s="233"/>
      <c r="X37" s="233"/>
      <c r="Y37" s="233"/>
      <c r="Z37" s="233"/>
      <c r="AA37" s="233"/>
      <c r="AB37" s="233"/>
      <c r="AC37" s="233"/>
      <c r="AD37" s="234"/>
      <c r="AE37" s="232"/>
      <c r="AF37" s="233"/>
      <c r="AG37" s="233"/>
      <c r="AH37" s="233"/>
      <c r="AI37" s="233"/>
      <c r="AJ37" s="233"/>
      <c r="AK37" s="233"/>
      <c r="AL37" s="233"/>
      <c r="AM37" s="233"/>
      <c r="AN37" s="233"/>
      <c r="AO37" s="233"/>
      <c r="AP37" s="234"/>
      <c r="AQ37" s="232"/>
      <c r="AR37" s="233"/>
      <c r="AS37" s="233"/>
      <c r="AT37" s="233"/>
      <c r="AU37" s="233"/>
      <c r="AV37" s="233"/>
      <c r="AW37" s="233"/>
      <c r="AX37" s="233"/>
      <c r="AY37" s="233"/>
      <c r="AZ37" s="233"/>
      <c r="BA37" s="233"/>
      <c r="BB37" s="234"/>
      <c r="BC37" s="232"/>
      <c r="BD37" s="233"/>
      <c r="BE37" s="233"/>
      <c r="BF37" s="233"/>
      <c r="BG37" s="233"/>
      <c r="BH37" s="233"/>
      <c r="BI37" s="233"/>
      <c r="BJ37" s="233"/>
      <c r="BK37" s="233"/>
      <c r="BL37" s="233"/>
      <c r="BM37" s="233"/>
      <c r="BN37" s="234"/>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244"/>
      <c r="T38" s="245"/>
      <c r="U38" s="245"/>
      <c r="V38" s="245"/>
      <c r="W38" s="245"/>
      <c r="X38" s="245"/>
      <c r="Y38" s="245"/>
      <c r="Z38" s="245"/>
      <c r="AA38" s="245"/>
      <c r="AB38" s="245"/>
      <c r="AC38" s="245"/>
      <c r="AD38" s="246"/>
      <c r="AE38" s="244"/>
      <c r="AF38" s="245"/>
      <c r="AG38" s="245"/>
      <c r="AH38" s="245"/>
      <c r="AI38" s="245"/>
      <c r="AJ38" s="245"/>
      <c r="AK38" s="245"/>
      <c r="AL38" s="245"/>
      <c r="AM38" s="245"/>
      <c r="AN38" s="245"/>
      <c r="AO38" s="245"/>
      <c r="AP38" s="246"/>
      <c r="AQ38" s="244"/>
      <c r="AR38" s="245"/>
      <c r="AS38" s="245"/>
      <c r="AT38" s="245"/>
      <c r="AU38" s="245"/>
      <c r="AV38" s="245"/>
      <c r="AW38" s="245"/>
      <c r="AX38" s="245"/>
      <c r="AY38" s="245"/>
      <c r="AZ38" s="245"/>
      <c r="BA38" s="245"/>
      <c r="BB38" s="246"/>
      <c r="BC38" s="244"/>
      <c r="BD38" s="245"/>
      <c r="BE38" s="245"/>
      <c r="BF38" s="245"/>
      <c r="BG38" s="245"/>
      <c r="BH38" s="245"/>
      <c r="BI38" s="245"/>
      <c r="BJ38" s="245"/>
      <c r="BK38" s="245"/>
      <c r="BL38" s="245"/>
      <c r="BM38" s="245"/>
      <c r="BN38" s="246"/>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247"/>
      <c r="T39" s="248"/>
      <c r="U39" s="248"/>
      <c r="V39" s="248"/>
      <c r="W39" s="248"/>
      <c r="X39" s="248"/>
      <c r="Y39" s="248"/>
      <c r="Z39" s="248"/>
      <c r="AA39" s="248"/>
      <c r="AB39" s="248"/>
      <c r="AC39" s="248"/>
      <c r="AD39" s="249"/>
      <c r="AE39" s="247"/>
      <c r="AF39" s="248"/>
      <c r="AG39" s="248"/>
      <c r="AH39" s="248"/>
      <c r="AI39" s="248"/>
      <c r="AJ39" s="248"/>
      <c r="AK39" s="248"/>
      <c r="AL39" s="248"/>
      <c r="AM39" s="248"/>
      <c r="AN39" s="248"/>
      <c r="AO39" s="248"/>
      <c r="AP39" s="249"/>
      <c r="AQ39" s="247"/>
      <c r="AR39" s="248"/>
      <c r="AS39" s="248"/>
      <c r="AT39" s="248"/>
      <c r="AU39" s="248"/>
      <c r="AV39" s="248"/>
      <c r="AW39" s="248"/>
      <c r="AX39" s="248"/>
      <c r="AY39" s="248"/>
      <c r="AZ39" s="248"/>
      <c r="BA39" s="248"/>
      <c r="BB39" s="249"/>
      <c r="BC39" s="247"/>
      <c r="BD39" s="248"/>
      <c r="BE39" s="248"/>
      <c r="BF39" s="248"/>
      <c r="BG39" s="248"/>
      <c r="BH39" s="248"/>
      <c r="BI39" s="248"/>
      <c r="BJ39" s="248"/>
      <c r="BK39" s="248"/>
      <c r="BL39" s="248"/>
      <c r="BM39" s="248"/>
      <c r="BN39" s="249"/>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238"/>
      <c r="T40" s="239"/>
      <c r="U40" s="239"/>
      <c r="V40" s="239"/>
      <c r="W40" s="239"/>
      <c r="X40" s="239"/>
      <c r="Y40" s="239"/>
      <c r="Z40" s="239"/>
      <c r="AA40" s="239"/>
      <c r="AB40" s="239"/>
      <c r="AC40" s="239"/>
      <c r="AD40" s="240"/>
      <c r="AE40" s="238"/>
      <c r="AF40" s="239"/>
      <c r="AG40" s="239"/>
      <c r="AH40" s="239"/>
      <c r="AI40" s="239"/>
      <c r="AJ40" s="239"/>
      <c r="AK40" s="239"/>
      <c r="AL40" s="239"/>
      <c r="AM40" s="239"/>
      <c r="AN40" s="239"/>
      <c r="AO40" s="239"/>
      <c r="AP40" s="240"/>
      <c r="AQ40" s="238"/>
      <c r="AR40" s="239"/>
      <c r="AS40" s="239"/>
      <c r="AT40" s="239"/>
      <c r="AU40" s="239"/>
      <c r="AV40" s="239"/>
      <c r="AW40" s="239"/>
      <c r="AX40" s="239"/>
      <c r="AY40" s="239"/>
      <c r="AZ40" s="239"/>
      <c r="BA40" s="239"/>
      <c r="BB40" s="240"/>
      <c r="BC40" s="238"/>
      <c r="BD40" s="239"/>
      <c r="BE40" s="239"/>
      <c r="BF40" s="239"/>
      <c r="BG40" s="239"/>
      <c r="BH40" s="239"/>
      <c r="BI40" s="239"/>
      <c r="BJ40" s="239"/>
      <c r="BK40" s="239"/>
      <c r="BL40" s="239"/>
      <c r="BM40" s="239"/>
      <c r="BN40" s="240"/>
      <c r="BO40" s="241">
        <f>IF(CJ40="a","",CI40)</f>
        <v>400000</v>
      </c>
      <c r="BP40" s="242"/>
      <c r="BQ40" s="242"/>
      <c r="BR40" s="242"/>
      <c r="BS40" s="242"/>
      <c r="BT40" s="242"/>
      <c r="BU40" s="242"/>
      <c r="BV40" s="242"/>
      <c r="BW40" s="242"/>
      <c r="BX40" s="242"/>
      <c r="BY40" s="242"/>
      <c r="BZ40" s="243"/>
      <c r="CC40" s="4"/>
      <c r="CD40" s="43" t="str">
        <f>IF(S40="","a",S40)</f>
        <v>a</v>
      </c>
      <c r="CE40" s="48" t="str">
        <f>IF(AE40="","a",AE40)</f>
        <v>a</v>
      </c>
      <c r="CF40" s="48" t="str">
        <f>IF(AQ40="","a",AQ40)</f>
        <v>a</v>
      </c>
      <c r="CG40" s="48" t="str">
        <f>IF(BC40="","a",BC40)</f>
        <v>a</v>
      </c>
      <c r="CH40" s="48"/>
      <c r="CI40" s="48">
        <f>SUM(S28:BZ28,S40:BN40)</f>
        <v>400000</v>
      </c>
      <c r="CJ40" s="48">
        <f>IF(CI40=0,"a",CI40)</f>
        <v>400000</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235">
        <f>IF(CJ41="a","",CI41)</f>
        <v>40000</v>
      </c>
      <c r="BP41" s="236"/>
      <c r="BQ41" s="236"/>
      <c r="BR41" s="236"/>
      <c r="BS41" s="236"/>
      <c r="BT41" s="236"/>
      <c r="BU41" s="236"/>
      <c r="BV41" s="236"/>
      <c r="BW41" s="236"/>
      <c r="BX41" s="236"/>
      <c r="BY41" s="236"/>
      <c r="BZ41" s="237"/>
      <c r="CC41" s="4"/>
      <c r="CD41" s="43"/>
      <c r="CE41" s="48"/>
      <c r="CF41" s="48"/>
      <c r="CG41" s="48"/>
      <c r="CH41" s="48"/>
      <c r="CI41" s="48">
        <f>SUM(S29:BZ29,S41:BN41)</f>
        <v>40000</v>
      </c>
      <c r="CJ41" s="48">
        <f>IF(CI41=0,"a",CI41)</f>
        <v>40000</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217"/>
      <c r="T42" s="218"/>
      <c r="U42" s="218"/>
      <c r="V42" s="218"/>
      <c r="W42" s="218"/>
      <c r="X42" s="218"/>
      <c r="Y42" s="218"/>
      <c r="Z42" s="218"/>
      <c r="AA42" s="218"/>
      <c r="AB42" s="218"/>
      <c r="AC42" s="218"/>
      <c r="AD42" s="219"/>
      <c r="AE42" s="217"/>
      <c r="AF42" s="218"/>
      <c r="AG42" s="218"/>
      <c r="AH42" s="218"/>
      <c r="AI42" s="218"/>
      <c r="AJ42" s="218"/>
      <c r="AK42" s="218"/>
      <c r="AL42" s="218"/>
      <c r="AM42" s="218"/>
      <c r="AN42" s="218"/>
      <c r="AO42" s="218"/>
      <c r="AP42" s="219"/>
      <c r="AQ42" s="217"/>
      <c r="AR42" s="218"/>
      <c r="AS42" s="218"/>
      <c r="AT42" s="218"/>
      <c r="AU42" s="218"/>
      <c r="AV42" s="218"/>
      <c r="AW42" s="218"/>
      <c r="AX42" s="218"/>
      <c r="AY42" s="218"/>
      <c r="AZ42" s="218"/>
      <c r="BA42" s="218"/>
      <c r="BB42" s="219"/>
      <c r="BC42" s="217"/>
      <c r="BD42" s="218"/>
      <c r="BE42" s="218"/>
      <c r="BF42" s="218"/>
      <c r="BG42" s="218"/>
      <c r="BH42" s="218"/>
      <c r="BI42" s="218"/>
      <c r="BJ42" s="218"/>
      <c r="BK42" s="218"/>
      <c r="BL42" s="218"/>
      <c r="BM42" s="218"/>
      <c r="BN42" s="219"/>
      <c r="BO42" s="220">
        <f>IF(CE42="a","",CD42)</f>
        <v>37200</v>
      </c>
      <c r="BP42" s="221"/>
      <c r="BQ42" s="221"/>
      <c r="BR42" s="221"/>
      <c r="BS42" s="221"/>
      <c r="BT42" s="221"/>
      <c r="BU42" s="221"/>
      <c r="BV42" s="221"/>
      <c r="BW42" s="221"/>
      <c r="BX42" s="221"/>
      <c r="BY42" s="221"/>
      <c r="BZ42" s="222"/>
      <c r="CA42" s="204" t="str">
        <f>IF(BO42&gt;U13,"エラー","")</f>
        <v/>
      </c>
      <c r="CB42" s="205"/>
      <c r="CC42" s="206"/>
      <c r="CD42" s="43">
        <f>SUM(S30:BZ30,S42:BN42)</f>
        <v>37200</v>
      </c>
      <c r="CE42" s="48">
        <f t="shared" ref="CE42:CE44" si="3">IF(CD42=0,"a",CD42)</f>
        <v>37200</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23" t="str">
        <f>IF(CD40="a","",S42-S44)</f>
        <v/>
      </c>
      <c r="T43" s="224"/>
      <c r="U43" s="224"/>
      <c r="V43" s="224"/>
      <c r="W43" s="224"/>
      <c r="X43" s="224"/>
      <c r="Y43" s="224"/>
      <c r="Z43" s="224"/>
      <c r="AA43" s="224"/>
      <c r="AB43" s="224"/>
      <c r="AC43" s="224"/>
      <c r="AD43" s="225"/>
      <c r="AE43" s="223" t="str">
        <f>IF(CE40="a","",AE42-AE44)</f>
        <v/>
      </c>
      <c r="AF43" s="224"/>
      <c r="AG43" s="224"/>
      <c r="AH43" s="224"/>
      <c r="AI43" s="224"/>
      <c r="AJ43" s="224"/>
      <c r="AK43" s="224"/>
      <c r="AL43" s="224"/>
      <c r="AM43" s="224"/>
      <c r="AN43" s="224"/>
      <c r="AO43" s="224"/>
      <c r="AP43" s="225"/>
      <c r="AQ43" s="223" t="str">
        <f>IF(CF40="a","",AQ42-AQ44)</f>
        <v/>
      </c>
      <c r="AR43" s="224"/>
      <c r="AS43" s="224"/>
      <c r="AT43" s="224"/>
      <c r="AU43" s="224"/>
      <c r="AV43" s="224"/>
      <c r="AW43" s="224"/>
      <c r="AX43" s="224"/>
      <c r="AY43" s="224"/>
      <c r="AZ43" s="224"/>
      <c r="BA43" s="224"/>
      <c r="BB43" s="225"/>
      <c r="BC43" s="223" t="str">
        <f>IF(CG40="a","",BC42-BC44)</f>
        <v/>
      </c>
      <c r="BD43" s="224"/>
      <c r="BE43" s="224"/>
      <c r="BF43" s="224"/>
      <c r="BG43" s="224"/>
      <c r="BH43" s="224"/>
      <c r="BI43" s="224"/>
      <c r="BJ43" s="224"/>
      <c r="BK43" s="224"/>
      <c r="BL43" s="224"/>
      <c r="BM43" s="224"/>
      <c r="BN43" s="225"/>
      <c r="BO43" s="226">
        <f>IF(CE43="a","",CD43)</f>
        <v>20580</v>
      </c>
      <c r="BP43" s="227"/>
      <c r="BQ43" s="227"/>
      <c r="BR43" s="227"/>
      <c r="BS43" s="227"/>
      <c r="BT43" s="227"/>
      <c r="BU43" s="227"/>
      <c r="BV43" s="227"/>
      <c r="BW43" s="227"/>
      <c r="BX43" s="227"/>
      <c r="BY43" s="227"/>
      <c r="BZ43" s="228"/>
      <c r="CC43" s="4"/>
      <c r="CD43" s="43">
        <f>SUM(S31:BZ31,S43:BN43)</f>
        <v>20580</v>
      </c>
      <c r="CE43" s="48">
        <f>IF(CD43=0,"a",CD43)</f>
        <v>20580</v>
      </c>
      <c r="CF43" s="48"/>
      <c r="CG43" s="48"/>
      <c r="CH43" s="48"/>
      <c r="CI43" s="48"/>
      <c r="CJ43" s="48"/>
      <c r="CK43" s="48"/>
      <c r="CL43" s="49"/>
    </row>
    <row r="44" spans="2:90" ht="41.25" customHeight="1" thickBot="1" x14ac:dyDescent="0.2">
      <c r="B44" s="8"/>
      <c r="D44" s="127"/>
      <c r="E44" s="128"/>
      <c r="F44" s="229" t="s">
        <v>45</v>
      </c>
      <c r="G44" s="230"/>
      <c r="H44" s="230"/>
      <c r="I44" s="230"/>
      <c r="J44" s="230"/>
      <c r="K44" s="230"/>
      <c r="L44" s="230"/>
      <c r="M44" s="230"/>
      <c r="N44" s="230"/>
      <c r="O44" s="230"/>
      <c r="P44" s="230"/>
      <c r="Q44" s="230"/>
      <c r="R44" s="231"/>
      <c r="S44" s="217"/>
      <c r="T44" s="218"/>
      <c r="U44" s="218"/>
      <c r="V44" s="218"/>
      <c r="W44" s="218"/>
      <c r="X44" s="218"/>
      <c r="Y44" s="218"/>
      <c r="Z44" s="218"/>
      <c r="AA44" s="218"/>
      <c r="AB44" s="218"/>
      <c r="AC44" s="218"/>
      <c r="AD44" s="219"/>
      <c r="AE44" s="217"/>
      <c r="AF44" s="218"/>
      <c r="AG44" s="218"/>
      <c r="AH44" s="218"/>
      <c r="AI44" s="218"/>
      <c r="AJ44" s="218"/>
      <c r="AK44" s="218"/>
      <c r="AL44" s="218"/>
      <c r="AM44" s="218"/>
      <c r="AN44" s="218"/>
      <c r="AO44" s="218"/>
      <c r="AP44" s="219"/>
      <c r="AQ44" s="217"/>
      <c r="AR44" s="218"/>
      <c r="AS44" s="218"/>
      <c r="AT44" s="218"/>
      <c r="AU44" s="218"/>
      <c r="AV44" s="218"/>
      <c r="AW44" s="218"/>
      <c r="AX44" s="218"/>
      <c r="AY44" s="218"/>
      <c r="AZ44" s="218"/>
      <c r="BA44" s="218"/>
      <c r="BB44" s="219"/>
      <c r="BC44" s="217"/>
      <c r="BD44" s="218"/>
      <c r="BE44" s="218"/>
      <c r="BF44" s="218"/>
      <c r="BG44" s="218"/>
      <c r="BH44" s="218"/>
      <c r="BI44" s="218"/>
      <c r="BJ44" s="218"/>
      <c r="BK44" s="218"/>
      <c r="BL44" s="218"/>
      <c r="BM44" s="218"/>
      <c r="BN44" s="219"/>
      <c r="BO44" s="220">
        <f t="shared" ref="BO44" si="4">IF(CE44="a","",CD44)</f>
        <v>16620</v>
      </c>
      <c r="BP44" s="221"/>
      <c r="BQ44" s="221"/>
      <c r="BR44" s="221"/>
      <c r="BS44" s="221"/>
      <c r="BT44" s="221"/>
      <c r="BU44" s="221"/>
      <c r="BV44" s="221"/>
      <c r="BW44" s="221"/>
      <c r="BX44" s="221"/>
      <c r="BY44" s="221"/>
      <c r="BZ44" s="222"/>
      <c r="CA44" s="199" t="str">
        <f>IF(BO44&gt;CD8,"世帯の利用者負担額上限と上限管理後利用者負担額の関係が不正です",IF(AND(CD8&lt;BO42,CD8&gt;BO44),"エラー",""))</f>
        <v/>
      </c>
      <c r="CB44" s="200"/>
      <c r="CC44" s="201"/>
      <c r="CD44" s="43">
        <f>SUM(S32:BZ32,S44:BN44)</f>
        <v>16620</v>
      </c>
      <c r="CE44" s="48">
        <f t="shared" si="3"/>
        <v>16620</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BM13:BN13"/>
    <mergeCell ref="BO13:BP13"/>
    <mergeCell ref="BQ13:BR13"/>
    <mergeCell ref="BS13:BT13"/>
    <mergeCell ref="D15:AB15"/>
    <mergeCell ref="AC15:AF15"/>
    <mergeCell ref="G11:P11"/>
    <mergeCell ref="Q11:AB11"/>
    <mergeCell ref="AC11:AN11"/>
    <mergeCell ref="D13:T13"/>
    <mergeCell ref="U13:AD13"/>
    <mergeCell ref="BK13:BL1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AQ32:BB32"/>
    <mergeCell ref="BC32:BN32"/>
    <mergeCell ref="BO32:BZ32"/>
    <mergeCell ref="D31:E32"/>
    <mergeCell ref="F31:R31"/>
    <mergeCell ref="S31:AD31"/>
    <mergeCell ref="AE31:AP31"/>
    <mergeCell ref="AQ31:BB31"/>
    <mergeCell ref="BC31:BN31"/>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F41:R41"/>
    <mergeCell ref="S41:AD41"/>
    <mergeCell ref="AE41:AP41"/>
    <mergeCell ref="AQ41:BB41"/>
    <mergeCell ref="BC41:BN41"/>
    <mergeCell ref="BO41:BZ41"/>
    <mergeCell ref="F40:R40"/>
    <mergeCell ref="S40:AD40"/>
    <mergeCell ref="AE40:AP40"/>
    <mergeCell ref="AQ40:BB40"/>
    <mergeCell ref="BC40:BN40"/>
    <mergeCell ref="BO40:BZ40"/>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s>
  <phoneticPr fontId="1"/>
  <dataValidations count="2">
    <dataValidation type="list" allowBlank="1" showInputMessage="1" showErrorMessage="1" sqref="U13:AD13">
      <formula1>$CG$1:$CG$2</formula1>
    </dataValidation>
    <dataValidation type="list" allowBlank="1" showInputMessage="1" showErrorMessage="1" sqref="S36:BN36 S24:BZ24">
      <formula1>$CE$8:$CE$11</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Q51"/>
  <sheetViews>
    <sheetView view="pageBreakPreview" topLeftCell="A13" zoomScale="85" zoomScaleNormal="100" workbookViewId="0">
      <selection activeCell="CI12" sqref="CI12"/>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281" t="s">
        <v>43</v>
      </c>
      <c r="BD3" s="282"/>
      <c r="BE3" s="282"/>
      <c r="BF3" s="282"/>
      <c r="BG3" s="282"/>
      <c r="BH3" s="283"/>
      <c r="BI3" s="283"/>
      <c r="BJ3" s="283"/>
      <c r="BK3" s="282">
        <v>7</v>
      </c>
      <c r="BL3" s="282"/>
      <c r="BM3" s="282"/>
      <c r="BN3" s="284" t="s">
        <v>0</v>
      </c>
      <c r="BO3" s="284"/>
      <c r="BP3" s="284"/>
      <c r="BQ3" s="284"/>
      <c r="BR3" s="284"/>
      <c r="BS3" s="284"/>
      <c r="BT3" s="282">
        <v>2</v>
      </c>
      <c r="BU3" s="282"/>
      <c r="BV3" s="282"/>
      <c r="BW3" s="284" t="s">
        <v>1</v>
      </c>
      <c r="BX3" s="284"/>
      <c r="BY3" s="284"/>
      <c r="BZ3" s="285"/>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286">
        <v>1111111111</v>
      </c>
      <c r="BG5" s="286"/>
      <c r="BH5" s="286"/>
      <c r="BI5" s="286"/>
      <c r="BJ5" s="286"/>
      <c r="BK5" s="286"/>
      <c r="BL5" s="286"/>
      <c r="BM5" s="286"/>
      <c r="BN5" s="286"/>
      <c r="BO5" s="286"/>
      <c r="BP5" s="286"/>
      <c r="BQ5" s="286"/>
      <c r="BR5" s="286"/>
      <c r="BS5" s="286"/>
      <c r="BT5" s="286"/>
      <c r="BU5" s="286"/>
      <c r="BV5" s="286"/>
      <c r="BW5" s="286"/>
      <c r="BX5" s="286"/>
      <c r="BY5" s="286"/>
      <c r="BZ5" s="287"/>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288" t="s">
        <v>16</v>
      </c>
      <c r="R6" s="289"/>
      <c r="S6" s="289"/>
      <c r="T6" s="289"/>
      <c r="U6" s="289"/>
      <c r="V6" s="289"/>
      <c r="W6" s="289"/>
      <c r="X6" s="289"/>
      <c r="Y6" s="289"/>
      <c r="Z6" s="289"/>
      <c r="AA6" s="289"/>
      <c r="AB6" s="290"/>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291" t="s">
        <v>48</v>
      </c>
      <c r="BG6" s="291"/>
      <c r="BH6" s="291"/>
      <c r="BI6" s="291"/>
      <c r="BJ6" s="291"/>
      <c r="BK6" s="291"/>
      <c r="BL6" s="291"/>
      <c r="BM6" s="291"/>
      <c r="BN6" s="291"/>
      <c r="BO6" s="291"/>
      <c r="BP6" s="291"/>
      <c r="BQ6" s="291"/>
      <c r="BR6" s="291"/>
      <c r="BS6" s="291"/>
      <c r="BT6" s="291"/>
      <c r="BU6" s="291"/>
      <c r="BV6" s="291"/>
      <c r="BW6" s="291"/>
      <c r="BX6" s="291"/>
      <c r="BY6" s="291"/>
      <c r="BZ6" s="292"/>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291"/>
      <c r="BG7" s="291"/>
      <c r="BH7" s="291"/>
      <c r="BI7" s="291"/>
      <c r="BJ7" s="291"/>
      <c r="BK7" s="291"/>
      <c r="BL7" s="291"/>
      <c r="BM7" s="291"/>
      <c r="BN7" s="291"/>
      <c r="BO7" s="291"/>
      <c r="BP7" s="291"/>
      <c r="BQ7" s="291"/>
      <c r="BR7" s="291"/>
      <c r="BS7" s="291"/>
      <c r="BT7" s="291"/>
      <c r="BU7" s="291"/>
      <c r="BV7" s="291"/>
      <c r="BW7" s="291"/>
      <c r="BX7" s="291"/>
      <c r="BY7" s="291"/>
      <c r="BZ7" s="292"/>
      <c r="CC7" s="4"/>
      <c r="CD7" s="43"/>
      <c r="CE7" s="38"/>
      <c r="CF7" s="38"/>
      <c r="CG7" s="38"/>
      <c r="CH7" s="38"/>
      <c r="CI7" s="38"/>
      <c r="CJ7" s="38"/>
      <c r="CK7" s="38"/>
    </row>
    <row r="8" spans="1:89" ht="18.75" customHeight="1" x14ac:dyDescent="0.15">
      <c r="B8" s="8"/>
      <c r="D8" s="84"/>
      <c r="E8" s="85"/>
      <c r="F8" s="36" t="s">
        <v>30</v>
      </c>
      <c r="G8" s="274" t="s">
        <v>34</v>
      </c>
      <c r="H8" s="275"/>
      <c r="I8" s="275"/>
      <c r="J8" s="275"/>
      <c r="K8" s="275"/>
      <c r="L8" s="275"/>
      <c r="M8" s="275"/>
      <c r="N8" s="275"/>
      <c r="O8" s="275"/>
      <c r="P8" s="276"/>
      <c r="Q8" s="277" t="s">
        <v>17</v>
      </c>
      <c r="R8" s="278"/>
      <c r="S8" s="278"/>
      <c r="T8" s="278"/>
      <c r="U8" s="278"/>
      <c r="V8" s="278"/>
      <c r="W8" s="278"/>
      <c r="X8" s="278"/>
      <c r="Y8" s="278"/>
      <c r="Z8" s="278"/>
      <c r="AA8" s="278"/>
      <c r="AB8" s="278"/>
      <c r="AC8" s="279">
        <v>1700</v>
      </c>
      <c r="AD8" s="279"/>
      <c r="AE8" s="279"/>
      <c r="AF8" s="279"/>
      <c r="AG8" s="279"/>
      <c r="AH8" s="279"/>
      <c r="AI8" s="279"/>
      <c r="AJ8" s="279"/>
      <c r="AK8" s="279"/>
      <c r="AL8" s="279"/>
      <c r="AM8" s="279"/>
      <c r="AN8" s="280"/>
      <c r="AO8" s="100" t="str">
        <f>IF(CF8&gt;AC8,"エラー","")</f>
        <v/>
      </c>
      <c r="AP8" s="101"/>
      <c r="AQ8" s="102"/>
      <c r="AR8" s="64"/>
      <c r="AS8" s="65"/>
      <c r="AT8" s="65"/>
      <c r="AU8" s="76"/>
      <c r="AV8" s="76"/>
      <c r="AW8" s="76"/>
      <c r="AX8" s="76"/>
      <c r="AY8" s="76"/>
      <c r="AZ8" s="76"/>
      <c r="BA8" s="76"/>
      <c r="BB8" s="76"/>
      <c r="BC8" s="76"/>
      <c r="BD8" s="76"/>
      <c r="BE8" s="76"/>
      <c r="BF8" s="291"/>
      <c r="BG8" s="291"/>
      <c r="BH8" s="291"/>
      <c r="BI8" s="291"/>
      <c r="BJ8" s="291"/>
      <c r="BK8" s="291"/>
      <c r="BL8" s="291"/>
      <c r="BM8" s="291"/>
      <c r="BN8" s="291"/>
      <c r="BO8" s="291"/>
      <c r="BP8" s="291"/>
      <c r="BQ8" s="291"/>
      <c r="BR8" s="291"/>
      <c r="BS8" s="291"/>
      <c r="BT8" s="291"/>
      <c r="BU8" s="291"/>
      <c r="BV8" s="291"/>
      <c r="BW8" s="291"/>
      <c r="BX8" s="291"/>
      <c r="BY8" s="291"/>
      <c r="BZ8" s="292"/>
      <c r="CC8" s="4"/>
      <c r="CD8" s="43">
        <f>IF(MAX(AC8:AN11)=0,"",MAX(AC8:AN11))</f>
        <v>16620</v>
      </c>
      <c r="CE8" s="38" t="str">
        <f t="shared" ref="CE8:CE9" si="0">IF(Q8="","",Q8)</f>
        <v>神戸　一郎</v>
      </c>
      <c r="CF8" s="38">
        <f>SUMIF($S$35:$BN$35,$CE8,$S$44:$BN$44)+SUMIF($S$24:$BZ$24,$CE8,$S$32:$BZ$32)</f>
        <v>1700</v>
      </c>
      <c r="CG8" s="38"/>
      <c r="CH8" s="38"/>
      <c r="CI8" s="38"/>
      <c r="CJ8" s="38"/>
      <c r="CK8" s="38"/>
    </row>
    <row r="9" spans="1:89" ht="18.75" customHeight="1" x14ac:dyDescent="0.15">
      <c r="B9" s="8"/>
      <c r="D9" s="84"/>
      <c r="E9" s="85"/>
      <c r="F9" s="36" t="s">
        <v>31</v>
      </c>
      <c r="G9" s="274" t="s">
        <v>35</v>
      </c>
      <c r="H9" s="275"/>
      <c r="I9" s="275"/>
      <c r="J9" s="275"/>
      <c r="K9" s="275"/>
      <c r="L9" s="275"/>
      <c r="M9" s="275"/>
      <c r="N9" s="275"/>
      <c r="O9" s="275"/>
      <c r="P9" s="276"/>
      <c r="Q9" s="277" t="s">
        <v>39</v>
      </c>
      <c r="R9" s="278"/>
      <c r="S9" s="278"/>
      <c r="T9" s="278"/>
      <c r="U9" s="278"/>
      <c r="V9" s="278"/>
      <c r="W9" s="278"/>
      <c r="X9" s="278"/>
      <c r="Y9" s="278"/>
      <c r="Z9" s="278"/>
      <c r="AA9" s="278"/>
      <c r="AB9" s="278"/>
      <c r="AC9" s="279">
        <v>1700</v>
      </c>
      <c r="AD9" s="279"/>
      <c r="AE9" s="279"/>
      <c r="AF9" s="279"/>
      <c r="AG9" s="279"/>
      <c r="AH9" s="279"/>
      <c r="AI9" s="279"/>
      <c r="AJ9" s="279"/>
      <c r="AK9" s="279"/>
      <c r="AL9" s="279"/>
      <c r="AM9" s="279"/>
      <c r="AN9" s="280"/>
      <c r="AO9" s="100" t="str">
        <f t="shared" ref="AO9" si="1">IF(CF9&gt;AC9,"エラー","")</f>
        <v/>
      </c>
      <c r="AP9" s="101"/>
      <c r="AQ9" s="102"/>
      <c r="AR9" s="64"/>
      <c r="AS9" s="65"/>
      <c r="AT9" s="65"/>
      <c r="AU9" s="76"/>
      <c r="AV9" s="76"/>
      <c r="AW9" s="76"/>
      <c r="AX9" s="76"/>
      <c r="AY9" s="76"/>
      <c r="AZ9" s="76"/>
      <c r="BA9" s="76"/>
      <c r="BB9" s="76"/>
      <c r="BC9" s="76"/>
      <c r="BD9" s="76"/>
      <c r="BE9" s="76"/>
      <c r="BF9" s="291"/>
      <c r="BG9" s="291"/>
      <c r="BH9" s="291"/>
      <c r="BI9" s="291"/>
      <c r="BJ9" s="291"/>
      <c r="BK9" s="291"/>
      <c r="BL9" s="291"/>
      <c r="BM9" s="291"/>
      <c r="BN9" s="291"/>
      <c r="BO9" s="291"/>
      <c r="BP9" s="291"/>
      <c r="BQ9" s="291"/>
      <c r="BR9" s="291"/>
      <c r="BS9" s="291"/>
      <c r="BT9" s="291"/>
      <c r="BU9" s="291"/>
      <c r="BV9" s="291"/>
      <c r="BW9" s="291"/>
      <c r="BX9" s="291"/>
      <c r="BY9" s="291"/>
      <c r="BZ9" s="292"/>
      <c r="CC9" s="4"/>
      <c r="CD9" s="43"/>
      <c r="CE9" s="38" t="str">
        <f t="shared" si="0"/>
        <v>神戸　次郎</v>
      </c>
      <c r="CF9" s="38">
        <f t="shared" ref="CF9:CF10" si="2">SUMIF($S$35:$BN$35,$CE9,$S$44:$BN$44)+SUMIF($S$24:$BZ$24,$CE9,$S$32:$BZ$32)</f>
        <v>1700</v>
      </c>
      <c r="CG9" s="38"/>
      <c r="CH9" s="38"/>
      <c r="CI9" s="38"/>
      <c r="CJ9" s="38"/>
      <c r="CK9" s="38"/>
    </row>
    <row r="10" spans="1:89" ht="18.75" customHeight="1" x14ac:dyDescent="0.15">
      <c r="B10" s="8"/>
      <c r="D10" s="84"/>
      <c r="E10" s="85"/>
      <c r="F10" s="36" t="s">
        <v>32</v>
      </c>
      <c r="G10" s="274" t="s">
        <v>36</v>
      </c>
      <c r="H10" s="275"/>
      <c r="I10" s="275"/>
      <c r="J10" s="275"/>
      <c r="K10" s="275"/>
      <c r="L10" s="275"/>
      <c r="M10" s="275"/>
      <c r="N10" s="275"/>
      <c r="O10" s="275"/>
      <c r="P10" s="276"/>
      <c r="Q10" s="277" t="s">
        <v>41</v>
      </c>
      <c r="R10" s="278"/>
      <c r="S10" s="278"/>
      <c r="T10" s="278"/>
      <c r="U10" s="278"/>
      <c r="V10" s="278"/>
      <c r="W10" s="278"/>
      <c r="X10" s="278"/>
      <c r="Y10" s="278"/>
      <c r="Z10" s="278"/>
      <c r="AA10" s="278"/>
      <c r="AB10" s="278"/>
      <c r="AC10" s="279">
        <v>16620</v>
      </c>
      <c r="AD10" s="279"/>
      <c r="AE10" s="279"/>
      <c r="AF10" s="279"/>
      <c r="AG10" s="279"/>
      <c r="AH10" s="279"/>
      <c r="AI10" s="279"/>
      <c r="AJ10" s="279"/>
      <c r="AK10" s="279"/>
      <c r="AL10" s="279"/>
      <c r="AM10" s="279"/>
      <c r="AN10" s="280"/>
      <c r="AO10" s="100" t="str">
        <f>IF(CF10&gt;AC10,"エラー","")</f>
        <v/>
      </c>
      <c r="AP10" s="101"/>
      <c r="AQ10" s="102"/>
      <c r="AR10" s="64"/>
      <c r="AS10" s="65"/>
      <c r="AT10" s="65"/>
      <c r="AU10" s="76"/>
      <c r="AV10" s="76"/>
      <c r="AW10" s="76"/>
      <c r="AX10" s="76"/>
      <c r="AY10" s="76"/>
      <c r="AZ10" s="76"/>
      <c r="BA10" s="76"/>
      <c r="BB10" s="76"/>
      <c r="BC10" s="76"/>
      <c r="BD10" s="76"/>
      <c r="BE10" s="76"/>
      <c r="BF10" s="291"/>
      <c r="BG10" s="291"/>
      <c r="BH10" s="291"/>
      <c r="BI10" s="291"/>
      <c r="BJ10" s="291"/>
      <c r="BK10" s="291"/>
      <c r="BL10" s="291"/>
      <c r="BM10" s="291"/>
      <c r="BN10" s="291"/>
      <c r="BO10" s="291"/>
      <c r="BP10" s="291"/>
      <c r="BQ10" s="291"/>
      <c r="BR10" s="291"/>
      <c r="BS10" s="291"/>
      <c r="BT10" s="291"/>
      <c r="BU10" s="291"/>
      <c r="BV10" s="291"/>
      <c r="BW10" s="291"/>
      <c r="BX10" s="291"/>
      <c r="BY10" s="291"/>
      <c r="BZ10" s="292"/>
      <c r="CC10" s="4"/>
      <c r="CD10" s="43"/>
      <c r="CE10" s="38" t="str">
        <f>IF(Q10="","",Q10)</f>
        <v>神戸　三郎</v>
      </c>
      <c r="CF10" s="38">
        <f t="shared" si="2"/>
        <v>13220</v>
      </c>
      <c r="CG10" s="38"/>
      <c r="CH10" s="38"/>
      <c r="CI10" s="38"/>
      <c r="CJ10" s="38"/>
      <c r="CK10" s="38"/>
    </row>
    <row r="11" spans="1:89" ht="18.75" customHeight="1" thickBot="1" x14ac:dyDescent="0.2">
      <c r="B11" s="8"/>
      <c r="D11" s="86"/>
      <c r="E11" s="87"/>
      <c r="F11" s="37" t="s">
        <v>33</v>
      </c>
      <c r="G11" s="266"/>
      <c r="H11" s="267"/>
      <c r="I11" s="267"/>
      <c r="J11" s="267"/>
      <c r="K11" s="267"/>
      <c r="L11" s="267"/>
      <c r="M11" s="267"/>
      <c r="N11" s="267"/>
      <c r="O11" s="267"/>
      <c r="P11" s="268"/>
      <c r="Q11" s="269"/>
      <c r="R11" s="270"/>
      <c r="S11" s="270"/>
      <c r="T11" s="270"/>
      <c r="U11" s="270"/>
      <c r="V11" s="270"/>
      <c r="W11" s="270"/>
      <c r="X11" s="270"/>
      <c r="Y11" s="270"/>
      <c r="Z11" s="270"/>
      <c r="AA11" s="270"/>
      <c r="AB11" s="270"/>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293"/>
      <c r="BG11" s="293"/>
      <c r="BH11" s="293"/>
      <c r="BI11" s="293"/>
      <c r="BJ11" s="293"/>
      <c r="BK11" s="293"/>
      <c r="BL11" s="293"/>
      <c r="BM11" s="293"/>
      <c r="BN11" s="293"/>
      <c r="BO11" s="293"/>
      <c r="BP11" s="293"/>
      <c r="BQ11" s="293"/>
      <c r="BR11" s="293"/>
      <c r="BS11" s="293"/>
      <c r="BT11" s="293"/>
      <c r="BU11" s="293"/>
      <c r="BV11" s="293"/>
      <c r="BW11" s="293"/>
      <c r="BX11" s="293"/>
      <c r="BY11" s="293"/>
      <c r="BZ11" s="294"/>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271">
        <v>37200</v>
      </c>
      <c r="V13" s="272"/>
      <c r="W13" s="272"/>
      <c r="X13" s="272"/>
      <c r="Y13" s="272"/>
      <c r="Z13" s="272"/>
      <c r="AA13" s="272"/>
      <c r="AB13" s="272"/>
      <c r="AC13" s="272"/>
      <c r="AD13" s="273"/>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263">
        <v>3</v>
      </c>
      <c r="AD15" s="264"/>
      <c r="AE15" s="264"/>
      <c r="AF15" s="265"/>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０００００００００１</v>
      </c>
      <c r="T23" s="146"/>
      <c r="U23" s="146"/>
      <c r="V23" s="146"/>
      <c r="W23" s="146"/>
      <c r="X23" s="146"/>
      <c r="Y23" s="146"/>
      <c r="Z23" s="146"/>
      <c r="AA23" s="146"/>
      <c r="AB23" s="146"/>
      <c r="AC23" s="146"/>
      <c r="AD23" s="147"/>
      <c r="AE23" s="145" t="str">
        <f>IF(AE24="","",IF(AE24=$Q$8,$G$8,IF(AE24=$Q$9,$G$9,IF(AE24=$Q$10,$G$10,IF(AE24=$Q$11,$G$11)))))</f>
        <v>０００００００００２</v>
      </c>
      <c r="AF23" s="146"/>
      <c r="AG23" s="146"/>
      <c r="AH23" s="146"/>
      <c r="AI23" s="146"/>
      <c r="AJ23" s="146"/>
      <c r="AK23" s="146"/>
      <c r="AL23" s="146"/>
      <c r="AM23" s="146"/>
      <c r="AN23" s="146"/>
      <c r="AO23" s="146"/>
      <c r="AP23" s="147"/>
      <c r="AQ23" s="145" t="str">
        <f>IF(AQ24="","",IF(AQ24=$Q$8,$G$8,IF(AQ24=$Q$9,$G$9,IF(AQ24=$Q$10,$G$10,IF(AQ24=$Q$11,$G$11)))))</f>
        <v>０００００００００３</v>
      </c>
      <c r="AR23" s="146"/>
      <c r="AS23" s="146"/>
      <c r="AT23" s="146"/>
      <c r="AU23" s="146"/>
      <c r="AV23" s="146"/>
      <c r="AW23" s="146"/>
      <c r="AX23" s="146"/>
      <c r="AY23" s="146"/>
      <c r="AZ23" s="146"/>
      <c r="BA23" s="146"/>
      <c r="BB23" s="147"/>
      <c r="BC23" s="145" t="str">
        <f>IF(BC24="","",IF(BC24=$Q$8,$G$8,IF(BC24=$Q$9,$G$9,IF(BC24=$Q$10,$G$10,IF(BC24=$Q$11,$G$11)))))</f>
        <v>０００００００００１</v>
      </c>
      <c r="BD23" s="146"/>
      <c r="BE23" s="146"/>
      <c r="BF23" s="146"/>
      <c r="BG23" s="146"/>
      <c r="BH23" s="146"/>
      <c r="BI23" s="146"/>
      <c r="BJ23" s="146"/>
      <c r="BK23" s="146"/>
      <c r="BL23" s="146"/>
      <c r="BM23" s="146"/>
      <c r="BN23" s="147"/>
      <c r="BO23" s="145" t="str">
        <f>IF(BO24="","",IF(BO24=$Q$8,$G$8,IF(BO24=$Q$9,$G$9,IF(BO24=$Q$10,$G$10,IF(BO24=$Q$11,$G$11)))))</f>
        <v>０００００００００２</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257" t="s">
        <v>37</v>
      </c>
      <c r="T24" s="258"/>
      <c r="U24" s="258"/>
      <c r="V24" s="258"/>
      <c r="W24" s="258"/>
      <c r="X24" s="258"/>
      <c r="Y24" s="258"/>
      <c r="Z24" s="258"/>
      <c r="AA24" s="258"/>
      <c r="AB24" s="258"/>
      <c r="AC24" s="258"/>
      <c r="AD24" s="259"/>
      <c r="AE24" s="257" t="s">
        <v>38</v>
      </c>
      <c r="AF24" s="258"/>
      <c r="AG24" s="258"/>
      <c r="AH24" s="258"/>
      <c r="AI24" s="258"/>
      <c r="AJ24" s="258"/>
      <c r="AK24" s="258"/>
      <c r="AL24" s="258"/>
      <c r="AM24" s="258"/>
      <c r="AN24" s="258"/>
      <c r="AO24" s="258"/>
      <c r="AP24" s="259"/>
      <c r="AQ24" s="257" t="s">
        <v>40</v>
      </c>
      <c r="AR24" s="258"/>
      <c r="AS24" s="258"/>
      <c r="AT24" s="258"/>
      <c r="AU24" s="258"/>
      <c r="AV24" s="258"/>
      <c r="AW24" s="258"/>
      <c r="AX24" s="258"/>
      <c r="AY24" s="258"/>
      <c r="AZ24" s="258"/>
      <c r="BA24" s="258"/>
      <c r="BB24" s="259"/>
      <c r="BC24" s="257" t="s">
        <v>37</v>
      </c>
      <c r="BD24" s="258"/>
      <c r="BE24" s="258"/>
      <c r="BF24" s="258"/>
      <c r="BG24" s="258"/>
      <c r="BH24" s="258"/>
      <c r="BI24" s="258"/>
      <c r="BJ24" s="258"/>
      <c r="BK24" s="258"/>
      <c r="BL24" s="258"/>
      <c r="BM24" s="258"/>
      <c r="BN24" s="259"/>
      <c r="BO24" s="257" t="s">
        <v>38</v>
      </c>
      <c r="BP24" s="258"/>
      <c r="BQ24" s="258"/>
      <c r="BR24" s="258"/>
      <c r="BS24" s="258"/>
      <c r="BT24" s="258"/>
      <c r="BU24" s="258"/>
      <c r="BV24" s="258"/>
      <c r="BW24" s="258"/>
      <c r="BX24" s="258"/>
      <c r="BY24" s="258"/>
      <c r="BZ24" s="259"/>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260">
        <v>1111111111</v>
      </c>
      <c r="T25" s="261"/>
      <c r="U25" s="261"/>
      <c r="V25" s="261"/>
      <c r="W25" s="261"/>
      <c r="X25" s="261"/>
      <c r="Y25" s="261"/>
      <c r="Z25" s="261"/>
      <c r="AA25" s="261"/>
      <c r="AB25" s="261"/>
      <c r="AC25" s="261"/>
      <c r="AD25" s="262"/>
      <c r="AE25" s="260">
        <v>1111111111</v>
      </c>
      <c r="AF25" s="261"/>
      <c r="AG25" s="261"/>
      <c r="AH25" s="261"/>
      <c r="AI25" s="261"/>
      <c r="AJ25" s="261"/>
      <c r="AK25" s="261"/>
      <c r="AL25" s="261"/>
      <c r="AM25" s="261"/>
      <c r="AN25" s="261"/>
      <c r="AO25" s="261"/>
      <c r="AP25" s="262"/>
      <c r="AQ25" s="260">
        <v>2222222222</v>
      </c>
      <c r="AR25" s="261"/>
      <c r="AS25" s="261"/>
      <c r="AT25" s="261"/>
      <c r="AU25" s="261"/>
      <c r="AV25" s="261"/>
      <c r="AW25" s="261"/>
      <c r="AX25" s="261"/>
      <c r="AY25" s="261"/>
      <c r="AZ25" s="261"/>
      <c r="BA25" s="261"/>
      <c r="BB25" s="262"/>
      <c r="BC25" s="260">
        <v>3333333333</v>
      </c>
      <c r="BD25" s="261"/>
      <c r="BE25" s="261"/>
      <c r="BF25" s="261"/>
      <c r="BG25" s="261"/>
      <c r="BH25" s="261"/>
      <c r="BI25" s="261"/>
      <c r="BJ25" s="261"/>
      <c r="BK25" s="261"/>
      <c r="BL25" s="261"/>
      <c r="BM25" s="261"/>
      <c r="BN25" s="262"/>
      <c r="BO25" s="260">
        <v>4444444444</v>
      </c>
      <c r="BP25" s="261"/>
      <c r="BQ25" s="261"/>
      <c r="BR25" s="261"/>
      <c r="BS25" s="261"/>
      <c r="BT25" s="261"/>
      <c r="BU25" s="261"/>
      <c r="BV25" s="261"/>
      <c r="BW25" s="261"/>
      <c r="BX25" s="261"/>
      <c r="BY25" s="261"/>
      <c r="BZ25" s="262"/>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250" t="s">
        <v>46</v>
      </c>
      <c r="T26" s="251"/>
      <c r="U26" s="251"/>
      <c r="V26" s="251"/>
      <c r="W26" s="251"/>
      <c r="X26" s="251"/>
      <c r="Y26" s="251"/>
      <c r="Z26" s="251"/>
      <c r="AA26" s="251"/>
      <c r="AB26" s="251"/>
      <c r="AC26" s="251"/>
      <c r="AD26" s="252"/>
      <c r="AE26" s="256" t="s">
        <v>49</v>
      </c>
      <c r="AF26" s="251"/>
      <c r="AG26" s="251"/>
      <c r="AH26" s="251"/>
      <c r="AI26" s="251"/>
      <c r="AJ26" s="251"/>
      <c r="AK26" s="251"/>
      <c r="AL26" s="251"/>
      <c r="AM26" s="251"/>
      <c r="AN26" s="251"/>
      <c r="AO26" s="251"/>
      <c r="AP26" s="252"/>
      <c r="AQ26" s="250" t="s">
        <v>50</v>
      </c>
      <c r="AR26" s="251"/>
      <c r="AS26" s="251"/>
      <c r="AT26" s="251"/>
      <c r="AU26" s="251"/>
      <c r="AV26" s="251"/>
      <c r="AW26" s="251"/>
      <c r="AX26" s="251"/>
      <c r="AY26" s="251"/>
      <c r="AZ26" s="251"/>
      <c r="BA26" s="251"/>
      <c r="BB26" s="252"/>
      <c r="BC26" s="256" t="s">
        <v>51</v>
      </c>
      <c r="BD26" s="251"/>
      <c r="BE26" s="251"/>
      <c r="BF26" s="251"/>
      <c r="BG26" s="251"/>
      <c r="BH26" s="251"/>
      <c r="BI26" s="251"/>
      <c r="BJ26" s="251"/>
      <c r="BK26" s="251"/>
      <c r="BL26" s="251"/>
      <c r="BM26" s="251"/>
      <c r="BN26" s="252"/>
      <c r="BO26" s="250" t="s">
        <v>47</v>
      </c>
      <c r="BP26" s="251"/>
      <c r="BQ26" s="251"/>
      <c r="BR26" s="251"/>
      <c r="BS26" s="251"/>
      <c r="BT26" s="251"/>
      <c r="BU26" s="251"/>
      <c r="BV26" s="251"/>
      <c r="BW26" s="251"/>
      <c r="BX26" s="251"/>
      <c r="BY26" s="251"/>
      <c r="BZ26" s="252"/>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253"/>
      <c r="T27" s="254"/>
      <c r="U27" s="254"/>
      <c r="V27" s="254"/>
      <c r="W27" s="254"/>
      <c r="X27" s="254"/>
      <c r="Y27" s="254"/>
      <c r="Z27" s="254"/>
      <c r="AA27" s="254"/>
      <c r="AB27" s="254"/>
      <c r="AC27" s="254"/>
      <c r="AD27" s="255"/>
      <c r="AE27" s="253"/>
      <c r="AF27" s="254"/>
      <c r="AG27" s="254"/>
      <c r="AH27" s="254"/>
      <c r="AI27" s="254"/>
      <c r="AJ27" s="254"/>
      <c r="AK27" s="254"/>
      <c r="AL27" s="254"/>
      <c r="AM27" s="254"/>
      <c r="AN27" s="254"/>
      <c r="AO27" s="254"/>
      <c r="AP27" s="255"/>
      <c r="AQ27" s="253"/>
      <c r="AR27" s="254"/>
      <c r="AS27" s="254"/>
      <c r="AT27" s="254"/>
      <c r="AU27" s="254"/>
      <c r="AV27" s="254"/>
      <c r="AW27" s="254"/>
      <c r="AX27" s="254"/>
      <c r="AY27" s="254"/>
      <c r="AZ27" s="254"/>
      <c r="BA27" s="254"/>
      <c r="BB27" s="255"/>
      <c r="BC27" s="253"/>
      <c r="BD27" s="254"/>
      <c r="BE27" s="254"/>
      <c r="BF27" s="254"/>
      <c r="BG27" s="254"/>
      <c r="BH27" s="254"/>
      <c r="BI27" s="254"/>
      <c r="BJ27" s="254"/>
      <c r="BK27" s="254"/>
      <c r="BL27" s="254"/>
      <c r="BM27" s="254"/>
      <c r="BN27" s="255"/>
      <c r="BO27" s="253"/>
      <c r="BP27" s="254"/>
      <c r="BQ27" s="254"/>
      <c r="BR27" s="254"/>
      <c r="BS27" s="254"/>
      <c r="BT27" s="254"/>
      <c r="BU27" s="254"/>
      <c r="BV27" s="254"/>
      <c r="BW27" s="254"/>
      <c r="BX27" s="254"/>
      <c r="BY27" s="254"/>
      <c r="BZ27" s="255"/>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241">
        <v>40000</v>
      </c>
      <c r="T28" s="242"/>
      <c r="U28" s="242"/>
      <c r="V28" s="242"/>
      <c r="W28" s="242"/>
      <c r="X28" s="242"/>
      <c r="Y28" s="242"/>
      <c r="Z28" s="242"/>
      <c r="AA28" s="242"/>
      <c r="AB28" s="242"/>
      <c r="AC28" s="242"/>
      <c r="AD28" s="243"/>
      <c r="AE28" s="241">
        <v>30000</v>
      </c>
      <c r="AF28" s="242"/>
      <c r="AG28" s="242"/>
      <c r="AH28" s="242"/>
      <c r="AI28" s="242"/>
      <c r="AJ28" s="242"/>
      <c r="AK28" s="242"/>
      <c r="AL28" s="242"/>
      <c r="AM28" s="242"/>
      <c r="AN28" s="242"/>
      <c r="AO28" s="242"/>
      <c r="AP28" s="243"/>
      <c r="AQ28" s="241">
        <v>140000</v>
      </c>
      <c r="AR28" s="242"/>
      <c r="AS28" s="242"/>
      <c r="AT28" s="242"/>
      <c r="AU28" s="242"/>
      <c r="AV28" s="242"/>
      <c r="AW28" s="242"/>
      <c r="AX28" s="242"/>
      <c r="AY28" s="242"/>
      <c r="AZ28" s="242"/>
      <c r="BA28" s="242"/>
      <c r="BB28" s="243"/>
      <c r="BC28" s="241">
        <v>100000</v>
      </c>
      <c r="BD28" s="242"/>
      <c r="BE28" s="242"/>
      <c r="BF28" s="242"/>
      <c r="BG28" s="242"/>
      <c r="BH28" s="242"/>
      <c r="BI28" s="242"/>
      <c r="BJ28" s="242"/>
      <c r="BK28" s="242"/>
      <c r="BL28" s="242"/>
      <c r="BM28" s="242"/>
      <c r="BN28" s="243"/>
      <c r="BO28" s="241">
        <v>90000</v>
      </c>
      <c r="BP28" s="242"/>
      <c r="BQ28" s="242"/>
      <c r="BR28" s="242"/>
      <c r="BS28" s="242"/>
      <c r="BT28" s="242"/>
      <c r="BU28" s="242"/>
      <c r="BV28" s="242"/>
      <c r="BW28" s="242"/>
      <c r="BX28" s="242"/>
      <c r="BY28" s="242"/>
      <c r="BZ28" s="243"/>
      <c r="CC28" s="4"/>
      <c r="CD28" s="43">
        <f>IF(S28="","a",S28)</f>
        <v>40000</v>
      </c>
      <c r="CE28" s="48">
        <f>IF(AE28="","a",AE28)</f>
        <v>30000</v>
      </c>
      <c r="CF28" s="48">
        <f>IF(AQ28="","a",AQ28)</f>
        <v>140000</v>
      </c>
      <c r="CG28" s="48">
        <f>IF(BC28="","a",BC28)</f>
        <v>100000</v>
      </c>
      <c r="CH28" s="48">
        <f>IF(BO28="","a",BO28)</f>
        <v>90000</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f>IFERROR(IF(ROUNDDOWN(CD28*0.1,0)&gt;U13,U13,(ROUNDDOWN(CD28*0.1,0))),"")</f>
        <v>4000</v>
      </c>
      <c r="T29" s="166"/>
      <c r="U29" s="166"/>
      <c r="V29" s="166"/>
      <c r="W29" s="166"/>
      <c r="X29" s="166"/>
      <c r="Y29" s="166"/>
      <c r="Z29" s="166"/>
      <c r="AA29" s="166"/>
      <c r="AB29" s="166"/>
      <c r="AC29" s="166"/>
      <c r="AD29" s="167"/>
      <c r="AE29" s="165">
        <f>IFERROR(IF(ROUNDDOWN(CE28*0.1,0)&gt;U13,U13,(ROUNDDOWN(CE28*0.1,0))),"")</f>
        <v>3000</v>
      </c>
      <c r="AF29" s="166"/>
      <c r="AG29" s="166"/>
      <c r="AH29" s="166"/>
      <c r="AI29" s="166"/>
      <c r="AJ29" s="166"/>
      <c r="AK29" s="166"/>
      <c r="AL29" s="166"/>
      <c r="AM29" s="166"/>
      <c r="AN29" s="166"/>
      <c r="AO29" s="166"/>
      <c r="AP29" s="167"/>
      <c r="AQ29" s="165">
        <f>IFERROR(IF(ROUNDDOWN(CF28*0.1,0)&gt;U13,U13,(ROUNDDOWN(CF28*0.1,0))),"")</f>
        <v>14000</v>
      </c>
      <c r="AR29" s="166"/>
      <c r="AS29" s="166"/>
      <c r="AT29" s="166"/>
      <c r="AU29" s="166"/>
      <c r="AV29" s="166"/>
      <c r="AW29" s="166"/>
      <c r="AX29" s="166"/>
      <c r="AY29" s="166"/>
      <c r="AZ29" s="166"/>
      <c r="BA29" s="166"/>
      <c r="BB29" s="167"/>
      <c r="BC29" s="165">
        <f>IFERROR(IF(ROUNDDOWN(CG28*0.1,0)&gt;U13,U13,(ROUNDDOWN(CG28*0.1,0))),"")</f>
        <v>10000</v>
      </c>
      <c r="BD29" s="166"/>
      <c r="BE29" s="166"/>
      <c r="BF29" s="166"/>
      <c r="BG29" s="166"/>
      <c r="BH29" s="166"/>
      <c r="BI29" s="166"/>
      <c r="BJ29" s="166"/>
      <c r="BK29" s="166"/>
      <c r="BL29" s="166"/>
      <c r="BM29" s="166"/>
      <c r="BN29" s="167"/>
      <c r="BO29" s="165">
        <f>IFERROR(IF(ROUNDDOWN(CH28*0.1,0)&gt;U13,U13,(ROUNDDOWN(CH28*0.1,0))),"")</f>
        <v>9000</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220">
        <v>4000</v>
      </c>
      <c r="T30" s="221"/>
      <c r="U30" s="221"/>
      <c r="V30" s="221"/>
      <c r="W30" s="221"/>
      <c r="X30" s="221"/>
      <c r="Y30" s="221"/>
      <c r="Z30" s="221"/>
      <c r="AA30" s="221"/>
      <c r="AB30" s="221"/>
      <c r="AC30" s="221"/>
      <c r="AD30" s="222"/>
      <c r="AE30" s="220">
        <v>3000</v>
      </c>
      <c r="AF30" s="221"/>
      <c r="AG30" s="221"/>
      <c r="AH30" s="221"/>
      <c r="AI30" s="221"/>
      <c r="AJ30" s="221"/>
      <c r="AK30" s="221"/>
      <c r="AL30" s="221"/>
      <c r="AM30" s="221"/>
      <c r="AN30" s="221"/>
      <c r="AO30" s="221"/>
      <c r="AP30" s="222"/>
      <c r="AQ30" s="220">
        <v>14000</v>
      </c>
      <c r="AR30" s="221"/>
      <c r="AS30" s="221"/>
      <c r="AT30" s="221"/>
      <c r="AU30" s="221"/>
      <c r="AV30" s="221"/>
      <c r="AW30" s="221"/>
      <c r="AX30" s="221"/>
      <c r="AY30" s="221"/>
      <c r="AZ30" s="221"/>
      <c r="BA30" s="221"/>
      <c r="BB30" s="222"/>
      <c r="BC30" s="220">
        <v>600</v>
      </c>
      <c r="BD30" s="221"/>
      <c r="BE30" s="221"/>
      <c r="BF30" s="221"/>
      <c r="BG30" s="221"/>
      <c r="BH30" s="221"/>
      <c r="BI30" s="221"/>
      <c r="BJ30" s="221"/>
      <c r="BK30" s="221"/>
      <c r="BL30" s="221"/>
      <c r="BM30" s="221"/>
      <c r="BN30" s="222"/>
      <c r="BO30" s="220">
        <v>1600</v>
      </c>
      <c r="BP30" s="221"/>
      <c r="BQ30" s="221"/>
      <c r="BR30" s="221"/>
      <c r="BS30" s="221"/>
      <c r="BT30" s="221"/>
      <c r="BU30" s="221"/>
      <c r="BV30" s="221"/>
      <c r="BW30" s="221"/>
      <c r="BX30" s="221"/>
      <c r="BY30" s="221"/>
      <c r="BZ30" s="222"/>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f>IF(CD28="a","",S30-S32)</f>
        <v>2300</v>
      </c>
      <c r="T31" s="169"/>
      <c r="U31" s="169"/>
      <c r="V31" s="169"/>
      <c r="W31" s="169"/>
      <c r="X31" s="169"/>
      <c r="Y31" s="169"/>
      <c r="Z31" s="169"/>
      <c r="AA31" s="169"/>
      <c r="AB31" s="169"/>
      <c r="AC31" s="169"/>
      <c r="AD31" s="170"/>
      <c r="AE31" s="168">
        <f>IF(CE28="a","",AE30-AE32)</f>
        <v>1300</v>
      </c>
      <c r="AF31" s="169"/>
      <c r="AG31" s="169"/>
      <c r="AH31" s="169"/>
      <c r="AI31" s="169"/>
      <c r="AJ31" s="169"/>
      <c r="AK31" s="169"/>
      <c r="AL31" s="169"/>
      <c r="AM31" s="169"/>
      <c r="AN31" s="169"/>
      <c r="AO31" s="169"/>
      <c r="AP31" s="170"/>
      <c r="AQ31" s="168">
        <f>IF(CF28="a","",AQ30-AQ32)</f>
        <v>780</v>
      </c>
      <c r="AR31" s="169"/>
      <c r="AS31" s="169"/>
      <c r="AT31" s="169"/>
      <c r="AU31" s="169"/>
      <c r="AV31" s="169"/>
      <c r="AW31" s="169"/>
      <c r="AX31" s="169"/>
      <c r="AY31" s="169"/>
      <c r="AZ31" s="169"/>
      <c r="BA31" s="169"/>
      <c r="BB31" s="170"/>
      <c r="BC31" s="168">
        <f>IF(CG28="a","",BC30-BC32)</f>
        <v>600</v>
      </c>
      <c r="BD31" s="169"/>
      <c r="BE31" s="169"/>
      <c r="BF31" s="169"/>
      <c r="BG31" s="169"/>
      <c r="BH31" s="169"/>
      <c r="BI31" s="169"/>
      <c r="BJ31" s="169"/>
      <c r="BK31" s="169"/>
      <c r="BL31" s="169"/>
      <c r="BM31" s="169"/>
      <c r="BN31" s="170"/>
      <c r="BO31" s="168">
        <f>IF(CH28="a","",BO30-BO32)</f>
        <v>1600</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229" t="s">
        <v>45</v>
      </c>
      <c r="G32" s="230"/>
      <c r="H32" s="230"/>
      <c r="I32" s="230"/>
      <c r="J32" s="230"/>
      <c r="K32" s="230"/>
      <c r="L32" s="230"/>
      <c r="M32" s="230"/>
      <c r="N32" s="230"/>
      <c r="O32" s="230"/>
      <c r="P32" s="230"/>
      <c r="Q32" s="230"/>
      <c r="R32" s="231"/>
      <c r="S32" s="220">
        <v>1700</v>
      </c>
      <c r="T32" s="221"/>
      <c r="U32" s="221"/>
      <c r="V32" s="221"/>
      <c r="W32" s="221"/>
      <c r="X32" s="221"/>
      <c r="Y32" s="221"/>
      <c r="Z32" s="221"/>
      <c r="AA32" s="221"/>
      <c r="AB32" s="221"/>
      <c r="AC32" s="221"/>
      <c r="AD32" s="222"/>
      <c r="AE32" s="220">
        <v>1700</v>
      </c>
      <c r="AF32" s="221"/>
      <c r="AG32" s="221"/>
      <c r="AH32" s="221"/>
      <c r="AI32" s="221"/>
      <c r="AJ32" s="221"/>
      <c r="AK32" s="221"/>
      <c r="AL32" s="221"/>
      <c r="AM32" s="221"/>
      <c r="AN32" s="221"/>
      <c r="AO32" s="221"/>
      <c r="AP32" s="222"/>
      <c r="AQ32" s="220">
        <v>13220</v>
      </c>
      <c r="AR32" s="221"/>
      <c r="AS32" s="221"/>
      <c r="AT32" s="221"/>
      <c r="AU32" s="221"/>
      <c r="AV32" s="221"/>
      <c r="AW32" s="221"/>
      <c r="AX32" s="221"/>
      <c r="AY32" s="221"/>
      <c r="AZ32" s="221"/>
      <c r="BA32" s="221"/>
      <c r="BB32" s="222"/>
      <c r="BC32" s="220">
        <v>0</v>
      </c>
      <c r="BD32" s="221"/>
      <c r="BE32" s="221"/>
      <c r="BF32" s="221"/>
      <c r="BG32" s="221"/>
      <c r="BH32" s="221"/>
      <c r="BI32" s="221"/>
      <c r="BJ32" s="221"/>
      <c r="BK32" s="221"/>
      <c r="BL32" s="221"/>
      <c r="BM32" s="221"/>
      <c r="BN32" s="222"/>
      <c r="BO32" s="220">
        <v>0</v>
      </c>
      <c r="BP32" s="221"/>
      <c r="BQ32" s="221"/>
      <c r="BR32" s="221"/>
      <c r="BS32" s="221"/>
      <c r="BT32" s="221"/>
      <c r="BU32" s="221"/>
      <c r="BV32" s="221"/>
      <c r="BW32" s="221"/>
      <c r="BX32" s="221"/>
      <c r="BY32" s="221"/>
      <c r="BZ32" s="222"/>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232"/>
      <c r="T37" s="233"/>
      <c r="U37" s="233"/>
      <c r="V37" s="233"/>
      <c r="W37" s="233"/>
      <c r="X37" s="233"/>
      <c r="Y37" s="233"/>
      <c r="Z37" s="233"/>
      <c r="AA37" s="233"/>
      <c r="AB37" s="233"/>
      <c r="AC37" s="233"/>
      <c r="AD37" s="234"/>
      <c r="AE37" s="232"/>
      <c r="AF37" s="233"/>
      <c r="AG37" s="233"/>
      <c r="AH37" s="233"/>
      <c r="AI37" s="233"/>
      <c r="AJ37" s="233"/>
      <c r="AK37" s="233"/>
      <c r="AL37" s="233"/>
      <c r="AM37" s="233"/>
      <c r="AN37" s="233"/>
      <c r="AO37" s="233"/>
      <c r="AP37" s="234"/>
      <c r="AQ37" s="232"/>
      <c r="AR37" s="233"/>
      <c r="AS37" s="233"/>
      <c r="AT37" s="233"/>
      <c r="AU37" s="233"/>
      <c r="AV37" s="233"/>
      <c r="AW37" s="233"/>
      <c r="AX37" s="233"/>
      <c r="AY37" s="233"/>
      <c r="AZ37" s="233"/>
      <c r="BA37" s="233"/>
      <c r="BB37" s="234"/>
      <c r="BC37" s="232"/>
      <c r="BD37" s="233"/>
      <c r="BE37" s="233"/>
      <c r="BF37" s="233"/>
      <c r="BG37" s="233"/>
      <c r="BH37" s="233"/>
      <c r="BI37" s="233"/>
      <c r="BJ37" s="233"/>
      <c r="BK37" s="233"/>
      <c r="BL37" s="233"/>
      <c r="BM37" s="233"/>
      <c r="BN37" s="234"/>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244"/>
      <c r="T38" s="245"/>
      <c r="U38" s="245"/>
      <c r="V38" s="245"/>
      <c r="W38" s="245"/>
      <c r="X38" s="245"/>
      <c r="Y38" s="245"/>
      <c r="Z38" s="245"/>
      <c r="AA38" s="245"/>
      <c r="AB38" s="245"/>
      <c r="AC38" s="245"/>
      <c r="AD38" s="246"/>
      <c r="AE38" s="244"/>
      <c r="AF38" s="245"/>
      <c r="AG38" s="245"/>
      <c r="AH38" s="245"/>
      <c r="AI38" s="245"/>
      <c r="AJ38" s="245"/>
      <c r="AK38" s="245"/>
      <c r="AL38" s="245"/>
      <c r="AM38" s="245"/>
      <c r="AN38" s="245"/>
      <c r="AO38" s="245"/>
      <c r="AP38" s="246"/>
      <c r="AQ38" s="244"/>
      <c r="AR38" s="245"/>
      <c r="AS38" s="245"/>
      <c r="AT38" s="245"/>
      <c r="AU38" s="245"/>
      <c r="AV38" s="245"/>
      <c r="AW38" s="245"/>
      <c r="AX38" s="245"/>
      <c r="AY38" s="245"/>
      <c r="AZ38" s="245"/>
      <c r="BA38" s="245"/>
      <c r="BB38" s="246"/>
      <c r="BC38" s="244"/>
      <c r="BD38" s="245"/>
      <c r="BE38" s="245"/>
      <c r="BF38" s="245"/>
      <c r="BG38" s="245"/>
      <c r="BH38" s="245"/>
      <c r="BI38" s="245"/>
      <c r="BJ38" s="245"/>
      <c r="BK38" s="245"/>
      <c r="BL38" s="245"/>
      <c r="BM38" s="245"/>
      <c r="BN38" s="246"/>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247"/>
      <c r="T39" s="248"/>
      <c r="U39" s="248"/>
      <c r="V39" s="248"/>
      <c r="W39" s="248"/>
      <c r="X39" s="248"/>
      <c r="Y39" s="248"/>
      <c r="Z39" s="248"/>
      <c r="AA39" s="248"/>
      <c r="AB39" s="248"/>
      <c r="AC39" s="248"/>
      <c r="AD39" s="249"/>
      <c r="AE39" s="247"/>
      <c r="AF39" s="248"/>
      <c r="AG39" s="248"/>
      <c r="AH39" s="248"/>
      <c r="AI39" s="248"/>
      <c r="AJ39" s="248"/>
      <c r="AK39" s="248"/>
      <c r="AL39" s="248"/>
      <c r="AM39" s="248"/>
      <c r="AN39" s="248"/>
      <c r="AO39" s="248"/>
      <c r="AP39" s="249"/>
      <c r="AQ39" s="247"/>
      <c r="AR39" s="248"/>
      <c r="AS39" s="248"/>
      <c r="AT39" s="248"/>
      <c r="AU39" s="248"/>
      <c r="AV39" s="248"/>
      <c r="AW39" s="248"/>
      <c r="AX39" s="248"/>
      <c r="AY39" s="248"/>
      <c r="AZ39" s="248"/>
      <c r="BA39" s="248"/>
      <c r="BB39" s="249"/>
      <c r="BC39" s="247"/>
      <c r="BD39" s="248"/>
      <c r="BE39" s="248"/>
      <c r="BF39" s="248"/>
      <c r="BG39" s="248"/>
      <c r="BH39" s="248"/>
      <c r="BI39" s="248"/>
      <c r="BJ39" s="248"/>
      <c r="BK39" s="248"/>
      <c r="BL39" s="248"/>
      <c r="BM39" s="248"/>
      <c r="BN39" s="249"/>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238"/>
      <c r="T40" s="239"/>
      <c r="U40" s="239"/>
      <c r="V40" s="239"/>
      <c r="W40" s="239"/>
      <c r="X40" s="239"/>
      <c r="Y40" s="239"/>
      <c r="Z40" s="239"/>
      <c r="AA40" s="239"/>
      <c r="AB40" s="239"/>
      <c r="AC40" s="239"/>
      <c r="AD40" s="240"/>
      <c r="AE40" s="238"/>
      <c r="AF40" s="239"/>
      <c r="AG40" s="239"/>
      <c r="AH40" s="239"/>
      <c r="AI40" s="239"/>
      <c r="AJ40" s="239"/>
      <c r="AK40" s="239"/>
      <c r="AL40" s="239"/>
      <c r="AM40" s="239"/>
      <c r="AN40" s="239"/>
      <c r="AO40" s="239"/>
      <c r="AP40" s="240"/>
      <c r="AQ40" s="238"/>
      <c r="AR40" s="239"/>
      <c r="AS40" s="239"/>
      <c r="AT40" s="239"/>
      <c r="AU40" s="239"/>
      <c r="AV40" s="239"/>
      <c r="AW40" s="239"/>
      <c r="AX40" s="239"/>
      <c r="AY40" s="239"/>
      <c r="AZ40" s="239"/>
      <c r="BA40" s="239"/>
      <c r="BB40" s="240"/>
      <c r="BC40" s="238"/>
      <c r="BD40" s="239"/>
      <c r="BE40" s="239"/>
      <c r="BF40" s="239"/>
      <c r="BG40" s="239"/>
      <c r="BH40" s="239"/>
      <c r="BI40" s="239"/>
      <c r="BJ40" s="239"/>
      <c r="BK40" s="239"/>
      <c r="BL40" s="239"/>
      <c r="BM40" s="239"/>
      <c r="BN40" s="240"/>
      <c r="BO40" s="241">
        <f>IF(CJ40="a","",CI40)</f>
        <v>400000</v>
      </c>
      <c r="BP40" s="242"/>
      <c r="BQ40" s="242"/>
      <c r="BR40" s="242"/>
      <c r="BS40" s="242"/>
      <c r="BT40" s="242"/>
      <c r="BU40" s="242"/>
      <c r="BV40" s="242"/>
      <c r="BW40" s="242"/>
      <c r="BX40" s="242"/>
      <c r="BY40" s="242"/>
      <c r="BZ40" s="243"/>
      <c r="CC40" s="4"/>
      <c r="CD40" s="43" t="str">
        <f>IF(S40="","a",S40)</f>
        <v>a</v>
      </c>
      <c r="CE40" s="48" t="str">
        <f>IF(AE40="","a",AE40)</f>
        <v>a</v>
      </c>
      <c r="CF40" s="48" t="str">
        <f>IF(AQ40="","a",AQ40)</f>
        <v>a</v>
      </c>
      <c r="CG40" s="48" t="str">
        <f>IF(BC40="","a",BC40)</f>
        <v>a</v>
      </c>
      <c r="CH40" s="48"/>
      <c r="CI40" s="48">
        <f>SUM(S28:BZ28,S40:BN40)</f>
        <v>400000</v>
      </c>
      <c r="CJ40" s="48">
        <f>IF(CI40=0,"a",CI40)</f>
        <v>400000</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235">
        <f>IF(CJ41="a","",CI41)</f>
        <v>40000</v>
      </c>
      <c r="BP41" s="236"/>
      <c r="BQ41" s="236"/>
      <c r="BR41" s="236"/>
      <c r="BS41" s="236"/>
      <c r="BT41" s="236"/>
      <c r="BU41" s="236"/>
      <c r="BV41" s="236"/>
      <c r="BW41" s="236"/>
      <c r="BX41" s="236"/>
      <c r="BY41" s="236"/>
      <c r="BZ41" s="237"/>
      <c r="CC41" s="4"/>
      <c r="CD41" s="43"/>
      <c r="CE41" s="48"/>
      <c r="CF41" s="48"/>
      <c r="CG41" s="48"/>
      <c r="CH41" s="48"/>
      <c r="CI41" s="48">
        <f>SUM(S29:BZ29,S41:BN41)</f>
        <v>40000</v>
      </c>
      <c r="CJ41" s="48">
        <f>IF(CI41=0,"a",CI41)</f>
        <v>40000</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217"/>
      <c r="T42" s="218"/>
      <c r="U42" s="218"/>
      <c r="V42" s="218"/>
      <c r="W42" s="218"/>
      <c r="X42" s="218"/>
      <c r="Y42" s="218"/>
      <c r="Z42" s="218"/>
      <c r="AA42" s="218"/>
      <c r="AB42" s="218"/>
      <c r="AC42" s="218"/>
      <c r="AD42" s="219"/>
      <c r="AE42" s="217"/>
      <c r="AF42" s="218"/>
      <c r="AG42" s="218"/>
      <c r="AH42" s="218"/>
      <c r="AI42" s="218"/>
      <c r="AJ42" s="218"/>
      <c r="AK42" s="218"/>
      <c r="AL42" s="218"/>
      <c r="AM42" s="218"/>
      <c r="AN42" s="218"/>
      <c r="AO42" s="218"/>
      <c r="AP42" s="219"/>
      <c r="AQ42" s="217"/>
      <c r="AR42" s="218"/>
      <c r="AS42" s="218"/>
      <c r="AT42" s="218"/>
      <c r="AU42" s="218"/>
      <c r="AV42" s="218"/>
      <c r="AW42" s="218"/>
      <c r="AX42" s="218"/>
      <c r="AY42" s="218"/>
      <c r="AZ42" s="218"/>
      <c r="BA42" s="218"/>
      <c r="BB42" s="219"/>
      <c r="BC42" s="217"/>
      <c r="BD42" s="218"/>
      <c r="BE42" s="218"/>
      <c r="BF42" s="218"/>
      <c r="BG42" s="218"/>
      <c r="BH42" s="218"/>
      <c r="BI42" s="218"/>
      <c r="BJ42" s="218"/>
      <c r="BK42" s="218"/>
      <c r="BL42" s="218"/>
      <c r="BM42" s="218"/>
      <c r="BN42" s="219"/>
      <c r="BO42" s="220">
        <f>IF(CE42="a","",CD42)</f>
        <v>23200</v>
      </c>
      <c r="BP42" s="221"/>
      <c r="BQ42" s="221"/>
      <c r="BR42" s="221"/>
      <c r="BS42" s="221"/>
      <c r="BT42" s="221"/>
      <c r="BU42" s="221"/>
      <c r="BV42" s="221"/>
      <c r="BW42" s="221"/>
      <c r="BX42" s="221"/>
      <c r="BY42" s="221"/>
      <c r="BZ42" s="222"/>
      <c r="CA42" s="204" t="str">
        <f>IF(BO42&gt;U13,"エラー","")</f>
        <v/>
      </c>
      <c r="CB42" s="205"/>
      <c r="CC42" s="206"/>
      <c r="CD42" s="43">
        <f>SUM(S30:BZ30,S42:BN42)</f>
        <v>23200</v>
      </c>
      <c r="CE42" s="48">
        <f t="shared" ref="CE42:CE44" si="3">IF(CD42=0,"a",CD42)</f>
        <v>23200</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23" t="str">
        <f>IF(CD40="a","",S42-S44)</f>
        <v/>
      </c>
      <c r="T43" s="224"/>
      <c r="U43" s="224"/>
      <c r="V43" s="224"/>
      <c r="W43" s="224"/>
      <c r="X43" s="224"/>
      <c r="Y43" s="224"/>
      <c r="Z43" s="224"/>
      <c r="AA43" s="224"/>
      <c r="AB43" s="224"/>
      <c r="AC43" s="224"/>
      <c r="AD43" s="225"/>
      <c r="AE43" s="223" t="str">
        <f>IF(CE40="a","",AE42-AE44)</f>
        <v/>
      </c>
      <c r="AF43" s="224"/>
      <c r="AG43" s="224"/>
      <c r="AH43" s="224"/>
      <c r="AI43" s="224"/>
      <c r="AJ43" s="224"/>
      <c r="AK43" s="224"/>
      <c r="AL43" s="224"/>
      <c r="AM43" s="224"/>
      <c r="AN43" s="224"/>
      <c r="AO43" s="224"/>
      <c r="AP43" s="225"/>
      <c r="AQ43" s="223" t="str">
        <f>IF(CF40="a","",AQ42-AQ44)</f>
        <v/>
      </c>
      <c r="AR43" s="224"/>
      <c r="AS43" s="224"/>
      <c r="AT43" s="224"/>
      <c r="AU43" s="224"/>
      <c r="AV43" s="224"/>
      <c r="AW43" s="224"/>
      <c r="AX43" s="224"/>
      <c r="AY43" s="224"/>
      <c r="AZ43" s="224"/>
      <c r="BA43" s="224"/>
      <c r="BB43" s="225"/>
      <c r="BC43" s="223" t="str">
        <f>IF(CG40="a","",BC42-BC44)</f>
        <v/>
      </c>
      <c r="BD43" s="224"/>
      <c r="BE43" s="224"/>
      <c r="BF43" s="224"/>
      <c r="BG43" s="224"/>
      <c r="BH43" s="224"/>
      <c r="BI43" s="224"/>
      <c r="BJ43" s="224"/>
      <c r="BK43" s="224"/>
      <c r="BL43" s="224"/>
      <c r="BM43" s="224"/>
      <c r="BN43" s="225"/>
      <c r="BO43" s="226">
        <f>IF(CE43="a","",CD43)</f>
        <v>6580</v>
      </c>
      <c r="BP43" s="227"/>
      <c r="BQ43" s="227"/>
      <c r="BR43" s="227"/>
      <c r="BS43" s="227"/>
      <c r="BT43" s="227"/>
      <c r="BU43" s="227"/>
      <c r="BV43" s="227"/>
      <c r="BW43" s="227"/>
      <c r="BX43" s="227"/>
      <c r="BY43" s="227"/>
      <c r="BZ43" s="228"/>
      <c r="CC43" s="4"/>
      <c r="CD43" s="43">
        <f>SUM(S31:BZ31,S43:BN43)</f>
        <v>6580</v>
      </c>
      <c r="CE43" s="48">
        <f>IF(CD43=0,"a",CD43)</f>
        <v>6580</v>
      </c>
      <c r="CF43" s="48"/>
      <c r="CG43" s="48"/>
      <c r="CH43" s="48"/>
      <c r="CI43" s="48"/>
      <c r="CJ43" s="48"/>
      <c r="CK43" s="48"/>
      <c r="CL43" s="49"/>
    </row>
    <row r="44" spans="2:90" ht="41.25" customHeight="1" thickBot="1" x14ac:dyDescent="0.2">
      <c r="B44" s="8"/>
      <c r="D44" s="127"/>
      <c r="E44" s="128"/>
      <c r="F44" s="229" t="s">
        <v>45</v>
      </c>
      <c r="G44" s="230"/>
      <c r="H44" s="230"/>
      <c r="I44" s="230"/>
      <c r="J44" s="230"/>
      <c r="K44" s="230"/>
      <c r="L44" s="230"/>
      <c r="M44" s="230"/>
      <c r="N44" s="230"/>
      <c r="O44" s="230"/>
      <c r="P44" s="230"/>
      <c r="Q44" s="230"/>
      <c r="R44" s="231"/>
      <c r="S44" s="217"/>
      <c r="T44" s="218"/>
      <c r="U44" s="218"/>
      <c r="V44" s="218"/>
      <c r="W44" s="218"/>
      <c r="X44" s="218"/>
      <c r="Y44" s="218"/>
      <c r="Z44" s="218"/>
      <c r="AA44" s="218"/>
      <c r="AB44" s="218"/>
      <c r="AC44" s="218"/>
      <c r="AD44" s="219"/>
      <c r="AE44" s="217"/>
      <c r="AF44" s="218"/>
      <c r="AG44" s="218"/>
      <c r="AH44" s="218"/>
      <c r="AI44" s="218"/>
      <c r="AJ44" s="218"/>
      <c r="AK44" s="218"/>
      <c r="AL44" s="218"/>
      <c r="AM44" s="218"/>
      <c r="AN44" s="218"/>
      <c r="AO44" s="218"/>
      <c r="AP44" s="219"/>
      <c r="AQ44" s="217"/>
      <c r="AR44" s="218"/>
      <c r="AS44" s="218"/>
      <c r="AT44" s="218"/>
      <c r="AU44" s="218"/>
      <c r="AV44" s="218"/>
      <c r="AW44" s="218"/>
      <c r="AX44" s="218"/>
      <c r="AY44" s="218"/>
      <c r="AZ44" s="218"/>
      <c r="BA44" s="218"/>
      <c r="BB44" s="219"/>
      <c r="BC44" s="217"/>
      <c r="BD44" s="218"/>
      <c r="BE44" s="218"/>
      <c r="BF44" s="218"/>
      <c r="BG44" s="218"/>
      <c r="BH44" s="218"/>
      <c r="BI44" s="218"/>
      <c r="BJ44" s="218"/>
      <c r="BK44" s="218"/>
      <c r="BL44" s="218"/>
      <c r="BM44" s="218"/>
      <c r="BN44" s="219"/>
      <c r="BO44" s="220">
        <f t="shared" ref="BO44" si="4">IF(CE44="a","",CD44)</f>
        <v>16620</v>
      </c>
      <c r="BP44" s="221"/>
      <c r="BQ44" s="221"/>
      <c r="BR44" s="221"/>
      <c r="BS44" s="221"/>
      <c r="BT44" s="221"/>
      <c r="BU44" s="221"/>
      <c r="BV44" s="221"/>
      <c r="BW44" s="221"/>
      <c r="BX44" s="221"/>
      <c r="BY44" s="221"/>
      <c r="BZ44" s="222"/>
      <c r="CA44" s="199" t="str">
        <f>IF(BO44&gt;CD8,"世帯の利用者負担額上限と上限管理後利用者負担額の関係が不正です",IF(AND(CD8&lt;BO42,CD8&gt;BO44),"エラー",""))</f>
        <v/>
      </c>
      <c r="CB44" s="200"/>
      <c r="CC44" s="201"/>
      <c r="CD44" s="43">
        <f>SUM(S32:BZ32,S44:BN44)</f>
        <v>16620</v>
      </c>
      <c r="CE44" s="48">
        <f t="shared" si="3"/>
        <v>16620</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BM13:BN13"/>
    <mergeCell ref="BO13:BP13"/>
    <mergeCell ref="BQ13:BR13"/>
    <mergeCell ref="BS13:BT13"/>
    <mergeCell ref="D15:AB15"/>
    <mergeCell ref="AC15:AF15"/>
    <mergeCell ref="G11:P11"/>
    <mergeCell ref="Q11:AB11"/>
    <mergeCell ref="AC11:AN11"/>
    <mergeCell ref="D13:T13"/>
    <mergeCell ref="U13:AD13"/>
    <mergeCell ref="BK13:BL1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AQ32:BB32"/>
    <mergeCell ref="BC32:BN32"/>
    <mergeCell ref="BO32:BZ32"/>
    <mergeCell ref="D31:E32"/>
    <mergeCell ref="F31:R31"/>
    <mergeCell ref="S31:AD31"/>
    <mergeCell ref="AE31:AP31"/>
    <mergeCell ref="AQ31:BB31"/>
    <mergeCell ref="BC31:BN31"/>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F41:R41"/>
    <mergeCell ref="S41:AD41"/>
    <mergeCell ref="AE41:AP41"/>
    <mergeCell ref="AQ41:BB41"/>
    <mergeCell ref="BC41:BN41"/>
    <mergeCell ref="BO41:BZ41"/>
    <mergeCell ref="F40:R40"/>
    <mergeCell ref="S40:AD40"/>
    <mergeCell ref="AE40:AP40"/>
    <mergeCell ref="AQ40:BB40"/>
    <mergeCell ref="BC40:BN40"/>
    <mergeCell ref="BO40:BZ40"/>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s>
  <phoneticPr fontId="1"/>
  <dataValidations count="2">
    <dataValidation type="list" allowBlank="1" showInputMessage="1" showErrorMessage="1" sqref="S36:BN36 S24:BZ24">
      <formula1>$CE$8:$CE$11</formula1>
    </dataValidation>
    <dataValidation type="list" allowBlank="1" showInputMessage="1" showErrorMessage="1" sqref="U13:AD13">
      <formula1>$CG$1:$CG$2</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Q51"/>
  <sheetViews>
    <sheetView view="pageBreakPreview" topLeftCell="A7" zoomScale="85" zoomScaleNormal="100" workbookViewId="0">
      <selection activeCell="CI12" sqref="CI12"/>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281" t="s">
        <v>43</v>
      </c>
      <c r="BD3" s="282"/>
      <c r="BE3" s="282"/>
      <c r="BF3" s="282"/>
      <c r="BG3" s="282"/>
      <c r="BH3" s="283"/>
      <c r="BI3" s="283"/>
      <c r="BJ3" s="283"/>
      <c r="BK3" s="282">
        <v>7</v>
      </c>
      <c r="BL3" s="282"/>
      <c r="BM3" s="282"/>
      <c r="BN3" s="284" t="s">
        <v>0</v>
      </c>
      <c r="BO3" s="284"/>
      <c r="BP3" s="284"/>
      <c r="BQ3" s="284"/>
      <c r="BR3" s="284"/>
      <c r="BS3" s="284"/>
      <c r="BT3" s="282">
        <v>2</v>
      </c>
      <c r="BU3" s="282"/>
      <c r="BV3" s="282"/>
      <c r="BW3" s="284" t="s">
        <v>1</v>
      </c>
      <c r="BX3" s="284"/>
      <c r="BY3" s="284"/>
      <c r="BZ3" s="285"/>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286">
        <v>1111111111</v>
      </c>
      <c r="BG5" s="286"/>
      <c r="BH5" s="286"/>
      <c r="BI5" s="286"/>
      <c r="BJ5" s="286"/>
      <c r="BK5" s="286"/>
      <c r="BL5" s="286"/>
      <c r="BM5" s="286"/>
      <c r="BN5" s="286"/>
      <c r="BO5" s="286"/>
      <c r="BP5" s="286"/>
      <c r="BQ5" s="286"/>
      <c r="BR5" s="286"/>
      <c r="BS5" s="286"/>
      <c r="BT5" s="286"/>
      <c r="BU5" s="286"/>
      <c r="BV5" s="286"/>
      <c r="BW5" s="286"/>
      <c r="BX5" s="286"/>
      <c r="BY5" s="286"/>
      <c r="BZ5" s="287"/>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288" t="s">
        <v>16</v>
      </c>
      <c r="R6" s="289"/>
      <c r="S6" s="289"/>
      <c r="T6" s="289"/>
      <c r="U6" s="289"/>
      <c r="V6" s="289"/>
      <c r="W6" s="289"/>
      <c r="X6" s="289"/>
      <c r="Y6" s="289"/>
      <c r="Z6" s="289"/>
      <c r="AA6" s="289"/>
      <c r="AB6" s="290"/>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291" t="s">
        <v>48</v>
      </c>
      <c r="BG6" s="291"/>
      <c r="BH6" s="291"/>
      <c r="BI6" s="291"/>
      <c r="BJ6" s="291"/>
      <c r="BK6" s="291"/>
      <c r="BL6" s="291"/>
      <c r="BM6" s="291"/>
      <c r="BN6" s="291"/>
      <c r="BO6" s="291"/>
      <c r="BP6" s="291"/>
      <c r="BQ6" s="291"/>
      <c r="BR6" s="291"/>
      <c r="BS6" s="291"/>
      <c r="BT6" s="291"/>
      <c r="BU6" s="291"/>
      <c r="BV6" s="291"/>
      <c r="BW6" s="291"/>
      <c r="BX6" s="291"/>
      <c r="BY6" s="291"/>
      <c r="BZ6" s="292"/>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291"/>
      <c r="BG7" s="291"/>
      <c r="BH7" s="291"/>
      <c r="BI7" s="291"/>
      <c r="BJ7" s="291"/>
      <c r="BK7" s="291"/>
      <c r="BL7" s="291"/>
      <c r="BM7" s="291"/>
      <c r="BN7" s="291"/>
      <c r="BO7" s="291"/>
      <c r="BP7" s="291"/>
      <c r="BQ7" s="291"/>
      <c r="BR7" s="291"/>
      <c r="BS7" s="291"/>
      <c r="BT7" s="291"/>
      <c r="BU7" s="291"/>
      <c r="BV7" s="291"/>
      <c r="BW7" s="291"/>
      <c r="BX7" s="291"/>
      <c r="BY7" s="291"/>
      <c r="BZ7" s="292"/>
      <c r="CC7" s="4"/>
      <c r="CD7" s="43"/>
      <c r="CE7" s="38"/>
      <c r="CF7" s="38"/>
      <c r="CG7" s="38"/>
      <c r="CH7" s="38"/>
      <c r="CI7" s="38"/>
      <c r="CJ7" s="38"/>
      <c r="CK7" s="38"/>
    </row>
    <row r="8" spans="1:89" ht="18.75" customHeight="1" x14ac:dyDescent="0.15">
      <c r="B8" s="8"/>
      <c r="D8" s="84"/>
      <c r="E8" s="85"/>
      <c r="F8" s="36" t="s">
        <v>30</v>
      </c>
      <c r="G8" s="274" t="s">
        <v>34</v>
      </c>
      <c r="H8" s="275"/>
      <c r="I8" s="275"/>
      <c r="J8" s="275"/>
      <c r="K8" s="275"/>
      <c r="L8" s="275"/>
      <c r="M8" s="275"/>
      <c r="N8" s="275"/>
      <c r="O8" s="275"/>
      <c r="P8" s="276"/>
      <c r="Q8" s="277" t="s">
        <v>17</v>
      </c>
      <c r="R8" s="278"/>
      <c r="S8" s="278"/>
      <c r="T8" s="278"/>
      <c r="U8" s="278"/>
      <c r="V8" s="278"/>
      <c r="W8" s="278"/>
      <c r="X8" s="278"/>
      <c r="Y8" s="278"/>
      <c r="Z8" s="278"/>
      <c r="AA8" s="278"/>
      <c r="AB8" s="278"/>
      <c r="AC8" s="279">
        <v>16620</v>
      </c>
      <c r="AD8" s="279"/>
      <c r="AE8" s="279"/>
      <c r="AF8" s="279"/>
      <c r="AG8" s="279"/>
      <c r="AH8" s="279"/>
      <c r="AI8" s="279"/>
      <c r="AJ8" s="279"/>
      <c r="AK8" s="279"/>
      <c r="AL8" s="279"/>
      <c r="AM8" s="279"/>
      <c r="AN8" s="280"/>
      <c r="AO8" s="100" t="str">
        <f>IF(CF8&gt;AC8,"エラー","")</f>
        <v/>
      </c>
      <c r="AP8" s="101"/>
      <c r="AQ8" s="102"/>
      <c r="AR8" s="64"/>
      <c r="AS8" s="65"/>
      <c r="AT8" s="65"/>
      <c r="AU8" s="76"/>
      <c r="AV8" s="76"/>
      <c r="AW8" s="76"/>
      <c r="AX8" s="76"/>
      <c r="AY8" s="76"/>
      <c r="AZ8" s="76"/>
      <c r="BA8" s="76"/>
      <c r="BB8" s="76"/>
      <c r="BC8" s="76"/>
      <c r="BD8" s="76"/>
      <c r="BE8" s="76"/>
      <c r="BF8" s="291"/>
      <c r="BG8" s="291"/>
      <c r="BH8" s="291"/>
      <c r="BI8" s="291"/>
      <c r="BJ8" s="291"/>
      <c r="BK8" s="291"/>
      <c r="BL8" s="291"/>
      <c r="BM8" s="291"/>
      <c r="BN8" s="291"/>
      <c r="BO8" s="291"/>
      <c r="BP8" s="291"/>
      <c r="BQ8" s="291"/>
      <c r="BR8" s="291"/>
      <c r="BS8" s="291"/>
      <c r="BT8" s="291"/>
      <c r="BU8" s="291"/>
      <c r="BV8" s="291"/>
      <c r="BW8" s="291"/>
      <c r="BX8" s="291"/>
      <c r="BY8" s="291"/>
      <c r="BZ8" s="292"/>
      <c r="CC8" s="4"/>
      <c r="CD8" s="43">
        <f>IF(MAX(AC8:AN11)=0,"",MAX(AC8:AN11))</f>
        <v>16620</v>
      </c>
      <c r="CE8" s="38" t="str">
        <f t="shared" ref="CE8:CE9" si="0">IF(Q8="","",Q8)</f>
        <v>神戸　一郎</v>
      </c>
      <c r="CF8" s="38">
        <f>SUMIF($S$35:$BN$35,$CE8,$S$44:$BN$44)+SUMIF($S$24:$BZ$24,$CE8,$S$32:$BZ$32)</f>
        <v>1700</v>
      </c>
      <c r="CG8" s="38"/>
      <c r="CH8" s="38"/>
      <c r="CI8" s="38"/>
      <c r="CJ8" s="38"/>
      <c r="CK8" s="38"/>
    </row>
    <row r="9" spans="1:89" ht="18.75" customHeight="1" x14ac:dyDescent="0.15">
      <c r="B9" s="8"/>
      <c r="D9" s="84"/>
      <c r="E9" s="85"/>
      <c r="F9" s="36" t="s">
        <v>31</v>
      </c>
      <c r="G9" s="274" t="s">
        <v>35</v>
      </c>
      <c r="H9" s="275"/>
      <c r="I9" s="275"/>
      <c r="J9" s="275"/>
      <c r="K9" s="275"/>
      <c r="L9" s="275"/>
      <c r="M9" s="275"/>
      <c r="N9" s="275"/>
      <c r="O9" s="275"/>
      <c r="P9" s="276"/>
      <c r="Q9" s="277" t="s">
        <v>39</v>
      </c>
      <c r="R9" s="278"/>
      <c r="S9" s="278"/>
      <c r="T9" s="278"/>
      <c r="U9" s="278"/>
      <c r="V9" s="278"/>
      <c r="W9" s="278"/>
      <c r="X9" s="278"/>
      <c r="Y9" s="278"/>
      <c r="Z9" s="278"/>
      <c r="AA9" s="278"/>
      <c r="AB9" s="278"/>
      <c r="AC9" s="279">
        <v>16620</v>
      </c>
      <c r="AD9" s="279"/>
      <c r="AE9" s="279"/>
      <c r="AF9" s="279"/>
      <c r="AG9" s="279"/>
      <c r="AH9" s="279"/>
      <c r="AI9" s="279"/>
      <c r="AJ9" s="279"/>
      <c r="AK9" s="279"/>
      <c r="AL9" s="279"/>
      <c r="AM9" s="279"/>
      <c r="AN9" s="280"/>
      <c r="AO9" s="100" t="str">
        <f t="shared" ref="AO9" si="1">IF(CF9&gt;AC9,"エラー","")</f>
        <v/>
      </c>
      <c r="AP9" s="101"/>
      <c r="AQ9" s="102"/>
      <c r="AR9" s="64"/>
      <c r="AS9" s="65"/>
      <c r="AT9" s="65"/>
      <c r="AU9" s="76"/>
      <c r="AV9" s="76"/>
      <c r="AW9" s="76"/>
      <c r="AX9" s="76"/>
      <c r="AY9" s="76"/>
      <c r="AZ9" s="76"/>
      <c r="BA9" s="76"/>
      <c r="BB9" s="76"/>
      <c r="BC9" s="76"/>
      <c r="BD9" s="76"/>
      <c r="BE9" s="76"/>
      <c r="BF9" s="291"/>
      <c r="BG9" s="291"/>
      <c r="BH9" s="291"/>
      <c r="BI9" s="291"/>
      <c r="BJ9" s="291"/>
      <c r="BK9" s="291"/>
      <c r="BL9" s="291"/>
      <c r="BM9" s="291"/>
      <c r="BN9" s="291"/>
      <c r="BO9" s="291"/>
      <c r="BP9" s="291"/>
      <c r="BQ9" s="291"/>
      <c r="BR9" s="291"/>
      <c r="BS9" s="291"/>
      <c r="BT9" s="291"/>
      <c r="BU9" s="291"/>
      <c r="BV9" s="291"/>
      <c r="BW9" s="291"/>
      <c r="BX9" s="291"/>
      <c r="BY9" s="291"/>
      <c r="BZ9" s="292"/>
      <c r="CC9" s="4"/>
      <c r="CD9" s="43"/>
      <c r="CE9" s="38" t="str">
        <f t="shared" si="0"/>
        <v>神戸　次郎</v>
      </c>
      <c r="CF9" s="38">
        <f t="shared" ref="CF9:CF10" si="2">SUMIF($S$35:$BN$35,$CE9,$S$44:$BN$44)+SUMIF($S$24:$BZ$24,$CE9,$S$32:$BZ$32)</f>
        <v>0</v>
      </c>
      <c r="CG9" s="38"/>
      <c r="CH9" s="38"/>
      <c r="CI9" s="38"/>
      <c r="CJ9" s="38"/>
      <c r="CK9" s="38"/>
    </row>
    <row r="10" spans="1:89" ht="18.75" customHeight="1" x14ac:dyDescent="0.15">
      <c r="B10" s="8"/>
      <c r="D10" s="84"/>
      <c r="E10" s="85"/>
      <c r="F10" s="36" t="s">
        <v>32</v>
      </c>
      <c r="G10" s="274" t="s">
        <v>36</v>
      </c>
      <c r="H10" s="275"/>
      <c r="I10" s="275"/>
      <c r="J10" s="275"/>
      <c r="K10" s="275"/>
      <c r="L10" s="275"/>
      <c r="M10" s="275"/>
      <c r="N10" s="275"/>
      <c r="O10" s="275"/>
      <c r="P10" s="276"/>
      <c r="Q10" s="277" t="s">
        <v>41</v>
      </c>
      <c r="R10" s="278"/>
      <c r="S10" s="278"/>
      <c r="T10" s="278"/>
      <c r="U10" s="278"/>
      <c r="V10" s="278"/>
      <c r="W10" s="278"/>
      <c r="X10" s="278"/>
      <c r="Y10" s="278"/>
      <c r="Z10" s="278"/>
      <c r="AA10" s="278"/>
      <c r="AB10" s="278"/>
      <c r="AC10" s="279">
        <v>1700</v>
      </c>
      <c r="AD10" s="279"/>
      <c r="AE10" s="279"/>
      <c r="AF10" s="279"/>
      <c r="AG10" s="279"/>
      <c r="AH10" s="279"/>
      <c r="AI10" s="279"/>
      <c r="AJ10" s="279"/>
      <c r="AK10" s="279"/>
      <c r="AL10" s="279"/>
      <c r="AM10" s="279"/>
      <c r="AN10" s="280"/>
      <c r="AO10" s="100" t="str">
        <f>IF(CF10&gt;AC10,"エラー","")</f>
        <v/>
      </c>
      <c r="AP10" s="101"/>
      <c r="AQ10" s="102"/>
      <c r="AR10" s="64"/>
      <c r="AS10" s="65"/>
      <c r="AT10" s="65"/>
      <c r="AU10" s="76"/>
      <c r="AV10" s="76"/>
      <c r="AW10" s="76"/>
      <c r="AX10" s="76"/>
      <c r="AY10" s="76"/>
      <c r="AZ10" s="76"/>
      <c r="BA10" s="76"/>
      <c r="BB10" s="76"/>
      <c r="BC10" s="76"/>
      <c r="BD10" s="76"/>
      <c r="BE10" s="76"/>
      <c r="BF10" s="291"/>
      <c r="BG10" s="291"/>
      <c r="BH10" s="291"/>
      <c r="BI10" s="291"/>
      <c r="BJ10" s="291"/>
      <c r="BK10" s="291"/>
      <c r="BL10" s="291"/>
      <c r="BM10" s="291"/>
      <c r="BN10" s="291"/>
      <c r="BO10" s="291"/>
      <c r="BP10" s="291"/>
      <c r="BQ10" s="291"/>
      <c r="BR10" s="291"/>
      <c r="BS10" s="291"/>
      <c r="BT10" s="291"/>
      <c r="BU10" s="291"/>
      <c r="BV10" s="291"/>
      <c r="BW10" s="291"/>
      <c r="BX10" s="291"/>
      <c r="BY10" s="291"/>
      <c r="BZ10" s="292"/>
      <c r="CC10" s="4"/>
      <c r="CD10" s="43"/>
      <c r="CE10" s="38" t="str">
        <f>IF(Q10="","",Q10)</f>
        <v>神戸　三郎</v>
      </c>
      <c r="CF10" s="38">
        <f t="shared" si="2"/>
        <v>0</v>
      </c>
      <c r="CG10" s="38"/>
      <c r="CH10" s="38"/>
      <c r="CI10" s="38"/>
      <c r="CJ10" s="38"/>
      <c r="CK10" s="38"/>
    </row>
    <row r="11" spans="1:89" ht="18.75" customHeight="1" thickBot="1" x14ac:dyDescent="0.2">
      <c r="B11" s="8"/>
      <c r="D11" s="86"/>
      <c r="E11" s="87"/>
      <c r="F11" s="37" t="s">
        <v>33</v>
      </c>
      <c r="G11" s="266"/>
      <c r="H11" s="267"/>
      <c r="I11" s="267"/>
      <c r="J11" s="267"/>
      <c r="K11" s="267"/>
      <c r="L11" s="267"/>
      <c r="M11" s="267"/>
      <c r="N11" s="267"/>
      <c r="O11" s="267"/>
      <c r="P11" s="268"/>
      <c r="Q11" s="269"/>
      <c r="R11" s="270"/>
      <c r="S11" s="270"/>
      <c r="T11" s="270"/>
      <c r="U11" s="270"/>
      <c r="V11" s="270"/>
      <c r="W11" s="270"/>
      <c r="X11" s="270"/>
      <c r="Y11" s="270"/>
      <c r="Z11" s="270"/>
      <c r="AA11" s="270"/>
      <c r="AB11" s="270"/>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293"/>
      <c r="BG11" s="293"/>
      <c r="BH11" s="293"/>
      <c r="BI11" s="293"/>
      <c r="BJ11" s="293"/>
      <c r="BK11" s="293"/>
      <c r="BL11" s="293"/>
      <c r="BM11" s="293"/>
      <c r="BN11" s="293"/>
      <c r="BO11" s="293"/>
      <c r="BP11" s="293"/>
      <c r="BQ11" s="293"/>
      <c r="BR11" s="293"/>
      <c r="BS11" s="293"/>
      <c r="BT11" s="293"/>
      <c r="BU11" s="293"/>
      <c r="BV11" s="293"/>
      <c r="BW11" s="293"/>
      <c r="BX11" s="293"/>
      <c r="BY11" s="293"/>
      <c r="BZ11" s="294"/>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271">
        <v>4600</v>
      </c>
      <c r="V13" s="272"/>
      <c r="W13" s="272"/>
      <c r="X13" s="272"/>
      <c r="Y13" s="272"/>
      <c r="Z13" s="272"/>
      <c r="AA13" s="272"/>
      <c r="AB13" s="272"/>
      <c r="AC13" s="272"/>
      <c r="AD13" s="273"/>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263">
        <v>1</v>
      </c>
      <c r="AD15" s="264"/>
      <c r="AE15" s="264"/>
      <c r="AF15" s="265"/>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０００００００００１</v>
      </c>
      <c r="T23" s="146"/>
      <c r="U23" s="146"/>
      <c r="V23" s="146"/>
      <c r="W23" s="146"/>
      <c r="X23" s="146"/>
      <c r="Y23" s="146"/>
      <c r="Z23" s="146"/>
      <c r="AA23" s="146"/>
      <c r="AB23" s="146"/>
      <c r="AC23" s="146"/>
      <c r="AD23" s="147"/>
      <c r="AE23" s="145" t="str">
        <f>IF(AE24="","",IF(AE24=$Q$8,$G$8,IF(AE24=$Q$9,$G$9,IF(AE24=$Q$10,$G$10,IF(AE24=$Q$11,$G$11)))))</f>
        <v>０００００００００２</v>
      </c>
      <c r="AF23" s="146"/>
      <c r="AG23" s="146"/>
      <c r="AH23" s="146"/>
      <c r="AI23" s="146"/>
      <c r="AJ23" s="146"/>
      <c r="AK23" s="146"/>
      <c r="AL23" s="146"/>
      <c r="AM23" s="146"/>
      <c r="AN23" s="146"/>
      <c r="AO23" s="146"/>
      <c r="AP23" s="147"/>
      <c r="AQ23" s="145" t="str">
        <f>IF(AQ24="","",IF(AQ24=$Q$8,$G$8,IF(AQ24=$Q$9,$G$9,IF(AQ24=$Q$10,$G$10,IF(AQ24=$Q$11,$G$11)))))</f>
        <v>０００００００００３</v>
      </c>
      <c r="AR23" s="146"/>
      <c r="AS23" s="146"/>
      <c r="AT23" s="146"/>
      <c r="AU23" s="146"/>
      <c r="AV23" s="146"/>
      <c r="AW23" s="146"/>
      <c r="AX23" s="146"/>
      <c r="AY23" s="146"/>
      <c r="AZ23" s="146"/>
      <c r="BA23" s="146"/>
      <c r="BB23" s="147"/>
      <c r="BC23" s="145" t="str">
        <f>IF(BC24="","",IF(BC24=$Q$8,$G$8,IF(BC24=$Q$9,$G$9,IF(BC24=$Q$10,$G$10,IF(BC24=$Q$11,$G$11)))))</f>
        <v>０００００００００１</v>
      </c>
      <c r="BD23" s="146"/>
      <c r="BE23" s="146"/>
      <c r="BF23" s="146"/>
      <c r="BG23" s="146"/>
      <c r="BH23" s="146"/>
      <c r="BI23" s="146"/>
      <c r="BJ23" s="146"/>
      <c r="BK23" s="146"/>
      <c r="BL23" s="146"/>
      <c r="BM23" s="146"/>
      <c r="BN23" s="147"/>
      <c r="BO23" s="145" t="str">
        <f>IF(BO24="","",IF(BO24=$Q$8,$G$8,IF(BO24=$Q$9,$G$9,IF(BO24=$Q$10,$G$10,IF(BO24=$Q$11,$G$11)))))</f>
        <v>０００００００００２</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257" t="s">
        <v>37</v>
      </c>
      <c r="T24" s="258"/>
      <c r="U24" s="258"/>
      <c r="V24" s="258"/>
      <c r="W24" s="258"/>
      <c r="X24" s="258"/>
      <c r="Y24" s="258"/>
      <c r="Z24" s="258"/>
      <c r="AA24" s="258"/>
      <c r="AB24" s="258"/>
      <c r="AC24" s="258"/>
      <c r="AD24" s="259"/>
      <c r="AE24" s="257" t="s">
        <v>38</v>
      </c>
      <c r="AF24" s="258"/>
      <c r="AG24" s="258"/>
      <c r="AH24" s="258"/>
      <c r="AI24" s="258"/>
      <c r="AJ24" s="258"/>
      <c r="AK24" s="258"/>
      <c r="AL24" s="258"/>
      <c r="AM24" s="258"/>
      <c r="AN24" s="258"/>
      <c r="AO24" s="258"/>
      <c r="AP24" s="259"/>
      <c r="AQ24" s="257" t="s">
        <v>40</v>
      </c>
      <c r="AR24" s="258"/>
      <c r="AS24" s="258"/>
      <c r="AT24" s="258"/>
      <c r="AU24" s="258"/>
      <c r="AV24" s="258"/>
      <c r="AW24" s="258"/>
      <c r="AX24" s="258"/>
      <c r="AY24" s="258"/>
      <c r="AZ24" s="258"/>
      <c r="BA24" s="258"/>
      <c r="BB24" s="259"/>
      <c r="BC24" s="257" t="s">
        <v>37</v>
      </c>
      <c r="BD24" s="258"/>
      <c r="BE24" s="258"/>
      <c r="BF24" s="258"/>
      <c r="BG24" s="258"/>
      <c r="BH24" s="258"/>
      <c r="BI24" s="258"/>
      <c r="BJ24" s="258"/>
      <c r="BK24" s="258"/>
      <c r="BL24" s="258"/>
      <c r="BM24" s="258"/>
      <c r="BN24" s="259"/>
      <c r="BO24" s="257" t="s">
        <v>38</v>
      </c>
      <c r="BP24" s="258"/>
      <c r="BQ24" s="258"/>
      <c r="BR24" s="258"/>
      <c r="BS24" s="258"/>
      <c r="BT24" s="258"/>
      <c r="BU24" s="258"/>
      <c r="BV24" s="258"/>
      <c r="BW24" s="258"/>
      <c r="BX24" s="258"/>
      <c r="BY24" s="258"/>
      <c r="BZ24" s="259"/>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260">
        <v>1111111111</v>
      </c>
      <c r="T25" s="261"/>
      <c r="U25" s="261"/>
      <c r="V25" s="261"/>
      <c r="W25" s="261"/>
      <c r="X25" s="261"/>
      <c r="Y25" s="261"/>
      <c r="Z25" s="261"/>
      <c r="AA25" s="261"/>
      <c r="AB25" s="261"/>
      <c r="AC25" s="261"/>
      <c r="AD25" s="262"/>
      <c r="AE25" s="260">
        <v>1111111111</v>
      </c>
      <c r="AF25" s="261"/>
      <c r="AG25" s="261"/>
      <c r="AH25" s="261"/>
      <c r="AI25" s="261"/>
      <c r="AJ25" s="261"/>
      <c r="AK25" s="261"/>
      <c r="AL25" s="261"/>
      <c r="AM25" s="261"/>
      <c r="AN25" s="261"/>
      <c r="AO25" s="261"/>
      <c r="AP25" s="262"/>
      <c r="AQ25" s="260">
        <v>2222222222</v>
      </c>
      <c r="AR25" s="261"/>
      <c r="AS25" s="261"/>
      <c r="AT25" s="261"/>
      <c r="AU25" s="261"/>
      <c r="AV25" s="261"/>
      <c r="AW25" s="261"/>
      <c r="AX25" s="261"/>
      <c r="AY25" s="261"/>
      <c r="AZ25" s="261"/>
      <c r="BA25" s="261"/>
      <c r="BB25" s="262"/>
      <c r="BC25" s="260">
        <v>3333333333</v>
      </c>
      <c r="BD25" s="261"/>
      <c r="BE25" s="261"/>
      <c r="BF25" s="261"/>
      <c r="BG25" s="261"/>
      <c r="BH25" s="261"/>
      <c r="BI25" s="261"/>
      <c r="BJ25" s="261"/>
      <c r="BK25" s="261"/>
      <c r="BL25" s="261"/>
      <c r="BM25" s="261"/>
      <c r="BN25" s="262"/>
      <c r="BO25" s="260">
        <v>4444444444</v>
      </c>
      <c r="BP25" s="261"/>
      <c r="BQ25" s="261"/>
      <c r="BR25" s="261"/>
      <c r="BS25" s="261"/>
      <c r="BT25" s="261"/>
      <c r="BU25" s="261"/>
      <c r="BV25" s="261"/>
      <c r="BW25" s="261"/>
      <c r="BX25" s="261"/>
      <c r="BY25" s="261"/>
      <c r="BZ25" s="262"/>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250" t="s">
        <v>46</v>
      </c>
      <c r="T26" s="251"/>
      <c r="U26" s="251"/>
      <c r="V26" s="251"/>
      <c r="W26" s="251"/>
      <c r="X26" s="251"/>
      <c r="Y26" s="251"/>
      <c r="Z26" s="251"/>
      <c r="AA26" s="251"/>
      <c r="AB26" s="251"/>
      <c r="AC26" s="251"/>
      <c r="AD26" s="252"/>
      <c r="AE26" s="256" t="s">
        <v>49</v>
      </c>
      <c r="AF26" s="251"/>
      <c r="AG26" s="251"/>
      <c r="AH26" s="251"/>
      <c r="AI26" s="251"/>
      <c r="AJ26" s="251"/>
      <c r="AK26" s="251"/>
      <c r="AL26" s="251"/>
      <c r="AM26" s="251"/>
      <c r="AN26" s="251"/>
      <c r="AO26" s="251"/>
      <c r="AP26" s="252"/>
      <c r="AQ26" s="250" t="s">
        <v>50</v>
      </c>
      <c r="AR26" s="251"/>
      <c r="AS26" s="251"/>
      <c r="AT26" s="251"/>
      <c r="AU26" s="251"/>
      <c r="AV26" s="251"/>
      <c r="AW26" s="251"/>
      <c r="AX26" s="251"/>
      <c r="AY26" s="251"/>
      <c r="AZ26" s="251"/>
      <c r="BA26" s="251"/>
      <c r="BB26" s="252"/>
      <c r="BC26" s="256" t="s">
        <v>51</v>
      </c>
      <c r="BD26" s="251"/>
      <c r="BE26" s="251"/>
      <c r="BF26" s="251"/>
      <c r="BG26" s="251"/>
      <c r="BH26" s="251"/>
      <c r="BI26" s="251"/>
      <c r="BJ26" s="251"/>
      <c r="BK26" s="251"/>
      <c r="BL26" s="251"/>
      <c r="BM26" s="251"/>
      <c r="BN26" s="252"/>
      <c r="BO26" s="250" t="s">
        <v>47</v>
      </c>
      <c r="BP26" s="251"/>
      <c r="BQ26" s="251"/>
      <c r="BR26" s="251"/>
      <c r="BS26" s="251"/>
      <c r="BT26" s="251"/>
      <c r="BU26" s="251"/>
      <c r="BV26" s="251"/>
      <c r="BW26" s="251"/>
      <c r="BX26" s="251"/>
      <c r="BY26" s="251"/>
      <c r="BZ26" s="252"/>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253"/>
      <c r="T27" s="254"/>
      <c r="U27" s="254"/>
      <c r="V27" s="254"/>
      <c r="W27" s="254"/>
      <c r="X27" s="254"/>
      <c r="Y27" s="254"/>
      <c r="Z27" s="254"/>
      <c r="AA27" s="254"/>
      <c r="AB27" s="254"/>
      <c r="AC27" s="254"/>
      <c r="AD27" s="255"/>
      <c r="AE27" s="253"/>
      <c r="AF27" s="254"/>
      <c r="AG27" s="254"/>
      <c r="AH27" s="254"/>
      <c r="AI27" s="254"/>
      <c r="AJ27" s="254"/>
      <c r="AK27" s="254"/>
      <c r="AL27" s="254"/>
      <c r="AM27" s="254"/>
      <c r="AN27" s="254"/>
      <c r="AO27" s="254"/>
      <c r="AP27" s="255"/>
      <c r="AQ27" s="253"/>
      <c r="AR27" s="254"/>
      <c r="AS27" s="254"/>
      <c r="AT27" s="254"/>
      <c r="AU27" s="254"/>
      <c r="AV27" s="254"/>
      <c r="AW27" s="254"/>
      <c r="AX27" s="254"/>
      <c r="AY27" s="254"/>
      <c r="AZ27" s="254"/>
      <c r="BA27" s="254"/>
      <c r="BB27" s="255"/>
      <c r="BC27" s="253"/>
      <c r="BD27" s="254"/>
      <c r="BE27" s="254"/>
      <c r="BF27" s="254"/>
      <c r="BG27" s="254"/>
      <c r="BH27" s="254"/>
      <c r="BI27" s="254"/>
      <c r="BJ27" s="254"/>
      <c r="BK27" s="254"/>
      <c r="BL27" s="254"/>
      <c r="BM27" s="254"/>
      <c r="BN27" s="255"/>
      <c r="BO27" s="253"/>
      <c r="BP27" s="254"/>
      <c r="BQ27" s="254"/>
      <c r="BR27" s="254"/>
      <c r="BS27" s="254"/>
      <c r="BT27" s="254"/>
      <c r="BU27" s="254"/>
      <c r="BV27" s="254"/>
      <c r="BW27" s="254"/>
      <c r="BX27" s="254"/>
      <c r="BY27" s="254"/>
      <c r="BZ27" s="255"/>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241">
        <v>40000</v>
      </c>
      <c r="T28" s="242"/>
      <c r="U28" s="242"/>
      <c r="V28" s="242"/>
      <c r="W28" s="242"/>
      <c r="X28" s="242"/>
      <c r="Y28" s="242"/>
      <c r="Z28" s="242"/>
      <c r="AA28" s="242"/>
      <c r="AB28" s="242"/>
      <c r="AC28" s="242"/>
      <c r="AD28" s="243"/>
      <c r="AE28" s="241">
        <v>30000</v>
      </c>
      <c r="AF28" s="242"/>
      <c r="AG28" s="242"/>
      <c r="AH28" s="242"/>
      <c r="AI28" s="242"/>
      <c r="AJ28" s="242"/>
      <c r="AK28" s="242"/>
      <c r="AL28" s="242"/>
      <c r="AM28" s="242"/>
      <c r="AN28" s="242"/>
      <c r="AO28" s="242"/>
      <c r="AP28" s="243"/>
      <c r="AQ28" s="241">
        <v>140000</v>
      </c>
      <c r="AR28" s="242"/>
      <c r="AS28" s="242"/>
      <c r="AT28" s="242"/>
      <c r="AU28" s="242"/>
      <c r="AV28" s="242"/>
      <c r="AW28" s="242"/>
      <c r="AX28" s="242"/>
      <c r="AY28" s="242"/>
      <c r="AZ28" s="242"/>
      <c r="BA28" s="242"/>
      <c r="BB28" s="243"/>
      <c r="BC28" s="241">
        <v>100000</v>
      </c>
      <c r="BD28" s="242"/>
      <c r="BE28" s="242"/>
      <c r="BF28" s="242"/>
      <c r="BG28" s="242"/>
      <c r="BH28" s="242"/>
      <c r="BI28" s="242"/>
      <c r="BJ28" s="242"/>
      <c r="BK28" s="242"/>
      <c r="BL28" s="242"/>
      <c r="BM28" s="242"/>
      <c r="BN28" s="243"/>
      <c r="BO28" s="241">
        <v>90000</v>
      </c>
      <c r="BP28" s="242"/>
      <c r="BQ28" s="242"/>
      <c r="BR28" s="242"/>
      <c r="BS28" s="242"/>
      <c r="BT28" s="242"/>
      <c r="BU28" s="242"/>
      <c r="BV28" s="242"/>
      <c r="BW28" s="242"/>
      <c r="BX28" s="242"/>
      <c r="BY28" s="242"/>
      <c r="BZ28" s="243"/>
      <c r="CC28" s="4"/>
      <c r="CD28" s="43">
        <f>IF(S28="","a",S28)</f>
        <v>40000</v>
      </c>
      <c r="CE28" s="48">
        <f>IF(AE28="","a",AE28)</f>
        <v>30000</v>
      </c>
      <c r="CF28" s="48">
        <f>IF(AQ28="","a",AQ28)</f>
        <v>140000</v>
      </c>
      <c r="CG28" s="48">
        <f>IF(BC28="","a",BC28)</f>
        <v>100000</v>
      </c>
      <c r="CH28" s="48">
        <f>IF(BO28="","a",BO28)</f>
        <v>90000</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f>IFERROR(IF(ROUNDDOWN(CD28*0.1,0)&gt;U13,U13,(ROUNDDOWN(CD28*0.1,0))),"")</f>
        <v>4000</v>
      </c>
      <c r="T29" s="166"/>
      <c r="U29" s="166"/>
      <c r="V29" s="166"/>
      <c r="W29" s="166"/>
      <c r="X29" s="166"/>
      <c r="Y29" s="166"/>
      <c r="Z29" s="166"/>
      <c r="AA29" s="166"/>
      <c r="AB29" s="166"/>
      <c r="AC29" s="166"/>
      <c r="AD29" s="167"/>
      <c r="AE29" s="165">
        <f>IFERROR(IF(ROUNDDOWN(CE28*0.1,0)&gt;U13,U13,(ROUNDDOWN(CE28*0.1,0))),"")</f>
        <v>3000</v>
      </c>
      <c r="AF29" s="166"/>
      <c r="AG29" s="166"/>
      <c r="AH29" s="166"/>
      <c r="AI29" s="166"/>
      <c r="AJ29" s="166"/>
      <c r="AK29" s="166"/>
      <c r="AL29" s="166"/>
      <c r="AM29" s="166"/>
      <c r="AN29" s="166"/>
      <c r="AO29" s="166"/>
      <c r="AP29" s="167"/>
      <c r="AQ29" s="165">
        <f>IFERROR(IF(ROUNDDOWN(CF28*0.1,0)&gt;U13,U13,(ROUNDDOWN(CF28*0.1,0))),"")</f>
        <v>4600</v>
      </c>
      <c r="AR29" s="166"/>
      <c r="AS29" s="166"/>
      <c r="AT29" s="166"/>
      <c r="AU29" s="166"/>
      <c r="AV29" s="166"/>
      <c r="AW29" s="166"/>
      <c r="AX29" s="166"/>
      <c r="AY29" s="166"/>
      <c r="AZ29" s="166"/>
      <c r="BA29" s="166"/>
      <c r="BB29" s="167"/>
      <c r="BC29" s="165">
        <f>IFERROR(IF(ROUNDDOWN(CG28*0.1,0)&gt;U13,U13,(ROUNDDOWN(CG28*0.1,0))),"")</f>
        <v>4600</v>
      </c>
      <c r="BD29" s="166"/>
      <c r="BE29" s="166"/>
      <c r="BF29" s="166"/>
      <c r="BG29" s="166"/>
      <c r="BH29" s="166"/>
      <c r="BI29" s="166"/>
      <c r="BJ29" s="166"/>
      <c r="BK29" s="166"/>
      <c r="BL29" s="166"/>
      <c r="BM29" s="166"/>
      <c r="BN29" s="167"/>
      <c r="BO29" s="165">
        <f>IFERROR(IF(ROUNDDOWN(CH28*0.1,0)&gt;U13,U13,(ROUNDDOWN(CH28*0.1,0))),"")</f>
        <v>4600</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220">
        <v>4000</v>
      </c>
      <c r="T30" s="221"/>
      <c r="U30" s="221"/>
      <c r="V30" s="221"/>
      <c r="W30" s="221"/>
      <c r="X30" s="221"/>
      <c r="Y30" s="221"/>
      <c r="Z30" s="221"/>
      <c r="AA30" s="221"/>
      <c r="AB30" s="221"/>
      <c r="AC30" s="221"/>
      <c r="AD30" s="222"/>
      <c r="AE30" s="220">
        <v>600</v>
      </c>
      <c r="AF30" s="221"/>
      <c r="AG30" s="221"/>
      <c r="AH30" s="221"/>
      <c r="AI30" s="221"/>
      <c r="AJ30" s="221"/>
      <c r="AK30" s="221"/>
      <c r="AL30" s="221"/>
      <c r="AM30" s="221"/>
      <c r="AN30" s="221"/>
      <c r="AO30" s="221"/>
      <c r="AP30" s="222"/>
      <c r="AQ30" s="220">
        <v>0</v>
      </c>
      <c r="AR30" s="221"/>
      <c r="AS30" s="221"/>
      <c r="AT30" s="221"/>
      <c r="AU30" s="221"/>
      <c r="AV30" s="221"/>
      <c r="AW30" s="221"/>
      <c r="AX30" s="221"/>
      <c r="AY30" s="221"/>
      <c r="AZ30" s="221"/>
      <c r="BA30" s="221"/>
      <c r="BB30" s="222"/>
      <c r="BC30" s="220">
        <v>0</v>
      </c>
      <c r="BD30" s="221"/>
      <c r="BE30" s="221"/>
      <c r="BF30" s="221"/>
      <c r="BG30" s="221"/>
      <c r="BH30" s="221"/>
      <c r="BI30" s="221"/>
      <c r="BJ30" s="221"/>
      <c r="BK30" s="221"/>
      <c r="BL30" s="221"/>
      <c r="BM30" s="221"/>
      <c r="BN30" s="222"/>
      <c r="BO30" s="220">
        <v>0</v>
      </c>
      <c r="BP30" s="221"/>
      <c r="BQ30" s="221"/>
      <c r="BR30" s="221"/>
      <c r="BS30" s="221"/>
      <c r="BT30" s="221"/>
      <c r="BU30" s="221"/>
      <c r="BV30" s="221"/>
      <c r="BW30" s="221"/>
      <c r="BX30" s="221"/>
      <c r="BY30" s="221"/>
      <c r="BZ30" s="222"/>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f>IF(CD28="a","",S30-S32)</f>
        <v>2300</v>
      </c>
      <c r="T31" s="169"/>
      <c r="U31" s="169"/>
      <c r="V31" s="169"/>
      <c r="W31" s="169"/>
      <c r="X31" s="169"/>
      <c r="Y31" s="169"/>
      <c r="Z31" s="169"/>
      <c r="AA31" s="169"/>
      <c r="AB31" s="169"/>
      <c r="AC31" s="169"/>
      <c r="AD31" s="170"/>
      <c r="AE31" s="168">
        <f>IF(CE28="a","",AE30-AE32)</f>
        <v>600</v>
      </c>
      <c r="AF31" s="169"/>
      <c r="AG31" s="169"/>
      <c r="AH31" s="169"/>
      <c r="AI31" s="169"/>
      <c r="AJ31" s="169"/>
      <c r="AK31" s="169"/>
      <c r="AL31" s="169"/>
      <c r="AM31" s="169"/>
      <c r="AN31" s="169"/>
      <c r="AO31" s="169"/>
      <c r="AP31" s="170"/>
      <c r="AQ31" s="168">
        <f>IF(CF28="a","",AQ30-AQ32)</f>
        <v>0</v>
      </c>
      <c r="AR31" s="169"/>
      <c r="AS31" s="169"/>
      <c r="AT31" s="169"/>
      <c r="AU31" s="169"/>
      <c r="AV31" s="169"/>
      <c r="AW31" s="169"/>
      <c r="AX31" s="169"/>
      <c r="AY31" s="169"/>
      <c r="AZ31" s="169"/>
      <c r="BA31" s="169"/>
      <c r="BB31" s="170"/>
      <c r="BC31" s="168">
        <f>IF(CG28="a","",BC30-BC32)</f>
        <v>0</v>
      </c>
      <c r="BD31" s="169"/>
      <c r="BE31" s="169"/>
      <c r="BF31" s="169"/>
      <c r="BG31" s="169"/>
      <c r="BH31" s="169"/>
      <c r="BI31" s="169"/>
      <c r="BJ31" s="169"/>
      <c r="BK31" s="169"/>
      <c r="BL31" s="169"/>
      <c r="BM31" s="169"/>
      <c r="BN31" s="170"/>
      <c r="BO31" s="168">
        <f>IF(CH28="a","",BO30-BO32)</f>
        <v>0</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229" t="s">
        <v>45</v>
      </c>
      <c r="G32" s="230"/>
      <c r="H32" s="230"/>
      <c r="I32" s="230"/>
      <c r="J32" s="230"/>
      <c r="K32" s="230"/>
      <c r="L32" s="230"/>
      <c r="M32" s="230"/>
      <c r="N32" s="230"/>
      <c r="O32" s="230"/>
      <c r="P32" s="230"/>
      <c r="Q32" s="230"/>
      <c r="R32" s="231"/>
      <c r="S32" s="220">
        <v>1700</v>
      </c>
      <c r="T32" s="221"/>
      <c r="U32" s="221"/>
      <c r="V32" s="221"/>
      <c r="W32" s="221"/>
      <c r="X32" s="221"/>
      <c r="Y32" s="221"/>
      <c r="Z32" s="221"/>
      <c r="AA32" s="221"/>
      <c r="AB32" s="221"/>
      <c r="AC32" s="221"/>
      <c r="AD32" s="222"/>
      <c r="AE32" s="220">
        <v>0</v>
      </c>
      <c r="AF32" s="221"/>
      <c r="AG32" s="221"/>
      <c r="AH32" s="221"/>
      <c r="AI32" s="221"/>
      <c r="AJ32" s="221"/>
      <c r="AK32" s="221"/>
      <c r="AL32" s="221"/>
      <c r="AM32" s="221"/>
      <c r="AN32" s="221"/>
      <c r="AO32" s="221"/>
      <c r="AP32" s="222"/>
      <c r="AQ32" s="220">
        <v>0</v>
      </c>
      <c r="AR32" s="221"/>
      <c r="AS32" s="221"/>
      <c r="AT32" s="221"/>
      <c r="AU32" s="221"/>
      <c r="AV32" s="221"/>
      <c r="AW32" s="221"/>
      <c r="AX32" s="221"/>
      <c r="AY32" s="221"/>
      <c r="AZ32" s="221"/>
      <c r="BA32" s="221"/>
      <c r="BB32" s="222"/>
      <c r="BC32" s="220">
        <v>0</v>
      </c>
      <c r="BD32" s="221"/>
      <c r="BE32" s="221"/>
      <c r="BF32" s="221"/>
      <c r="BG32" s="221"/>
      <c r="BH32" s="221"/>
      <c r="BI32" s="221"/>
      <c r="BJ32" s="221"/>
      <c r="BK32" s="221"/>
      <c r="BL32" s="221"/>
      <c r="BM32" s="221"/>
      <c r="BN32" s="222"/>
      <c r="BO32" s="220">
        <v>0</v>
      </c>
      <c r="BP32" s="221"/>
      <c r="BQ32" s="221"/>
      <c r="BR32" s="221"/>
      <c r="BS32" s="221"/>
      <c r="BT32" s="221"/>
      <c r="BU32" s="221"/>
      <c r="BV32" s="221"/>
      <c r="BW32" s="221"/>
      <c r="BX32" s="221"/>
      <c r="BY32" s="221"/>
      <c r="BZ32" s="222"/>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232"/>
      <c r="T37" s="233"/>
      <c r="U37" s="233"/>
      <c r="V37" s="233"/>
      <c r="W37" s="233"/>
      <c r="X37" s="233"/>
      <c r="Y37" s="233"/>
      <c r="Z37" s="233"/>
      <c r="AA37" s="233"/>
      <c r="AB37" s="233"/>
      <c r="AC37" s="233"/>
      <c r="AD37" s="234"/>
      <c r="AE37" s="232"/>
      <c r="AF37" s="233"/>
      <c r="AG37" s="233"/>
      <c r="AH37" s="233"/>
      <c r="AI37" s="233"/>
      <c r="AJ37" s="233"/>
      <c r="AK37" s="233"/>
      <c r="AL37" s="233"/>
      <c r="AM37" s="233"/>
      <c r="AN37" s="233"/>
      <c r="AO37" s="233"/>
      <c r="AP37" s="234"/>
      <c r="AQ37" s="232"/>
      <c r="AR37" s="233"/>
      <c r="AS37" s="233"/>
      <c r="AT37" s="233"/>
      <c r="AU37" s="233"/>
      <c r="AV37" s="233"/>
      <c r="AW37" s="233"/>
      <c r="AX37" s="233"/>
      <c r="AY37" s="233"/>
      <c r="AZ37" s="233"/>
      <c r="BA37" s="233"/>
      <c r="BB37" s="234"/>
      <c r="BC37" s="232"/>
      <c r="BD37" s="233"/>
      <c r="BE37" s="233"/>
      <c r="BF37" s="233"/>
      <c r="BG37" s="233"/>
      <c r="BH37" s="233"/>
      <c r="BI37" s="233"/>
      <c r="BJ37" s="233"/>
      <c r="BK37" s="233"/>
      <c r="BL37" s="233"/>
      <c r="BM37" s="233"/>
      <c r="BN37" s="234"/>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244"/>
      <c r="T38" s="245"/>
      <c r="U38" s="245"/>
      <c r="V38" s="245"/>
      <c r="W38" s="245"/>
      <c r="X38" s="245"/>
      <c r="Y38" s="245"/>
      <c r="Z38" s="245"/>
      <c r="AA38" s="245"/>
      <c r="AB38" s="245"/>
      <c r="AC38" s="245"/>
      <c r="AD38" s="246"/>
      <c r="AE38" s="244"/>
      <c r="AF38" s="245"/>
      <c r="AG38" s="245"/>
      <c r="AH38" s="245"/>
      <c r="AI38" s="245"/>
      <c r="AJ38" s="245"/>
      <c r="AK38" s="245"/>
      <c r="AL38" s="245"/>
      <c r="AM38" s="245"/>
      <c r="AN38" s="245"/>
      <c r="AO38" s="245"/>
      <c r="AP38" s="246"/>
      <c r="AQ38" s="244"/>
      <c r="AR38" s="245"/>
      <c r="AS38" s="245"/>
      <c r="AT38" s="245"/>
      <c r="AU38" s="245"/>
      <c r="AV38" s="245"/>
      <c r="AW38" s="245"/>
      <c r="AX38" s="245"/>
      <c r="AY38" s="245"/>
      <c r="AZ38" s="245"/>
      <c r="BA38" s="245"/>
      <c r="BB38" s="246"/>
      <c r="BC38" s="244"/>
      <c r="BD38" s="245"/>
      <c r="BE38" s="245"/>
      <c r="BF38" s="245"/>
      <c r="BG38" s="245"/>
      <c r="BH38" s="245"/>
      <c r="BI38" s="245"/>
      <c r="BJ38" s="245"/>
      <c r="BK38" s="245"/>
      <c r="BL38" s="245"/>
      <c r="BM38" s="245"/>
      <c r="BN38" s="246"/>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247"/>
      <c r="T39" s="248"/>
      <c r="U39" s="248"/>
      <c r="V39" s="248"/>
      <c r="W39" s="248"/>
      <c r="X39" s="248"/>
      <c r="Y39" s="248"/>
      <c r="Z39" s="248"/>
      <c r="AA39" s="248"/>
      <c r="AB39" s="248"/>
      <c r="AC39" s="248"/>
      <c r="AD39" s="249"/>
      <c r="AE39" s="247"/>
      <c r="AF39" s="248"/>
      <c r="AG39" s="248"/>
      <c r="AH39" s="248"/>
      <c r="AI39" s="248"/>
      <c r="AJ39" s="248"/>
      <c r="AK39" s="248"/>
      <c r="AL39" s="248"/>
      <c r="AM39" s="248"/>
      <c r="AN39" s="248"/>
      <c r="AO39" s="248"/>
      <c r="AP39" s="249"/>
      <c r="AQ39" s="247"/>
      <c r="AR39" s="248"/>
      <c r="AS39" s="248"/>
      <c r="AT39" s="248"/>
      <c r="AU39" s="248"/>
      <c r="AV39" s="248"/>
      <c r="AW39" s="248"/>
      <c r="AX39" s="248"/>
      <c r="AY39" s="248"/>
      <c r="AZ39" s="248"/>
      <c r="BA39" s="248"/>
      <c r="BB39" s="249"/>
      <c r="BC39" s="247"/>
      <c r="BD39" s="248"/>
      <c r="BE39" s="248"/>
      <c r="BF39" s="248"/>
      <c r="BG39" s="248"/>
      <c r="BH39" s="248"/>
      <c r="BI39" s="248"/>
      <c r="BJ39" s="248"/>
      <c r="BK39" s="248"/>
      <c r="BL39" s="248"/>
      <c r="BM39" s="248"/>
      <c r="BN39" s="249"/>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238"/>
      <c r="T40" s="239"/>
      <c r="U40" s="239"/>
      <c r="V40" s="239"/>
      <c r="W40" s="239"/>
      <c r="X40" s="239"/>
      <c r="Y40" s="239"/>
      <c r="Z40" s="239"/>
      <c r="AA40" s="239"/>
      <c r="AB40" s="239"/>
      <c r="AC40" s="239"/>
      <c r="AD40" s="240"/>
      <c r="AE40" s="238"/>
      <c r="AF40" s="239"/>
      <c r="AG40" s="239"/>
      <c r="AH40" s="239"/>
      <c r="AI40" s="239"/>
      <c r="AJ40" s="239"/>
      <c r="AK40" s="239"/>
      <c r="AL40" s="239"/>
      <c r="AM40" s="239"/>
      <c r="AN40" s="239"/>
      <c r="AO40" s="239"/>
      <c r="AP40" s="240"/>
      <c r="AQ40" s="238"/>
      <c r="AR40" s="239"/>
      <c r="AS40" s="239"/>
      <c r="AT40" s="239"/>
      <c r="AU40" s="239"/>
      <c r="AV40" s="239"/>
      <c r="AW40" s="239"/>
      <c r="AX40" s="239"/>
      <c r="AY40" s="239"/>
      <c r="AZ40" s="239"/>
      <c r="BA40" s="239"/>
      <c r="BB40" s="240"/>
      <c r="BC40" s="238"/>
      <c r="BD40" s="239"/>
      <c r="BE40" s="239"/>
      <c r="BF40" s="239"/>
      <c r="BG40" s="239"/>
      <c r="BH40" s="239"/>
      <c r="BI40" s="239"/>
      <c r="BJ40" s="239"/>
      <c r="BK40" s="239"/>
      <c r="BL40" s="239"/>
      <c r="BM40" s="239"/>
      <c r="BN40" s="240"/>
      <c r="BO40" s="241">
        <f>IF(CJ40="a","",CI40)</f>
        <v>400000</v>
      </c>
      <c r="BP40" s="242"/>
      <c r="BQ40" s="242"/>
      <c r="BR40" s="242"/>
      <c r="BS40" s="242"/>
      <c r="BT40" s="242"/>
      <c r="BU40" s="242"/>
      <c r="BV40" s="242"/>
      <c r="BW40" s="242"/>
      <c r="BX40" s="242"/>
      <c r="BY40" s="242"/>
      <c r="BZ40" s="243"/>
      <c r="CC40" s="4"/>
      <c r="CD40" s="43" t="str">
        <f>IF(S40="","a",S40)</f>
        <v>a</v>
      </c>
      <c r="CE40" s="48" t="str">
        <f>IF(AE40="","a",AE40)</f>
        <v>a</v>
      </c>
      <c r="CF40" s="48" t="str">
        <f>IF(AQ40="","a",AQ40)</f>
        <v>a</v>
      </c>
      <c r="CG40" s="48" t="str">
        <f>IF(BC40="","a",BC40)</f>
        <v>a</v>
      </c>
      <c r="CH40" s="48"/>
      <c r="CI40" s="48">
        <f>SUM(S28:BZ28,S40:BN40)</f>
        <v>400000</v>
      </c>
      <c r="CJ40" s="48">
        <f>IF(CI40=0,"a",CI40)</f>
        <v>400000</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235">
        <f>IF(CJ41="a","",CI41)</f>
        <v>20800</v>
      </c>
      <c r="BP41" s="236"/>
      <c r="BQ41" s="236"/>
      <c r="BR41" s="236"/>
      <c r="BS41" s="236"/>
      <c r="BT41" s="236"/>
      <c r="BU41" s="236"/>
      <c r="BV41" s="236"/>
      <c r="BW41" s="236"/>
      <c r="BX41" s="236"/>
      <c r="BY41" s="236"/>
      <c r="BZ41" s="237"/>
      <c r="CC41" s="4"/>
      <c r="CD41" s="43"/>
      <c r="CE41" s="48"/>
      <c r="CF41" s="48"/>
      <c r="CG41" s="48"/>
      <c r="CH41" s="48"/>
      <c r="CI41" s="48">
        <f>SUM(S29:BZ29,S41:BN41)</f>
        <v>20800</v>
      </c>
      <c r="CJ41" s="48">
        <f>IF(CI41=0,"a",CI41)</f>
        <v>20800</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217"/>
      <c r="T42" s="218"/>
      <c r="U42" s="218"/>
      <c r="V42" s="218"/>
      <c r="W42" s="218"/>
      <c r="X42" s="218"/>
      <c r="Y42" s="218"/>
      <c r="Z42" s="218"/>
      <c r="AA42" s="218"/>
      <c r="AB42" s="218"/>
      <c r="AC42" s="218"/>
      <c r="AD42" s="219"/>
      <c r="AE42" s="217"/>
      <c r="AF42" s="218"/>
      <c r="AG42" s="218"/>
      <c r="AH42" s="218"/>
      <c r="AI42" s="218"/>
      <c r="AJ42" s="218"/>
      <c r="AK42" s="218"/>
      <c r="AL42" s="218"/>
      <c r="AM42" s="218"/>
      <c r="AN42" s="218"/>
      <c r="AO42" s="218"/>
      <c r="AP42" s="219"/>
      <c r="AQ42" s="217"/>
      <c r="AR42" s="218"/>
      <c r="AS42" s="218"/>
      <c r="AT42" s="218"/>
      <c r="AU42" s="218"/>
      <c r="AV42" s="218"/>
      <c r="AW42" s="218"/>
      <c r="AX42" s="218"/>
      <c r="AY42" s="218"/>
      <c r="AZ42" s="218"/>
      <c r="BA42" s="218"/>
      <c r="BB42" s="219"/>
      <c r="BC42" s="217"/>
      <c r="BD42" s="218"/>
      <c r="BE42" s="218"/>
      <c r="BF42" s="218"/>
      <c r="BG42" s="218"/>
      <c r="BH42" s="218"/>
      <c r="BI42" s="218"/>
      <c r="BJ42" s="218"/>
      <c r="BK42" s="218"/>
      <c r="BL42" s="218"/>
      <c r="BM42" s="218"/>
      <c r="BN42" s="219"/>
      <c r="BO42" s="220">
        <f>IF(CE42="a","",CD42)</f>
        <v>4600</v>
      </c>
      <c r="BP42" s="221"/>
      <c r="BQ42" s="221"/>
      <c r="BR42" s="221"/>
      <c r="BS42" s="221"/>
      <c r="BT42" s="221"/>
      <c r="BU42" s="221"/>
      <c r="BV42" s="221"/>
      <c r="BW42" s="221"/>
      <c r="BX42" s="221"/>
      <c r="BY42" s="221"/>
      <c r="BZ42" s="222"/>
      <c r="CA42" s="204" t="str">
        <f>IF(BO42&gt;U13,"エラー","")</f>
        <v/>
      </c>
      <c r="CB42" s="205"/>
      <c r="CC42" s="206"/>
      <c r="CD42" s="43">
        <f>SUM(S30:BZ30,S42:BN42)</f>
        <v>4600</v>
      </c>
      <c r="CE42" s="48">
        <f t="shared" ref="CE42:CE44" si="3">IF(CD42=0,"a",CD42)</f>
        <v>4600</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23" t="str">
        <f>IF(CD40="a","",S42-S44)</f>
        <v/>
      </c>
      <c r="T43" s="224"/>
      <c r="U43" s="224"/>
      <c r="V43" s="224"/>
      <c r="W43" s="224"/>
      <c r="X43" s="224"/>
      <c r="Y43" s="224"/>
      <c r="Z43" s="224"/>
      <c r="AA43" s="224"/>
      <c r="AB43" s="224"/>
      <c r="AC43" s="224"/>
      <c r="AD43" s="225"/>
      <c r="AE43" s="223" t="str">
        <f>IF(CE40="a","",AE42-AE44)</f>
        <v/>
      </c>
      <c r="AF43" s="224"/>
      <c r="AG43" s="224"/>
      <c r="AH43" s="224"/>
      <c r="AI43" s="224"/>
      <c r="AJ43" s="224"/>
      <c r="AK43" s="224"/>
      <c r="AL43" s="224"/>
      <c r="AM43" s="224"/>
      <c r="AN43" s="224"/>
      <c r="AO43" s="224"/>
      <c r="AP43" s="225"/>
      <c r="AQ43" s="223" t="str">
        <f>IF(CF40="a","",AQ42-AQ44)</f>
        <v/>
      </c>
      <c r="AR43" s="224"/>
      <c r="AS43" s="224"/>
      <c r="AT43" s="224"/>
      <c r="AU43" s="224"/>
      <c r="AV43" s="224"/>
      <c r="AW43" s="224"/>
      <c r="AX43" s="224"/>
      <c r="AY43" s="224"/>
      <c r="AZ43" s="224"/>
      <c r="BA43" s="224"/>
      <c r="BB43" s="225"/>
      <c r="BC43" s="223" t="str">
        <f>IF(CG40="a","",BC42-BC44)</f>
        <v/>
      </c>
      <c r="BD43" s="224"/>
      <c r="BE43" s="224"/>
      <c r="BF43" s="224"/>
      <c r="BG43" s="224"/>
      <c r="BH43" s="224"/>
      <c r="BI43" s="224"/>
      <c r="BJ43" s="224"/>
      <c r="BK43" s="224"/>
      <c r="BL43" s="224"/>
      <c r="BM43" s="224"/>
      <c r="BN43" s="225"/>
      <c r="BO43" s="226">
        <f>IF(CE43="a","",CD43)</f>
        <v>2900</v>
      </c>
      <c r="BP43" s="227"/>
      <c r="BQ43" s="227"/>
      <c r="BR43" s="227"/>
      <c r="BS43" s="227"/>
      <c r="BT43" s="227"/>
      <c r="BU43" s="227"/>
      <c r="BV43" s="227"/>
      <c r="BW43" s="227"/>
      <c r="BX43" s="227"/>
      <c r="BY43" s="227"/>
      <c r="BZ43" s="228"/>
      <c r="CC43" s="4"/>
      <c r="CD43" s="43">
        <f>SUM(S31:BZ31,S43:BN43)</f>
        <v>2900</v>
      </c>
      <c r="CE43" s="48">
        <f>IF(CD43=0,"a",CD43)</f>
        <v>2900</v>
      </c>
      <c r="CF43" s="48"/>
      <c r="CG43" s="48"/>
      <c r="CH43" s="48"/>
      <c r="CI43" s="48"/>
      <c r="CJ43" s="48"/>
      <c r="CK43" s="48"/>
      <c r="CL43" s="49"/>
    </row>
    <row r="44" spans="2:90" ht="41.25" customHeight="1" thickBot="1" x14ac:dyDescent="0.2">
      <c r="B44" s="8"/>
      <c r="D44" s="127"/>
      <c r="E44" s="128"/>
      <c r="F44" s="229" t="s">
        <v>45</v>
      </c>
      <c r="G44" s="230"/>
      <c r="H44" s="230"/>
      <c r="I44" s="230"/>
      <c r="J44" s="230"/>
      <c r="K44" s="230"/>
      <c r="L44" s="230"/>
      <c r="M44" s="230"/>
      <c r="N44" s="230"/>
      <c r="O44" s="230"/>
      <c r="P44" s="230"/>
      <c r="Q44" s="230"/>
      <c r="R44" s="231"/>
      <c r="S44" s="217"/>
      <c r="T44" s="218"/>
      <c r="U44" s="218"/>
      <c r="V44" s="218"/>
      <c r="W44" s="218"/>
      <c r="X44" s="218"/>
      <c r="Y44" s="218"/>
      <c r="Z44" s="218"/>
      <c r="AA44" s="218"/>
      <c r="AB44" s="218"/>
      <c r="AC44" s="218"/>
      <c r="AD44" s="219"/>
      <c r="AE44" s="217"/>
      <c r="AF44" s="218"/>
      <c r="AG44" s="218"/>
      <c r="AH44" s="218"/>
      <c r="AI44" s="218"/>
      <c r="AJ44" s="218"/>
      <c r="AK44" s="218"/>
      <c r="AL44" s="218"/>
      <c r="AM44" s="218"/>
      <c r="AN44" s="218"/>
      <c r="AO44" s="218"/>
      <c r="AP44" s="219"/>
      <c r="AQ44" s="217"/>
      <c r="AR44" s="218"/>
      <c r="AS44" s="218"/>
      <c r="AT44" s="218"/>
      <c r="AU44" s="218"/>
      <c r="AV44" s="218"/>
      <c r="AW44" s="218"/>
      <c r="AX44" s="218"/>
      <c r="AY44" s="218"/>
      <c r="AZ44" s="218"/>
      <c r="BA44" s="218"/>
      <c r="BB44" s="219"/>
      <c r="BC44" s="217"/>
      <c r="BD44" s="218"/>
      <c r="BE44" s="218"/>
      <c r="BF44" s="218"/>
      <c r="BG44" s="218"/>
      <c r="BH44" s="218"/>
      <c r="BI44" s="218"/>
      <c r="BJ44" s="218"/>
      <c r="BK44" s="218"/>
      <c r="BL44" s="218"/>
      <c r="BM44" s="218"/>
      <c r="BN44" s="219"/>
      <c r="BO44" s="220">
        <f t="shared" ref="BO44" si="4">IF(CE44="a","",CD44)</f>
        <v>1700</v>
      </c>
      <c r="BP44" s="221"/>
      <c r="BQ44" s="221"/>
      <c r="BR44" s="221"/>
      <c r="BS44" s="221"/>
      <c r="BT44" s="221"/>
      <c r="BU44" s="221"/>
      <c r="BV44" s="221"/>
      <c r="BW44" s="221"/>
      <c r="BX44" s="221"/>
      <c r="BY44" s="221"/>
      <c r="BZ44" s="222"/>
      <c r="CA44" s="199" t="str">
        <f>IF(BO44&gt;CD8,"世帯の利用者負担額上限と上限管理後利用者負担額の関係が不正です",IF(AND(CD8&lt;BO42,CD8&gt;BO44),"エラー",""))</f>
        <v/>
      </c>
      <c r="CB44" s="200"/>
      <c r="CC44" s="201"/>
      <c r="CD44" s="43">
        <f>SUM(S32:BZ32,S44:BN44)</f>
        <v>1700</v>
      </c>
      <c r="CE44" s="48">
        <f t="shared" si="3"/>
        <v>1700</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BM13:BN13"/>
    <mergeCell ref="BO13:BP13"/>
    <mergeCell ref="BQ13:BR13"/>
    <mergeCell ref="BS13:BT13"/>
    <mergeCell ref="D15:AB15"/>
    <mergeCell ref="AC15:AF15"/>
    <mergeCell ref="G11:P11"/>
    <mergeCell ref="Q11:AB11"/>
    <mergeCell ref="AC11:AN11"/>
    <mergeCell ref="D13:T13"/>
    <mergeCell ref="U13:AD13"/>
    <mergeCell ref="BK13:BL1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AQ32:BB32"/>
    <mergeCell ref="BC32:BN32"/>
    <mergeCell ref="BO32:BZ32"/>
    <mergeCell ref="D31:E32"/>
    <mergeCell ref="F31:R31"/>
    <mergeCell ref="S31:AD31"/>
    <mergeCell ref="AE31:AP31"/>
    <mergeCell ref="AQ31:BB31"/>
    <mergeCell ref="BC31:BN31"/>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F41:R41"/>
    <mergeCell ref="S41:AD41"/>
    <mergeCell ref="AE41:AP41"/>
    <mergeCell ref="AQ41:BB41"/>
    <mergeCell ref="BC41:BN41"/>
    <mergeCell ref="BO41:BZ41"/>
    <mergeCell ref="F40:R40"/>
    <mergeCell ref="S40:AD40"/>
    <mergeCell ref="AE40:AP40"/>
    <mergeCell ref="AQ40:BB40"/>
    <mergeCell ref="BC40:BN40"/>
    <mergeCell ref="BO40:BZ40"/>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s>
  <phoneticPr fontId="1"/>
  <dataValidations count="2">
    <dataValidation type="list" allowBlank="1" showInputMessage="1" showErrorMessage="1" sqref="U13:AD13">
      <formula1>$CG$1:$CG$2</formula1>
    </dataValidation>
    <dataValidation type="list" allowBlank="1" showInputMessage="1" showErrorMessage="1" sqref="S36:BN36 S24:BZ24">
      <formula1>$CE$8:$CE$11</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上限額管理結果票（複数障害児用）</vt:lpstr>
      <vt:lpstr>【記入例】基本</vt:lpstr>
      <vt:lpstr>【記入例】兄弟で上限額が異なるとき①</vt:lpstr>
      <vt:lpstr>【記入例】兄弟で上限額が異なるとき②</vt:lpstr>
      <vt:lpstr>【記入例】基本!Print_Area</vt:lpstr>
      <vt:lpstr>【記入例】兄弟で上限額が異なるとき①!Print_Area</vt:lpstr>
      <vt:lpstr>【記入例】兄弟で上限額が異なるとき②!Print_Area</vt:lpstr>
      <vt:lpstr>'上限額管理結果票（複数障害児用）'!Print_Area</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2025-03-04T03:32:30Z</cp:lastPrinted>
  <dcterms:created xsi:type="dcterms:W3CDTF">2012-04-24T02:31:36Z</dcterms:created>
  <dcterms:modified xsi:type="dcterms:W3CDTF">2025-07-08T06:30:01Z</dcterms:modified>
</cp:coreProperties>
</file>