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172.17.67.197\share\金融課サーバーデータ\■　新フォルダ\J　広報・広聴\★ホームページ関係（平成22年度～）\◎ホームページ作成用データ（常用データ保存）\●ＨＰ素材(表・図・PDFファイル)\1.セーフティネット保証関係\1.様式関連一式（1~8号）\2号\共通様式（計算書等）\"/>
    </mc:Choice>
  </mc:AlternateContent>
  <bookViews>
    <workbookView xWindow="0" yWindow="0" windowWidth="20490" windowHeight="7155" tabRatio="765"/>
  </bookViews>
  <sheets>
    <sheet name="計算書(①－イ）" sheetId="27" r:id="rId1"/>
    <sheet name=" (記入例)" sheetId="32" r:id="rId2"/>
    <sheet name="リスト" sheetId="7" state="hidden" r:id="rId3"/>
    <sheet name="認定要件確認証明書（案）" sheetId="21" state="hidden" r:id="rId4"/>
  </sheets>
  <definedNames>
    <definedName name="【B】選択肢">リスト!$B$3:$B$7</definedName>
    <definedName name="【その後2ヵ月】選択肢">リスト!$C$3:$C$7</definedName>
    <definedName name="①">リスト!$B$3:$B$7</definedName>
    <definedName name="②">リスト!$C$3:$C$7</definedName>
    <definedName name="_xlnm.Print_Area" localSheetId="1">' (記入例)'!$A$1:$Z$94</definedName>
    <definedName name="_xlnm.Print_Area" localSheetId="0">'計算書(①－イ）'!$A$1:$Z$94</definedName>
    <definedName name="_xlnm.Print_Area" localSheetId="3">'認定要件確認証明書（案）'!$A$1:$V$37</definedName>
    <definedName name="平均" localSheetId="1">' (記入例)'!#REF!</definedName>
    <definedName name="平均" localSheetId="0">'計算書(①－イ）'!#REF!</definedName>
    <definedName name="平均ではない" localSheetId="1">' (記入例)'!#REF!</definedName>
    <definedName name="平均ではない" localSheetId="0">'計算書(①－イ）'!#REF!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5" i="27" l="1"/>
  <c r="U81" i="27"/>
  <c r="AB50" i="27" l="1"/>
  <c r="U67" i="27" l="1"/>
  <c r="U66" i="27"/>
  <c r="J67" i="27"/>
  <c r="J66" i="27"/>
  <c r="Q33" i="27"/>
  <c r="I33" i="27"/>
  <c r="O35" i="27" l="1"/>
  <c r="U73" i="27" s="1"/>
  <c r="U78" i="32"/>
  <c r="U82" i="32"/>
  <c r="U68" i="32"/>
  <c r="U69" i="32" s="1"/>
  <c r="J68" i="32"/>
  <c r="J69" i="32"/>
  <c r="G62" i="32"/>
  <c r="D62" i="32"/>
  <c r="O61" i="32"/>
  <c r="E48" i="32"/>
  <c r="T47" i="32"/>
  <c r="E47" i="32"/>
  <c r="A40" i="32"/>
  <c r="Q35" i="32"/>
  <c r="U77" i="32" s="1"/>
  <c r="I35" i="32"/>
  <c r="D64" i="27"/>
  <c r="D62" i="27"/>
  <c r="G60" i="27"/>
  <c r="G61" i="27" s="1"/>
  <c r="D60" i="27"/>
  <c r="O59" i="27"/>
  <c r="E46" i="27"/>
  <c r="X45" i="27"/>
  <c r="V45" i="27"/>
  <c r="T45" i="27"/>
  <c r="E45" i="27"/>
  <c r="A38" i="27"/>
  <c r="U76" i="27"/>
  <c r="U77" i="27"/>
  <c r="G63" i="32"/>
  <c r="G65" i="32"/>
  <c r="R65" i="32"/>
  <c r="R61" i="32"/>
  <c r="D63" i="32"/>
  <c r="D65" i="32"/>
  <c r="R63" i="32"/>
  <c r="O65" i="32"/>
  <c r="O63" i="32"/>
  <c r="AJ197" i="32"/>
  <c r="AB53" i="32"/>
  <c r="AB52" i="32"/>
  <c r="AJ197" i="27"/>
  <c r="AB51" i="27"/>
  <c r="B4" i="7"/>
  <c r="B3" i="7"/>
  <c r="B7" i="7"/>
  <c r="B6" i="7"/>
  <c r="B5" i="7"/>
  <c r="G13" i="7"/>
  <c r="G17" i="7"/>
  <c r="D3" i="7"/>
  <c r="D5" i="7"/>
  <c r="D4" i="7"/>
  <c r="U85" i="32" l="1"/>
  <c r="O37" i="32"/>
  <c r="U75" i="32" s="1"/>
  <c r="R59" i="27"/>
  <c r="R61" i="27"/>
  <c r="D61" i="27"/>
  <c r="D63" i="27" s="1"/>
  <c r="O63" i="27"/>
  <c r="O61" i="27"/>
  <c r="G63" i="27"/>
  <c r="R63" i="27" s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sz val="11"/>
            <color indexed="10"/>
            <rFont val="游ゴシック"/>
            <family val="3"/>
            <charset val="128"/>
            <scheme val="minor"/>
          </rPr>
          <t>法人の場合：企業名
個人の場合：屋号</t>
        </r>
      </text>
    </comment>
    <comment ref="E7" authorId="0" shapeId="0">
      <text>
        <r>
          <rPr>
            <sz val="10"/>
            <color indexed="10"/>
            <rFont val="游ゴシック"/>
            <family val="3"/>
            <charset val="128"/>
            <scheme val="minor"/>
          </rPr>
          <t xml:space="preserve">　※法人の場合：役職名＋代表者氏名
　 （役職名は、法人登記と完全一致していることを確認してください）
　　 ＜よくある例＞登記は代表取締役だが「代表取締役『社長』」と入力等
　※個人の場合：代表者氏名 </t>
        </r>
      </text>
    </comment>
  </commentList>
</comments>
</file>

<file path=xl/sharedStrings.xml><?xml version="1.0" encoding="utf-8"?>
<sst xmlns="http://schemas.openxmlformats.org/spreadsheetml/2006/main" count="410" uniqueCount="144">
  <si>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</si>
  <si>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</si>
  <si>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</si>
  <si>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 xml:space="preserve"> 月分 </t>
    <rPh sb="1" eb="2">
      <t>ゲt</t>
    </rPh>
    <rPh sb="2" eb="3">
      <t>ブン</t>
    </rPh>
    <phoneticPr fontId="2"/>
  </si>
  <si>
    <t>１．売上高等の入力</t>
    <rPh sb="2" eb="5">
      <t>ウリアg</t>
    </rPh>
    <rPh sb="5" eb="6">
      <t>トウ</t>
    </rPh>
    <rPh sb="7" eb="9">
      <t>ニュウry</t>
    </rPh>
    <phoneticPr fontId="2"/>
  </si>
  <si>
    <t xml:space="preserve">平成 31 年 </t>
    <rPh sb="0" eb="2">
      <t>ヘイセイ</t>
    </rPh>
    <rPh sb="6" eb="7">
      <t>ネン</t>
    </rPh>
    <phoneticPr fontId="2"/>
  </si>
  <si>
    <t>【B】選択肢</t>
    <rPh sb="3" eb="6">
      <t>センタクシ</t>
    </rPh>
    <phoneticPr fontId="2"/>
  </si>
  <si>
    <t>【その後2ヵ月】選択肢</t>
    <rPh sb="3" eb="4">
      <t>ゴ</t>
    </rPh>
    <rPh sb="6" eb="7">
      <t>ゲツ</t>
    </rPh>
    <rPh sb="8" eb="11">
      <t>センタクシ</t>
    </rPh>
    <phoneticPr fontId="2"/>
  </si>
  <si>
    <t xml:space="preserve">令和　　年 </t>
    <rPh sb="0" eb="2">
      <t>レイワ</t>
    </rPh>
    <rPh sb="4" eb="5">
      <t>ネン</t>
    </rPh>
    <phoneticPr fontId="2"/>
  </si>
  <si>
    <t xml:space="preserve">令和 1 年 </t>
    <rPh sb="0" eb="2">
      <t>レイワ</t>
    </rPh>
    <rPh sb="5" eb="6">
      <t>ネン</t>
    </rPh>
    <phoneticPr fontId="2"/>
  </si>
  <si>
    <t xml:space="preserve">令和 2 年 </t>
    <rPh sb="0" eb="2">
      <t>レイワ</t>
    </rPh>
    <rPh sb="5" eb="6">
      <t>ネン</t>
    </rPh>
    <phoneticPr fontId="2"/>
  </si>
  <si>
    <t xml:space="preserve">令和 3 年 </t>
    <rPh sb="0" eb="2">
      <t>レイワ</t>
    </rPh>
    <rPh sb="5" eb="6">
      <t>ネン</t>
    </rPh>
    <phoneticPr fontId="2"/>
  </si>
  <si>
    <t>　　　※ 最近１か月とは、売上高等の比較対象月の基準月のことを指します。申請日の属する月の「前月もしくは前々月」を指定してください。</t>
    <rPh sb="5" eb="7">
      <t>サイキン</t>
    </rPh>
    <rPh sb="9" eb="12">
      <t>カゲt</t>
    </rPh>
    <rPh sb="13" eb="15">
      <t>ウリアゲ</t>
    </rPh>
    <rPh sb="15" eb="16">
      <t>ダカ</t>
    </rPh>
    <rPh sb="16" eb="17">
      <t>トウ</t>
    </rPh>
    <rPh sb="18" eb="20">
      <t>ヒカク</t>
    </rPh>
    <rPh sb="20" eb="22">
      <t>タイショウ</t>
    </rPh>
    <rPh sb="22" eb="23">
      <t>ツキ</t>
    </rPh>
    <rPh sb="24" eb="26">
      <t>キジュン</t>
    </rPh>
    <rPh sb="26" eb="27">
      <t>ツキ</t>
    </rPh>
    <rPh sb="31" eb="32">
      <t>サ</t>
    </rPh>
    <rPh sb="36" eb="38">
      <t>シンセイ</t>
    </rPh>
    <rPh sb="38" eb="39">
      <t>ヒ</t>
    </rPh>
    <rPh sb="39" eb="43">
      <t>シンセ</t>
    </rPh>
    <rPh sb="43" eb="45">
      <t>ツk</t>
    </rPh>
    <rPh sb="46" eb="47">
      <t>ゼン</t>
    </rPh>
    <rPh sb="47" eb="48">
      <t>ゲt</t>
    </rPh>
    <rPh sb="52" eb="54">
      <t>ゼンゼン</t>
    </rPh>
    <rPh sb="57" eb="59">
      <t>シテイ</t>
    </rPh>
    <phoneticPr fontId="2"/>
  </si>
  <si>
    <t>最近1か月（年）</t>
    <rPh sb="0" eb="2">
      <t>サイキン</t>
    </rPh>
    <rPh sb="4" eb="5">
      <t>ゲツ</t>
    </rPh>
    <rPh sb="6" eb="7">
      <t>ネン</t>
    </rPh>
    <phoneticPr fontId="2"/>
  </si>
  <si>
    <t>円</t>
    <rPh sb="0" eb="1">
      <t>エン</t>
    </rPh>
    <phoneticPr fontId="24"/>
  </si>
  <si>
    <t>企業認定基準</t>
    <rPh sb="0" eb="2">
      <t>キギョウ</t>
    </rPh>
    <rPh sb="2" eb="4">
      <t>ニンテイ</t>
    </rPh>
    <rPh sb="4" eb="6">
      <t>キジュン</t>
    </rPh>
    <phoneticPr fontId="2"/>
  </si>
  <si>
    <t>企業認定基準（１）</t>
    <rPh sb="0" eb="2">
      <t>キギョウ</t>
    </rPh>
    <rPh sb="2" eb="4">
      <t>ニンテイ</t>
    </rPh>
    <rPh sb="4" eb="6">
      <t>キジュン</t>
    </rPh>
    <phoneticPr fontId="2"/>
  </si>
  <si>
    <t>企業認定基準（２）</t>
    <rPh sb="0" eb="2">
      <t>キギョウ</t>
    </rPh>
    <rPh sb="2" eb="4">
      <t>ニンテイ</t>
    </rPh>
    <rPh sb="4" eb="6">
      <t>キジュン</t>
    </rPh>
    <phoneticPr fontId="2"/>
  </si>
  <si>
    <t>企業認定基準（３）</t>
    <rPh sb="0" eb="2">
      <t>キギョウ</t>
    </rPh>
    <rPh sb="2" eb="4">
      <t>ニンテイ</t>
    </rPh>
    <rPh sb="4" eb="6">
      <t>キジュン</t>
    </rPh>
    <phoneticPr fontId="2"/>
  </si>
  <si>
    <t>最近</t>
    <rPh sb="0" eb="2">
      <t>サイキン</t>
    </rPh>
    <phoneticPr fontId="2"/>
  </si>
  <si>
    <t>①①</t>
    <phoneticPr fontId="2"/>
  </si>
  <si>
    <t>①②</t>
    <phoneticPr fontId="2"/>
  </si>
  <si>
    <t>②①</t>
    <phoneticPr fontId="2"/>
  </si>
  <si>
    <t>②②</t>
    <phoneticPr fontId="2"/>
  </si>
  <si>
    <t>減少率１</t>
    <rPh sb="0" eb="3">
      <t>ゲンショウリツ</t>
    </rPh>
    <phoneticPr fontId="2"/>
  </si>
  <si>
    <t>減少率2</t>
    <rPh sb="0" eb="3">
      <t>ゲンショウリツ</t>
    </rPh>
    <phoneticPr fontId="2"/>
  </si>
  <si>
    <t>減少率（ロ）：（イ）の期間とその後2か月間を含む3か月間の実績見込みの減少率</t>
    <phoneticPr fontId="2"/>
  </si>
  <si>
    <t>減少率（イ）：最近1か月の減少率</t>
    <rPh sb="0" eb="2">
      <t>ゲンショウ</t>
    </rPh>
    <rPh sb="2" eb="3">
      <t>リツ</t>
    </rPh>
    <phoneticPr fontId="2"/>
  </si>
  <si>
    <t>減少率（イ）：最近3か月実績の減少率</t>
    <rPh sb="0" eb="2">
      <t>ゲンショウ</t>
    </rPh>
    <rPh sb="2" eb="3">
      <t>リツ</t>
    </rPh>
    <rPh sb="12" eb="14">
      <t>ジッセキ</t>
    </rPh>
    <phoneticPr fontId="2"/>
  </si>
  <si>
    <t>―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</si>
  <si>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</si>
  <si>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</si>
  <si>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</si>
  <si>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</si>
  <si>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企業認定基準（１）①①</t>
    <rPh sb="0" eb="2">
      <t>キギョウ</t>
    </rPh>
    <rPh sb="2" eb="4">
      <t>ニンテイ</t>
    </rPh>
    <rPh sb="4" eb="6">
      <t>キジュン</t>
    </rPh>
    <phoneticPr fontId="2"/>
  </si>
  <si>
    <t>企業認定基準（２）①①</t>
    <rPh sb="0" eb="2">
      <t>キギョウ</t>
    </rPh>
    <rPh sb="2" eb="4">
      <t>ニンテイ</t>
    </rPh>
    <rPh sb="4" eb="6">
      <t>キジュン</t>
    </rPh>
    <phoneticPr fontId="2"/>
  </si>
  <si>
    <t>企業認定基準（３）①①</t>
    <rPh sb="0" eb="2">
      <t>キギョウ</t>
    </rPh>
    <rPh sb="2" eb="4">
      <t>ニンテイ</t>
    </rPh>
    <rPh sb="4" eb="6">
      <t>キジュン</t>
    </rPh>
    <phoneticPr fontId="2"/>
  </si>
  <si>
    <t>企業認定基準（１）①②</t>
    <rPh sb="0" eb="2">
      <t>キギョウ</t>
    </rPh>
    <rPh sb="2" eb="4">
      <t>ニンテイ</t>
    </rPh>
    <rPh sb="4" eb="6">
      <t>キジュン</t>
    </rPh>
    <phoneticPr fontId="2"/>
  </si>
  <si>
    <t>企業認定基準（１）②①</t>
    <rPh sb="0" eb="2">
      <t>キギョウ</t>
    </rPh>
    <rPh sb="2" eb="4">
      <t>ニンテイ</t>
    </rPh>
    <rPh sb="4" eb="6">
      <t>キジュン</t>
    </rPh>
    <phoneticPr fontId="2"/>
  </si>
  <si>
    <t>企業認定基準（１）②②</t>
    <rPh sb="0" eb="2">
      <t>キギョウ</t>
    </rPh>
    <rPh sb="2" eb="4">
      <t>ニンテイ</t>
    </rPh>
    <rPh sb="4" eb="6">
      <t>キジュン</t>
    </rPh>
    <phoneticPr fontId="2"/>
  </si>
  <si>
    <t>企業認定基準（２）①②</t>
    <rPh sb="0" eb="2">
      <t>キギョウ</t>
    </rPh>
    <rPh sb="2" eb="4">
      <t>ニンテイ</t>
    </rPh>
    <rPh sb="4" eb="6">
      <t>キジュン</t>
    </rPh>
    <phoneticPr fontId="2"/>
  </si>
  <si>
    <t>企業認定基準（２）②①</t>
    <rPh sb="0" eb="2">
      <t>キギョウ</t>
    </rPh>
    <rPh sb="2" eb="4">
      <t>ニンテイ</t>
    </rPh>
    <rPh sb="4" eb="6">
      <t>キジュン</t>
    </rPh>
    <phoneticPr fontId="2"/>
  </si>
  <si>
    <t>企業認定基準（２）②②</t>
    <rPh sb="0" eb="2">
      <t>キギョウ</t>
    </rPh>
    <rPh sb="2" eb="4">
      <t>ニンテイ</t>
    </rPh>
    <rPh sb="4" eb="6">
      <t>キジュン</t>
    </rPh>
    <phoneticPr fontId="2"/>
  </si>
  <si>
    <t>企業認定基準（３）①②</t>
    <rPh sb="0" eb="2">
      <t>キギョウ</t>
    </rPh>
    <rPh sb="2" eb="4">
      <t>ニンテイ</t>
    </rPh>
    <rPh sb="4" eb="6">
      <t>キジュン</t>
    </rPh>
    <phoneticPr fontId="2"/>
  </si>
  <si>
    <t>企業認定基準（３）②①</t>
    <rPh sb="0" eb="2">
      <t>キギョウ</t>
    </rPh>
    <rPh sb="2" eb="4">
      <t>ニンテイ</t>
    </rPh>
    <rPh sb="4" eb="6">
      <t>キジュン</t>
    </rPh>
    <phoneticPr fontId="2"/>
  </si>
  <si>
    <t>企業認定基準（３）②②</t>
    <rPh sb="0" eb="2">
      <t>キギョウ</t>
    </rPh>
    <rPh sb="2" eb="4">
      <t>ニンテイ</t>
    </rPh>
    <rPh sb="4" eb="6">
      <t>キジュン</t>
    </rPh>
    <phoneticPr fontId="2"/>
  </si>
  <si>
    <t>主たる業種が指定業種ではない、または、特定できない</t>
    <rPh sb="0" eb="1">
      <t>シュ</t>
    </rPh>
    <rPh sb="3" eb="5">
      <t>ギョウシュ</t>
    </rPh>
    <rPh sb="6" eb="10">
      <t>シテイギョウシュ</t>
    </rPh>
    <rPh sb="19" eb="21">
      <t>トクテイ</t>
    </rPh>
    <phoneticPr fontId="2"/>
  </si>
  <si>
    <t>実績</t>
    <rPh sb="0" eb="2">
      <t>ジッセキ</t>
    </rPh>
    <phoneticPr fontId="2"/>
  </si>
  <si>
    <t>（最近１か月等）</t>
    <rPh sb="1" eb="3">
      <t>サイキン</t>
    </rPh>
    <rPh sb="5" eb="6">
      <t>ゲツ</t>
    </rPh>
    <rPh sb="6" eb="7">
      <t>トウ</t>
    </rPh>
    <phoneticPr fontId="2"/>
  </si>
  <si>
    <t>（１）最近１か月（年月）</t>
    <rPh sb="3" eb="5">
      <t>サイキン</t>
    </rPh>
    <rPh sb="7" eb="8">
      <t>カゲt</t>
    </rPh>
    <rPh sb="9" eb="11">
      <t>ネンツk</t>
    </rPh>
    <phoneticPr fontId="2"/>
  </si>
  <si>
    <t>営んでいる事業すべてが指定業種である</t>
    <rPh sb="0" eb="1">
      <t>イトナ</t>
    </rPh>
    <rPh sb="5" eb="7">
      <t>ジギョウ</t>
    </rPh>
    <rPh sb="11" eb="15">
      <t>シテイギョウシュ</t>
    </rPh>
    <phoneticPr fontId="2"/>
  </si>
  <si>
    <t>営んでいる事業のうち、主たる業種が指定業種である</t>
    <rPh sb="0" eb="1">
      <t>イトナ</t>
    </rPh>
    <rPh sb="5" eb="7">
      <t>ジギョウ</t>
    </rPh>
    <rPh sb="11" eb="12">
      <t>シュ</t>
    </rPh>
    <rPh sb="14" eb="16">
      <t>ギョウシュ</t>
    </rPh>
    <rPh sb="17" eb="21">
      <t>シテイギョウシュ</t>
    </rPh>
    <phoneticPr fontId="2"/>
  </si>
  <si>
    <t>所在地</t>
    <phoneticPr fontId="2"/>
  </si>
  <si>
    <t xml:space="preserve">令和 </t>
    <rPh sb="0" eb="2">
      <t>レイワ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</si>
  <si>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</si>
  <si>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</si>
  <si>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令和４年　月　日</t>
    <rPh sb="0" eb="1">
      <t>レイワ</t>
    </rPh>
    <rPh sb="4" eb="5">
      <t>ゲツ</t>
    </rPh>
    <rPh sb="6" eb="7">
      <t>ヒ</t>
    </rPh>
    <phoneticPr fontId="2"/>
  </si>
  <si>
    <t>　</t>
    <phoneticPr fontId="2"/>
  </si>
  <si>
    <t>※HP（様式ダウンロード）に共通様式として掲載予定</t>
    <rPh sb="4" eb="6">
      <t>ヨウシキ</t>
    </rPh>
    <rPh sb="14" eb="18">
      <t>キョウツウヨウシキ</t>
    </rPh>
    <rPh sb="21" eb="23">
      <t>ケイサイ</t>
    </rPh>
    <rPh sb="23" eb="25">
      <t>ヨテイ</t>
    </rPh>
    <phoneticPr fontId="2"/>
  </si>
  <si>
    <t>事業所所在地</t>
  </si>
  <si>
    <t>企業名</t>
  </si>
  <si>
    <t xml:space="preserve">（申請者） </t>
    <phoneticPr fontId="2"/>
  </si>
  <si>
    <t>住所又は本社所在地</t>
  </si>
  <si>
    <t>　神　戸　市　長　  宛</t>
    <rPh sb="1" eb="2">
      <t>カミ</t>
    </rPh>
    <rPh sb="3" eb="4">
      <t>ト</t>
    </rPh>
    <rPh sb="5" eb="6">
      <t>シ</t>
    </rPh>
    <rPh sb="7" eb="8">
      <t>チョウ</t>
    </rPh>
    <rPh sb="11" eb="12">
      <t>アテ</t>
    </rPh>
    <phoneticPr fontId="2"/>
  </si>
  <si>
    <t>認 定 要 件 確 認 証 明 書</t>
    <rPh sb="0" eb="1">
      <t>ニン</t>
    </rPh>
    <rPh sb="2" eb="3">
      <t>サダム</t>
    </rPh>
    <rPh sb="4" eb="5">
      <t>ヨウ</t>
    </rPh>
    <rPh sb="6" eb="7">
      <t>ケン</t>
    </rPh>
    <rPh sb="8" eb="9">
      <t>カク</t>
    </rPh>
    <rPh sb="10" eb="11">
      <t>ニン</t>
    </rPh>
    <rPh sb="12" eb="13">
      <t>ショウ</t>
    </rPh>
    <rPh sb="14" eb="15">
      <t>アキラ</t>
    </rPh>
    <rPh sb="16" eb="17">
      <t>ショ</t>
    </rPh>
    <phoneticPr fontId="2"/>
  </si>
  <si>
    <t>代表者名</t>
    <phoneticPr fontId="2"/>
  </si>
  <si>
    <t xml:space="preserve">（確認依頼先） </t>
    <rPh sb="1" eb="3">
      <t>カクニン</t>
    </rPh>
    <rPh sb="3" eb="6">
      <t>イライサキ</t>
    </rPh>
    <phoneticPr fontId="2"/>
  </si>
  <si>
    <t>所在地</t>
  </si>
  <si>
    <t>名 称</t>
  </si>
  <si>
    <t>私（法人・団体）は、下記の者（金融機関及び担当税理士）に対して本認定申請に</t>
    <rPh sb="0" eb="1">
      <t>ワタシ</t>
    </rPh>
    <rPh sb="2" eb="4">
      <t>ホウジン</t>
    </rPh>
    <rPh sb="5" eb="7">
      <t>ダンタイ</t>
    </rPh>
    <rPh sb="10" eb="12">
      <t>カキ</t>
    </rPh>
    <rPh sb="13" eb="14">
      <t>モノ</t>
    </rPh>
    <rPh sb="15" eb="19">
      <t>キンユウキカン</t>
    </rPh>
    <rPh sb="19" eb="20">
      <t>オヨ</t>
    </rPh>
    <rPh sb="21" eb="26">
      <t>タントウゼイリシ</t>
    </rPh>
    <rPh sb="28" eb="29">
      <t>タイ</t>
    </rPh>
    <rPh sb="31" eb="32">
      <t>ホン</t>
    </rPh>
    <rPh sb="32" eb="34">
      <t>ニンテイ</t>
    </rPh>
    <rPh sb="34" eb="36">
      <t>シンセイ</t>
    </rPh>
    <phoneticPr fontId="2"/>
  </si>
  <si>
    <t>印</t>
    <rPh sb="0" eb="1">
      <t>イン</t>
    </rPh>
    <phoneticPr fontId="2"/>
  </si>
  <si>
    <t>企業名：</t>
    <rPh sb="0" eb="3">
      <t>キギョウメイ</t>
    </rPh>
    <phoneticPr fontId="2"/>
  </si>
  <si>
    <t>＜特定中小企業者に係る市長認定＞</t>
    <rPh sb="7" eb="8">
      <t>シャ</t>
    </rPh>
    <phoneticPr fontId="2"/>
  </si>
  <si>
    <t>　＜確認者（金融機関または担当税理士）＞</t>
    <rPh sb="2" eb="5">
      <t>カクニンシャ</t>
    </rPh>
    <phoneticPr fontId="2"/>
  </si>
  <si>
    <t>私は、申請者の依頼に基づき「認定要件確認票」の売上高と当該確認票作成時に使用</t>
    <rPh sb="0" eb="1">
      <t>ワタシ</t>
    </rPh>
    <rPh sb="3" eb="6">
      <t>シンセイシャ</t>
    </rPh>
    <rPh sb="7" eb="9">
      <t>イライ</t>
    </rPh>
    <rPh sb="10" eb="11">
      <t>モト</t>
    </rPh>
    <rPh sb="14" eb="18">
      <t>ニンテイヨウケン</t>
    </rPh>
    <rPh sb="18" eb="20">
      <t>カクニン</t>
    </rPh>
    <rPh sb="20" eb="21">
      <t>ヒョウ</t>
    </rPh>
    <rPh sb="23" eb="26">
      <t>ウリアゲダカ</t>
    </rPh>
    <phoneticPr fontId="2"/>
  </si>
  <si>
    <t>した書類（試算表、総勘定元帳、売上台帳等）に相違ないことを確認しました。</t>
    <phoneticPr fontId="2"/>
  </si>
  <si>
    <t>代表者名：</t>
    <rPh sb="0" eb="3">
      <t>ダイヒョウシャ</t>
    </rPh>
    <rPh sb="3" eb="4">
      <t>メイ</t>
    </rPh>
    <phoneticPr fontId="2"/>
  </si>
  <si>
    <t>あたり「認定要件確認票」の確認を依頼いたしました。</t>
    <rPh sb="13" eb="15">
      <t>カクニン</t>
    </rPh>
    <rPh sb="16" eb="18">
      <t>イライ</t>
    </rPh>
    <phoneticPr fontId="2"/>
  </si>
  <si>
    <t xml:space="preserve">（２）最近及び前年同期の売上高等 </t>
    <rPh sb="3" eb="5">
      <t>サイキン</t>
    </rPh>
    <rPh sb="5" eb="6">
      <t>オヨ</t>
    </rPh>
    <rPh sb="7" eb="11">
      <t>ゼンネンドウキ</t>
    </rPh>
    <rPh sb="12" eb="16">
      <t>ウリアゲダカトウ</t>
    </rPh>
    <phoneticPr fontId="2"/>
  </si>
  <si>
    <t>直接</t>
    <rPh sb="0" eb="2">
      <t>チョクセツ</t>
    </rPh>
    <phoneticPr fontId="2"/>
  </si>
  <si>
    <t>間接</t>
    <rPh sb="0" eb="2">
      <t>カンセツ</t>
    </rPh>
    <phoneticPr fontId="2"/>
  </si>
  <si>
    <t>日野自動車株式会社</t>
    <rPh sb="0" eb="2">
      <t>ヒノ</t>
    </rPh>
    <rPh sb="2" eb="5">
      <t>ジドウシャ</t>
    </rPh>
    <rPh sb="5" eb="9">
      <t>カブシキガイシャ</t>
    </rPh>
    <phoneticPr fontId="2"/>
  </si>
  <si>
    <t>イ</t>
    <phoneticPr fontId="2"/>
  </si>
  <si>
    <t>ロ</t>
    <phoneticPr fontId="2"/>
  </si>
  <si>
    <t>（①ーロ）</t>
    <phoneticPr fontId="2"/>
  </si>
  <si>
    <t>（①ーイ）</t>
    <phoneticPr fontId="2"/>
  </si>
  <si>
    <t>令和</t>
    <rPh sb="0" eb="2">
      <t>レイワ</t>
    </rPh>
    <phoneticPr fontId="2"/>
  </si>
  <si>
    <t>実績または見込み</t>
  </si>
  <si>
    <t>見込み</t>
  </si>
  <si>
    <t>「直近１年間」とは、申請月の前月または前々月までの
12か月を指します。
　令和５年７月１日に申請の場合
　　令和４年６月～令和５年５月
　　　または
　　令和４年７月～令和５年６月　　　　　　　　　</t>
    <phoneticPr fontId="2"/>
  </si>
  <si>
    <t>%</t>
    <phoneticPr fontId="2"/>
  </si>
  <si>
    <t>から</t>
    <phoneticPr fontId="2"/>
  </si>
  <si>
    <t>株式会社○○○○</t>
    <rPh sb="0" eb="2">
      <t>カブシキ</t>
    </rPh>
    <rPh sb="2" eb="4">
      <t>カイシャ</t>
    </rPh>
    <phoneticPr fontId="2"/>
  </si>
  <si>
    <t>前年同期</t>
    <rPh sb="0" eb="2">
      <t>ゼンネン</t>
    </rPh>
    <rPh sb="2" eb="4">
      <t>ドウキ</t>
    </rPh>
    <phoneticPr fontId="2"/>
  </si>
  <si>
    <t>≧10%</t>
    <phoneticPr fontId="2"/>
  </si>
  <si>
    <r>
      <rPr>
        <b/>
        <sz val="11"/>
        <color rgb="FFFF0000"/>
        <rFont val="Century"/>
        <family val="1"/>
      </rPr>
      <t>C</t>
    </r>
    <r>
      <rPr>
        <b/>
        <sz val="11"/>
        <color rgb="FFFF0000"/>
        <rFont val="ＭＳ 明朝"/>
        <family val="1"/>
        <charset val="128"/>
      </rPr>
      <t>：実績</t>
    </r>
    <phoneticPr fontId="2"/>
  </si>
  <si>
    <r>
      <rPr>
        <b/>
        <sz val="11"/>
        <color rgb="FFFF0000"/>
        <rFont val="Century"/>
        <family val="1"/>
      </rPr>
      <t>D</t>
    </r>
    <r>
      <rPr>
        <b/>
        <sz val="11"/>
        <color rgb="FFFF0000"/>
        <rFont val="ＭＳ 明朝"/>
        <family val="1"/>
        <charset val="128"/>
      </rPr>
      <t>：実績</t>
    </r>
    <phoneticPr fontId="2"/>
  </si>
  <si>
    <r>
      <t>この計算書の</t>
    </r>
    <r>
      <rPr>
        <b/>
        <sz val="12"/>
        <color rgb="FFFF0000"/>
        <rFont val="Century"/>
        <family val="1"/>
      </rPr>
      <t>A</t>
    </r>
    <r>
      <rPr>
        <b/>
        <sz val="12"/>
        <color rgb="FFFF0000"/>
        <rFont val="ＭＳ ゴシック"/>
        <family val="3"/>
        <charset val="128"/>
      </rPr>
      <t>～</t>
    </r>
    <r>
      <rPr>
        <b/>
        <sz val="12"/>
        <color rgb="FFFF0000"/>
        <rFont val="Century"/>
        <family val="1"/>
      </rPr>
      <t xml:space="preserve">F </t>
    </r>
    <r>
      <rPr>
        <b/>
        <sz val="12"/>
        <color theme="1"/>
        <rFont val="ＭＳ ゴシック"/>
        <family val="3"/>
        <charset val="128"/>
      </rPr>
      <t>は申請書のそれぞれの欄に対応しています。</t>
    </r>
    <rPh sb="2" eb="5">
      <t>ケイサンショ</t>
    </rPh>
    <rPh sb="11" eb="14">
      <t>シンセイショ</t>
    </rPh>
    <rPh sb="20" eb="21">
      <t>ラン</t>
    </rPh>
    <rPh sb="22" eb="24">
      <t>タイオウ</t>
    </rPh>
    <phoneticPr fontId="2"/>
  </si>
  <si>
    <t>E</t>
    <phoneticPr fontId="2"/>
  </si>
  <si>
    <t>F</t>
    <phoneticPr fontId="2"/>
  </si>
  <si>
    <t>２．取引依存度</t>
    <rPh sb="2" eb="4">
      <t>トリヒキ</t>
    </rPh>
    <rPh sb="4" eb="7">
      <t>イゾンド</t>
    </rPh>
    <phoneticPr fontId="2"/>
  </si>
  <si>
    <t>３．売上高等の減少率</t>
    <rPh sb="2" eb="4">
      <t>ウリアゲ</t>
    </rPh>
    <rPh sb="4" eb="5">
      <t>ダカ</t>
    </rPh>
    <rPh sb="5" eb="6">
      <t>トウ</t>
    </rPh>
    <rPh sb="7" eb="10">
      <t>ゲンショウリツ</t>
    </rPh>
    <phoneticPr fontId="2"/>
  </si>
  <si>
    <r>
      <t>合計</t>
    </r>
    <r>
      <rPr>
        <sz val="11"/>
        <color theme="1"/>
        <rFont val="ＭＳ 明朝"/>
        <family val="1"/>
        <charset val="128"/>
      </rPr>
      <t>：</t>
    </r>
    <rPh sb="0" eb="2">
      <t>ゴウケイ</t>
    </rPh>
    <phoneticPr fontId="2"/>
  </si>
  <si>
    <t>C+E</t>
    <phoneticPr fontId="2"/>
  </si>
  <si>
    <t>D+F</t>
    <phoneticPr fontId="2"/>
  </si>
  <si>
    <t>までの売上明細表</t>
    <rPh sb="3" eb="5">
      <t>ウリアゲ</t>
    </rPh>
    <rPh sb="5" eb="8">
      <t>メイサイヒョウ</t>
    </rPh>
    <phoneticPr fontId="2"/>
  </si>
  <si>
    <t>全取引額等</t>
    <rPh sb="0" eb="1">
      <t>ゼン</t>
    </rPh>
    <rPh sb="1" eb="3">
      <t>トリヒキ</t>
    </rPh>
    <rPh sb="3" eb="4">
      <t>ガク</t>
    </rPh>
    <rPh sb="4" eb="5">
      <t>トウ</t>
    </rPh>
    <phoneticPr fontId="2"/>
  </si>
  <si>
    <t>合計</t>
    <rPh sb="0" eb="2">
      <t>ゴウケイ</t>
    </rPh>
    <phoneticPr fontId="2"/>
  </si>
  <si>
    <t>≧20%</t>
  </si>
  <si>
    <t>≧20%</t>
    <phoneticPr fontId="2"/>
  </si>
  <si>
    <t>■取引依存度:（ A ÷ B ）×１００＝</t>
    <rPh sb="1" eb="3">
      <t>トリヒキ</t>
    </rPh>
    <rPh sb="3" eb="6">
      <t>イゾンド</t>
    </rPh>
    <phoneticPr fontId="2"/>
  </si>
  <si>
    <t>減少率（企業全体）＝</t>
    <phoneticPr fontId="2"/>
  </si>
  <si>
    <t>減少率（企業全体）＝（ D － C ）÷ D × 100：</t>
    <phoneticPr fontId="2"/>
  </si>
  <si>
    <t>【（１）最近１か月の売上高等の減少率】（実績）</t>
    <rPh sb="20" eb="22">
      <t>ジッセキ</t>
    </rPh>
    <phoneticPr fontId="2"/>
  </si>
  <si>
    <t>【（２）最近１か月とその後2か月を含む3か月間の売上高等の減少率】（見込み）</t>
    <rPh sb="34" eb="36">
      <t>ミコ</t>
    </rPh>
    <phoneticPr fontId="2"/>
  </si>
  <si>
    <t>当該事業者に対する取引依存度</t>
    <rPh sb="0" eb="2">
      <t>トウガイ</t>
    </rPh>
    <rPh sb="2" eb="5">
      <t>ジギョウシャ</t>
    </rPh>
    <rPh sb="6" eb="7">
      <t>タイ</t>
    </rPh>
    <rPh sb="9" eb="11">
      <t>トリヒキ</t>
    </rPh>
    <rPh sb="11" eb="14">
      <t>イゾンド</t>
    </rPh>
    <phoneticPr fontId="2"/>
  </si>
  <si>
    <t>　 ▪当該期間中の当該事業者に対する取引額</t>
    <rPh sb="3" eb="5">
      <t>トウガイ</t>
    </rPh>
    <rPh sb="5" eb="8">
      <t>キカンチュウ</t>
    </rPh>
    <rPh sb="9" eb="11">
      <t>トウガイ</t>
    </rPh>
    <rPh sb="11" eb="13">
      <t>ジギョウ</t>
    </rPh>
    <rPh sb="13" eb="14">
      <t>シャ</t>
    </rPh>
    <rPh sb="15" eb="16">
      <t>タイ</t>
    </rPh>
    <rPh sb="18" eb="20">
      <t>トリヒキ</t>
    </rPh>
    <rPh sb="20" eb="21">
      <t>ガク</t>
    </rPh>
    <phoneticPr fontId="2"/>
  </si>
  <si>
    <t>　 ▪当該期間中の全取引額</t>
    <rPh sb="3" eb="5">
      <t>トウガイ</t>
    </rPh>
    <rPh sb="5" eb="8">
      <t>キカンチュウ</t>
    </rPh>
    <rPh sb="9" eb="12">
      <t>ゼントリヒキ</t>
    </rPh>
    <rPh sb="12" eb="13">
      <t>ガク</t>
    </rPh>
    <phoneticPr fontId="2"/>
  </si>
  <si>
    <t>代表取締役　神戸　太郎</t>
    <rPh sb="0" eb="2">
      <t>ダイヒョウ</t>
    </rPh>
    <rPh sb="2" eb="5">
      <t>トリシマリヤク</t>
    </rPh>
    <rPh sb="6" eb="8">
      <t>コウベ</t>
    </rPh>
    <rPh sb="9" eb="11">
      <t>タロウ</t>
    </rPh>
    <phoneticPr fontId="2"/>
  </si>
  <si>
    <t>取引依存度:（ A ÷ B ）×１００＝</t>
    <rPh sb="0" eb="2">
      <t>トリヒキ</t>
    </rPh>
    <rPh sb="2" eb="5">
      <t>イゾンド</t>
    </rPh>
    <phoneticPr fontId="2"/>
  </si>
  <si>
    <t>※小数点以下第2位を切り捨て、第1位まで記載</t>
    <rPh sb="1" eb="4">
      <t>ショウスウテン</t>
    </rPh>
    <rPh sb="4" eb="6">
      <t>イカ</t>
    </rPh>
    <rPh sb="6" eb="7">
      <t>ダイ</t>
    </rPh>
    <rPh sb="8" eb="9">
      <t>イ</t>
    </rPh>
    <rPh sb="10" eb="11">
      <t>キ</t>
    </rPh>
    <rPh sb="12" eb="13">
      <t>ス</t>
    </rPh>
    <rPh sb="15" eb="16">
      <t>ダイ</t>
    </rPh>
    <rPh sb="17" eb="18">
      <t>イ</t>
    </rPh>
    <rPh sb="20" eb="22">
      <t>キサイ</t>
    </rPh>
    <phoneticPr fontId="2"/>
  </si>
  <si>
    <r>
      <rPr>
        <sz val="11"/>
        <color theme="1"/>
        <rFont val="Century"/>
        <family val="1"/>
      </rPr>
      <t>C</t>
    </r>
    <r>
      <rPr>
        <sz val="11"/>
        <color theme="1"/>
        <rFont val="ＭＳ 明朝"/>
        <family val="1"/>
        <charset val="128"/>
      </rPr>
      <t>の期間後２か月間の見込み売上高</t>
    </r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6">
      <t>ウリアゲダカ</t>
    </rPh>
    <phoneticPr fontId="2"/>
  </si>
  <si>
    <r>
      <rPr>
        <sz val="11"/>
        <color theme="1"/>
        <rFont val="Century"/>
        <family val="1"/>
      </rPr>
      <t>B</t>
    </r>
    <r>
      <rPr>
        <sz val="11"/>
        <color theme="1"/>
        <rFont val="ＭＳ 明朝"/>
        <family val="1"/>
        <charset val="128"/>
      </rPr>
      <t>の期間後２か月間の見込み売上高</t>
    </r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6">
      <t>ウリアゲダカ</t>
    </rPh>
    <phoneticPr fontId="2"/>
  </si>
  <si>
    <t>※小数点以下第2位を切り捨て、第1位まで記載</t>
    <phoneticPr fontId="2"/>
  </si>
  <si>
    <t>令和5年</t>
    <rPh sb="0" eb="2">
      <t>レイワ</t>
    </rPh>
    <rPh sb="3" eb="4">
      <t>ネン</t>
    </rPh>
    <phoneticPr fontId="2"/>
  </si>
  <si>
    <r>
      <rPr>
        <sz val="11"/>
        <color theme="1"/>
        <rFont val="Century"/>
        <family val="1"/>
      </rPr>
      <t>D</t>
    </r>
    <r>
      <rPr>
        <sz val="11"/>
        <color theme="1"/>
        <rFont val="ＭＳ 明朝"/>
        <family val="1"/>
        <charset val="128"/>
      </rPr>
      <t>の期間後２か月間の見込み売上高</t>
    </r>
    <rPh sb="2" eb="4">
      <t>キカン</t>
    </rPh>
    <rPh sb="4" eb="5">
      <t>ゴ</t>
    </rPh>
    <rPh sb="7" eb="8">
      <t>ゲツ</t>
    </rPh>
    <rPh sb="8" eb="9">
      <t>カン</t>
    </rPh>
    <rPh sb="10" eb="12">
      <t>ミコ</t>
    </rPh>
    <rPh sb="13" eb="16">
      <t>ウリアゲダカ</t>
    </rPh>
    <phoneticPr fontId="2"/>
  </si>
  <si>
    <t>うち当該事業者との取引額等</t>
    <rPh sb="2" eb="4">
      <t>トウガイ</t>
    </rPh>
    <rPh sb="4" eb="6">
      <t>ジギョウ</t>
    </rPh>
    <rPh sb="6" eb="7">
      <t>シャ</t>
    </rPh>
    <rPh sb="9" eb="11">
      <t>トリヒキ</t>
    </rPh>
    <rPh sb="11" eb="12">
      <t>ガク</t>
    </rPh>
    <rPh sb="12" eb="13">
      <t>トウ</t>
    </rPh>
    <phoneticPr fontId="2"/>
  </si>
  <si>
    <t>（２０％以上の取引依存が要件）</t>
    <rPh sb="4" eb="6">
      <t>イジョウ</t>
    </rPh>
    <rPh sb="7" eb="9">
      <t>トリヒキ</t>
    </rPh>
    <rPh sb="9" eb="11">
      <t>イゾン</t>
    </rPh>
    <rPh sb="12" eb="14">
      <t>ヨウケン</t>
    </rPh>
    <phoneticPr fontId="2"/>
  </si>
  <si>
    <t>（10%以上の減少率が要件）</t>
    <phoneticPr fontId="2"/>
  </si>
  <si>
    <t>※小数点以下第2位を切り捨て、第1位まで記載</t>
    <phoneticPr fontId="2"/>
  </si>
  <si>
    <t xml:space="preserve"> </t>
    <phoneticPr fontId="2"/>
  </si>
  <si>
    <t>（20%以上の減少率が要件）</t>
    <phoneticPr fontId="2"/>
  </si>
  <si>
    <r>
      <t>＜ 売上高計算書 ＞　</t>
    </r>
    <r>
      <rPr>
        <b/>
        <sz val="18"/>
        <color theme="1"/>
        <rFont val="ＭＳ 明朝"/>
        <family val="1"/>
        <charset val="128"/>
      </rPr>
      <t>①－（イ）</t>
    </r>
    <rPh sb="2" eb="4">
      <t>ウリアゲ</t>
    </rPh>
    <rPh sb="4" eb="5">
      <t>ダカ</t>
    </rPh>
    <rPh sb="5" eb="8">
      <t>ケイサンショ</t>
    </rPh>
    <phoneticPr fontId="2"/>
  </si>
  <si>
    <r>
      <t>＜取引依存度確認票 ＞　</t>
    </r>
    <r>
      <rPr>
        <b/>
        <sz val="18"/>
        <color theme="1"/>
        <rFont val="ＭＳ 明朝"/>
        <family val="1"/>
        <charset val="128"/>
      </rPr>
      <t>①－（イ）</t>
    </r>
    <rPh sb="1" eb="3">
      <t>トリヒキ</t>
    </rPh>
    <rPh sb="3" eb="6">
      <t>イゾンド</t>
    </rPh>
    <rPh sb="6" eb="8">
      <t>カクニン</t>
    </rPh>
    <rPh sb="8" eb="9">
      <t>ヒョウ</t>
    </rPh>
    <phoneticPr fontId="2"/>
  </si>
  <si>
    <t>＜ セ－フティネット保証（第2号）①－（イ）＞</t>
    <phoneticPr fontId="2"/>
  </si>
  <si>
    <t>売上高</t>
    <rPh sb="0" eb="3">
      <t>ウリアゲダカ</t>
    </rPh>
    <phoneticPr fontId="2"/>
  </si>
  <si>
    <t>・</t>
    <phoneticPr fontId="2"/>
  </si>
  <si>
    <t>仕入額</t>
    <rPh sb="0" eb="2">
      <t>シイレ</t>
    </rPh>
    <rPh sb="2" eb="3">
      <t>ガク</t>
    </rPh>
    <phoneticPr fontId="2"/>
  </si>
  <si>
    <t>実績または見込み</t>
    <phoneticPr fontId="2"/>
  </si>
  <si>
    <t xml:space="preserve"> </t>
    <phoneticPr fontId="2"/>
  </si>
  <si>
    <r>
      <t>１.</t>
    </r>
    <r>
      <rPr>
        <b/>
        <u/>
        <sz val="12"/>
        <rFont val="ＭＳ 明朝"/>
        <family val="1"/>
        <charset val="128"/>
      </rPr>
      <t>直近１年間又は６か月間</t>
    </r>
    <r>
      <rPr>
        <b/>
        <sz val="12"/>
        <rFont val="ＭＳ 明朝"/>
        <family val="1"/>
        <charset val="128"/>
      </rPr>
      <t>の売上高又は仕入額を入力してください。</t>
    </r>
    <rPh sb="2" eb="4">
      <t>チョッキン</t>
    </rPh>
    <rPh sb="5" eb="7">
      <t>ネンカン</t>
    </rPh>
    <rPh sb="7" eb="8">
      <t>マタ</t>
    </rPh>
    <rPh sb="11" eb="13">
      <t>ゲツカン</t>
    </rPh>
    <rPh sb="14" eb="16">
      <t>ウリアゲ</t>
    </rPh>
    <rPh sb="16" eb="17">
      <t>ダカ</t>
    </rPh>
    <rPh sb="17" eb="18">
      <t>マタ</t>
    </rPh>
    <rPh sb="19" eb="21">
      <t>シイレ</t>
    </rPh>
    <rPh sb="21" eb="22">
      <t>ガク</t>
    </rPh>
    <rPh sb="23" eb="25">
      <t>ニュウリョク</t>
    </rPh>
    <phoneticPr fontId="2"/>
  </si>
  <si>
    <r>
      <t>＜取引依存度確認票 ＞</t>
    </r>
    <r>
      <rPr>
        <b/>
        <sz val="18"/>
        <color theme="1"/>
        <rFont val="ＭＳ 明朝"/>
        <family val="1"/>
        <charset val="128"/>
      </rPr>
      <t>　①－(イ)</t>
    </r>
    <rPh sb="1" eb="3">
      <t>トリヒキ</t>
    </rPh>
    <rPh sb="3" eb="6">
      <t>イゾンド</t>
    </rPh>
    <rPh sb="6" eb="8">
      <t>カクニン</t>
    </rPh>
    <rPh sb="8" eb="9">
      <t>ヒョウ</t>
    </rPh>
    <phoneticPr fontId="2"/>
  </si>
  <si>
    <t>（上記のどちらかにチェック）</t>
    <rPh sb="1" eb="3">
      <t>ジョウキ</t>
    </rPh>
    <phoneticPr fontId="2"/>
  </si>
  <si>
    <t>当該事業者に対する取引依存度</t>
    <rPh sb="0" eb="2">
      <t>トウガイ</t>
    </rPh>
    <rPh sb="2" eb="4">
      <t>ジギョウ</t>
    </rPh>
    <rPh sb="4" eb="5">
      <t>シャ</t>
    </rPh>
    <rPh sb="6" eb="7">
      <t>タイ</t>
    </rPh>
    <rPh sb="9" eb="11">
      <t>トリヒキ</t>
    </rPh>
    <rPh sb="11" eb="14">
      <t>イゾンド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</si>
</sst>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gge&quot;年&quot;m&quot;月&quot;d&quot;日&quot;;@"/>
    <numFmt numFmtId="178" formatCode="[$-411]ge\.m\.d;@"/>
    <numFmt numFmtId="179" formatCode="ge\.m&quot;月：&quot;"/>
    <numFmt numFmtId="180" formatCode="General&quot;月&quot;"/>
    <numFmt numFmtId="181" formatCode="0.0"/>
  </numFmts>
  <fonts count="6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CC"/>
      <name val="ＭＳ 明朝"/>
      <family val="1"/>
      <charset val="128"/>
    </font>
    <font>
      <sz val="9"/>
      <color rgb="FF0000CC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9"/>
      <color rgb="FFFF0000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9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theme="2" tint="-0.749992370372631"/>
      <name val="ＭＳ 明朝"/>
      <family val="1"/>
      <charset val="128"/>
    </font>
    <font>
      <b/>
      <u/>
      <sz val="10"/>
      <color theme="0"/>
      <name val="ＭＳ 明朝"/>
      <family val="1"/>
      <charset val="128"/>
    </font>
    <font>
      <sz val="9"/>
      <color theme="2" tint="-0.74999237037263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Century"/>
      <family val="1"/>
    </font>
    <font>
      <b/>
      <sz val="12"/>
      <color rgb="FFFF0000"/>
      <name val="Century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0"/>
      <color rgb="FFFF0000"/>
      <name val="Century"/>
      <family val="1"/>
    </font>
    <font>
      <sz val="11"/>
      <name val="Century"/>
      <family val="1"/>
    </font>
    <font>
      <sz val="12"/>
      <color rgb="FFFF0000"/>
      <name val="Century"/>
      <family val="1"/>
    </font>
    <font>
      <b/>
      <sz val="9"/>
      <color theme="2" tint="-0.749992370372631"/>
      <name val="ＭＳ 明朝"/>
      <family val="1"/>
      <charset val="128"/>
    </font>
    <font>
      <b/>
      <sz val="11"/>
      <color theme="2" tint="-0.74999237037263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indexed="1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B4F4B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98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</cellStyleXfs>
  <cellXfs count="314">
    <xf numFmtId="0" fontId="0" fillId="0" borderId="0" xfId="0"/>
    <xf numFmtId="0" fontId="5" fillId="0" borderId="0" xfId="0" applyFont="1" applyAlignment="1" applyProtection="1">
      <alignment vertical="top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/>
    <xf numFmtId="0" fontId="11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6" fillId="0" borderId="0" xfId="0" applyFont="1" applyBorder="1" applyProtection="1"/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10" xfId="0" applyFont="1" applyBorder="1" applyProtection="1"/>
    <xf numFmtId="0" fontId="19" fillId="0" borderId="0" xfId="0" applyFont="1" applyBorder="1" applyAlignment="1" applyProtection="1">
      <alignment horizontal="left" vertical="top" wrapText="1"/>
    </xf>
    <xf numFmtId="14" fontId="6" fillId="0" borderId="0" xfId="0" applyNumberFormat="1" applyFont="1" applyProtection="1"/>
    <xf numFmtId="0" fontId="6" fillId="0" borderId="0" xfId="0" applyFont="1" applyBorder="1" applyAlignment="1" applyProtection="1">
      <alignment vertical="center"/>
    </xf>
    <xf numFmtId="0" fontId="21" fillId="0" borderId="0" xfId="0" applyFont="1" applyAlignment="1" applyProtection="1"/>
    <xf numFmtId="0" fontId="8" fillId="4" borderId="15" xfId="0" applyFont="1" applyFill="1" applyBorder="1" applyAlignment="1" applyProtection="1">
      <alignment vertical="center"/>
    </xf>
    <xf numFmtId="0" fontId="6" fillId="4" borderId="16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178" fontId="23" fillId="0" borderId="0" xfId="96" applyNumberFormat="1" applyFont="1" applyAlignment="1" applyProtection="1">
      <alignment horizontal="left" vertical="center"/>
    </xf>
    <xf numFmtId="0" fontId="9" fillId="0" borderId="0" xfId="96" applyFont="1" applyAlignment="1" applyProtection="1">
      <alignment vertical="center"/>
    </xf>
    <xf numFmtId="0" fontId="6" fillId="0" borderId="0" xfId="96" applyFont="1" applyAlignment="1" applyProtection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26" fillId="0" borderId="0" xfId="0" applyFont="1"/>
    <xf numFmtId="0" fontId="26" fillId="0" borderId="0" xfId="0" applyFont="1" applyProtection="1"/>
    <xf numFmtId="0" fontId="26" fillId="0" borderId="0" xfId="0" applyFont="1" applyBorder="1"/>
    <xf numFmtId="0" fontId="26" fillId="0" borderId="0" xfId="0" applyFont="1" applyBorder="1" applyAlignment="1" applyProtection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right"/>
    </xf>
    <xf numFmtId="0" fontId="28" fillId="0" borderId="0" xfId="0" applyFont="1" applyAlignment="1" applyProtection="1">
      <alignment vertical="center"/>
    </xf>
    <xf numFmtId="0" fontId="29" fillId="4" borderId="14" xfId="0" applyFont="1" applyFill="1" applyBorder="1" applyAlignment="1" applyProtection="1">
      <alignment vertical="center"/>
    </xf>
    <xf numFmtId="0" fontId="9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16" fillId="0" borderId="0" xfId="0" applyFont="1" applyBorder="1" applyProtection="1"/>
    <xf numFmtId="0" fontId="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2" fillId="0" borderId="0" xfId="0" applyFon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33" fillId="0" borderId="0" xfId="0" applyFont="1" applyAlignment="1" applyProtection="1">
      <alignment horizontal="right" vertical="center"/>
    </xf>
    <xf numFmtId="0" fontId="35" fillId="0" borderId="0" xfId="0" applyFont="1" applyAlignment="1" applyProtection="1">
      <alignment horizontal="right" vertical="center"/>
    </xf>
    <xf numFmtId="38" fontId="6" fillId="0" borderId="0" xfId="1" applyFont="1" applyBorder="1" applyAlignment="1" applyProtection="1">
      <alignment horizontal="right" vertical="center"/>
    </xf>
    <xf numFmtId="0" fontId="31" fillId="0" borderId="0" xfId="0" applyFont="1" applyProtection="1"/>
    <xf numFmtId="0" fontId="9" fillId="0" borderId="22" xfId="0" applyFont="1" applyBorder="1" applyProtection="1"/>
    <xf numFmtId="0" fontId="9" fillId="0" borderId="8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12" fillId="0" borderId="0" xfId="0" applyFont="1" applyProtection="1"/>
    <xf numFmtId="0" fontId="3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40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vertical="top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38" fontId="18" fillId="0" borderId="0" xfId="1" applyFont="1" applyFill="1" applyBorder="1" applyAlignment="1" applyProtection="1">
      <alignment horizontal="center"/>
    </xf>
    <xf numFmtId="0" fontId="39" fillId="0" borderId="0" xfId="0" applyFont="1" applyFill="1" applyAlignment="1" applyProtection="1">
      <alignment vertical="center" wrapText="1"/>
    </xf>
    <xf numFmtId="0" fontId="28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Fill="1" applyBorder="1" applyProtection="1"/>
    <xf numFmtId="177" fontId="5" fillId="0" borderId="0" xfId="0" quotePrefix="1" applyNumberFormat="1" applyFont="1" applyAlignment="1" applyProtection="1">
      <alignment vertical="top"/>
    </xf>
    <xf numFmtId="177" fontId="5" fillId="0" borderId="0" xfId="0" applyNumberFormat="1" applyFont="1" applyAlignment="1" applyProtection="1">
      <alignment vertical="top"/>
    </xf>
    <xf numFmtId="0" fontId="9" fillId="0" borderId="0" xfId="0" applyFont="1" applyBorder="1" applyProtection="1"/>
    <xf numFmtId="0" fontId="4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3" borderId="5" xfId="96" applyFont="1" applyFill="1" applyBorder="1" applyAlignment="1" applyProtection="1">
      <alignment vertical="center"/>
    </xf>
    <xf numFmtId="0" fontId="9" fillId="3" borderId="5" xfId="0" applyFont="1" applyFill="1" applyBorder="1" applyProtection="1"/>
    <xf numFmtId="179" fontId="9" fillId="3" borderId="5" xfId="96" applyNumberFormat="1" applyFont="1" applyFill="1" applyBorder="1" applyAlignment="1" applyProtection="1">
      <alignment vertical="center" wrapText="1" shrinkToFit="1"/>
    </xf>
    <xf numFmtId="179" fontId="9" fillId="3" borderId="6" xfId="96" applyNumberFormat="1" applyFont="1" applyFill="1" applyBorder="1" applyAlignment="1" applyProtection="1">
      <alignment vertical="center" wrapText="1" shrinkToFit="1"/>
    </xf>
    <xf numFmtId="0" fontId="9" fillId="2" borderId="5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0" borderId="0" xfId="96" applyFont="1" applyAlignment="1" applyProtection="1">
      <alignment horizontal="center" vertical="center"/>
    </xf>
    <xf numFmtId="0" fontId="9" fillId="0" borderId="0" xfId="96" applyFont="1" applyAlignment="1" applyProtection="1">
      <alignment horizontal="left" vertical="center"/>
    </xf>
    <xf numFmtId="38" fontId="9" fillId="2" borderId="5" xfId="1" applyFont="1" applyFill="1" applyBorder="1" applyAlignment="1" applyProtection="1">
      <alignment horizontal="right" vertical="center" indent="1"/>
    </xf>
    <xf numFmtId="38" fontId="9" fillId="2" borderId="6" xfId="1" applyFont="1" applyFill="1" applyBorder="1" applyAlignment="1" applyProtection="1">
      <alignment horizontal="right" vertical="center" indent="1"/>
    </xf>
    <xf numFmtId="0" fontId="9" fillId="0" borderId="0" xfId="0" applyFont="1" applyFill="1" applyBorder="1" applyAlignment="1" applyProtection="1">
      <alignment horizontal="center" vertical="center" textRotation="255"/>
    </xf>
    <xf numFmtId="179" fontId="9" fillId="0" borderId="0" xfId="96" applyNumberFormat="1" applyFont="1" applyFill="1" applyBorder="1" applyAlignment="1" applyProtection="1">
      <alignment horizontal="right" vertical="center"/>
    </xf>
    <xf numFmtId="179" fontId="9" fillId="0" borderId="0" xfId="96" applyNumberFormat="1" applyFont="1" applyFill="1" applyBorder="1" applyAlignment="1" applyProtection="1">
      <alignment horizontal="left" vertical="center" shrinkToFit="1"/>
    </xf>
    <xf numFmtId="38" fontId="9" fillId="0" borderId="5" xfId="1" applyFont="1" applyFill="1" applyBorder="1" applyAlignment="1" applyProtection="1">
      <alignment horizontal="right" vertical="center" indent="1"/>
    </xf>
    <xf numFmtId="179" fontId="9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38" fontId="42" fillId="0" borderId="0" xfId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38" fontId="12" fillId="0" borderId="0" xfId="1" applyFont="1" applyFill="1" applyBorder="1" applyAlignment="1" applyProtection="1">
      <alignment horizontal="right" vertical="center"/>
    </xf>
    <xf numFmtId="0" fontId="45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 vertical="center"/>
    </xf>
    <xf numFmtId="9" fontId="6" fillId="0" borderId="0" xfId="2" applyFont="1" applyBorder="1" applyAlignment="1" applyProtection="1">
      <alignment horizontal="center"/>
    </xf>
    <xf numFmtId="0" fontId="36" fillId="0" borderId="0" xfId="0" applyFont="1" applyBorder="1" applyProtection="1"/>
    <xf numFmtId="0" fontId="15" fillId="0" borderId="0" xfId="0" applyFont="1" applyBorder="1" applyProtection="1"/>
    <xf numFmtId="0" fontId="47" fillId="0" borderId="0" xfId="0" applyFont="1" applyBorder="1" applyProtection="1"/>
    <xf numFmtId="0" fontId="48" fillId="0" borderId="0" xfId="0" applyFont="1" applyBorder="1" applyAlignment="1" applyProtection="1">
      <alignment vertical="center"/>
    </xf>
    <xf numFmtId="0" fontId="49" fillId="0" borderId="0" xfId="0" applyFont="1" applyAlignment="1" applyProtection="1">
      <alignment horizontal="left"/>
    </xf>
    <xf numFmtId="0" fontId="47" fillId="0" borderId="0" xfId="0" applyFont="1" applyProtection="1"/>
    <xf numFmtId="0" fontId="48" fillId="0" borderId="0" xfId="0" applyFont="1" applyBorder="1" applyProtection="1"/>
    <xf numFmtId="0" fontId="35" fillId="0" borderId="0" xfId="0" applyFont="1" applyBorder="1" applyProtection="1"/>
    <xf numFmtId="0" fontId="23" fillId="0" borderId="0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center" vertical="center" wrapText="1" shrinkToFit="1"/>
    </xf>
    <xf numFmtId="178" fontId="50" fillId="0" borderId="0" xfId="0" applyNumberFormat="1" applyFont="1" applyFill="1" applyBorder="1" applyAlignment="1" applyProtection="1">
      <alignment horizontal="center" vertical="center" wrapText="1" shrinkToFit="1"/>
    </xf>
    <xf numFmtId="0" fontId="51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left"/>
    </xf>
    <xf numFmtId="38" fontId="42" fillId="0" borderId="0" xfId="1" applyFont="1" applyBorder="1" applyAlignment="1" applyProtection="1">
      <alignment horizontal="right" shrinkToFit="1"/>
    </xf>
    <xf numFmtId="0" fontId="43" fillId="5" borderId="0" xfId="0" applyFont="1" applyFill="1" applyAlignment="1" applyProtection="1">
      <alignment horizontal="left" vertical="center"/>
    </xf>
    <xf numFmtId="0" fontId="37" fillId="5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38" fontId="52" fillId="0" borderId="37" xfId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vertical="center" wrapText="1"/>
    </xf>
    <xf numFmtId="0" fontId="38" fillId="0" borderId="0" xfId="0" applyFont="1" applyFill="1" applyProtection="1"/>
    <xf numFmtId="0" fontId="42" fillId="0" borderId="0" xfId="0" applyFont="1" applyAlignment="1" applyProtection="1"/>
    <xf numFmtId="0" fontId="35" fillId="0" borderId="0" xfId="0" applyFont="1" applyAlignment="1" applyProtection="1">
      <alignment horizontal="left"/>
    </xf>
    <xf numFmtId="38" fontId="16" fillId="2" borderId="4" xfId="1" applyFont="1" applyFill="1" applyBorder="1" applyAlignment="1" applyProtection="1">
      <alignment horizontal="left"/>
    </xf>
    <xf numFmtId="0" fontId="47" fillId="0" borderId="0" xfId="0" applyFont="1" applyBorder="1" applyAlignment="1" applyProtection="1">
      <alignment horizontal="left"/>
    </xf>
    <xf numFmtId="0" fontId="48" fillId="0" borderId="0" xfId="0" applyFont="1" applyBorder="1" applyAlignment="1" applyProtection="1">
      <alignment horizontal="right" vertical="center"/>
    </xf>
    <xf numFmtId="0" fontId="42" fillId="2" borderId="4" xfId="96" applyFont="1" applyFill="1" applyBorder="1" applyAlignment="1" applyProtection="1">
      <alignment horizontal="left" vertical="center"/>
    </xf>
    <xf numFmtId="0" fontId="31" fillId="3" borderId="4" xfId="96" applyFont="1" applyFill="1" applyBorder="1" applyAlignment="1" applyProtection="1">
      <alignment vertical="center"/>
    </xf>
    <xf numFmtId="0" fontId="55" fillId="0" borderId="11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horizontal="right" vertical="center"/>
    </xf>
    <xf numFmtId="0" fontId="37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/>
    </xf>
    <xf numFmtId="0" fontId="6" fillId="0" borderId="0" xfId="96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53" fillId="0" borderId="8" xfId="0" applyFont="1" applyFill="1" applyBorder="1" applyAlignment="1" applyProtection="1">
      <alignment vertical="center" wrapText="1"/>
    </xf>
    <xf numFmtId="0" fontId="38" fillId="0" borderId="8" xfId="0" applyFont="1" applyFill="1" applyBorder="1" applyProtection="1"/>
    <xf numFmtId="0" fontId="55" fillId="0" borderId="8" xfId="0" applyFont="1" applyFill="1" applyBorder="1" applyAlignment="1" applyProtection="1">
      <alignment wrapText="1"/>
    </xf>
    <xf numFmtId="0" fontId="6" fillId="0" borderId="0" xfId="0" applyFont="1" applyAlignment="1" applyProtection="1"/>
    <xf numFmtId="176" fontId="27" fillId="0" borderId="0" xfId="2" applyNumberFormat="1" applyFont="1" applyBorder="1" applyAlignment="1" applyProtection="1">
      <alignment horizontal="center" shrinkToFit="1"/>
    </xf>
    <xf numFmtId="0" fontId="38" fillId="0" borderId="0" xfId="0" applyFont="1" applyFill="1" applyAlignment="1" applyProtection="1">
      <alignment horizontal="left" vertical="center"/>
    </xf>
    <xf numFmtId="0" fontId="53" fillId="0" borderId="0" xfId="0" applyFont="1" applyFill="1" applyBorder="1" applyAlignment="1" applyProtection="1">
      <alignment vertical="center"/>
    </xf>
    <xf numFmtId="0" fontId="19" fillId="0" borderId="0" xfId="0" applyFont="1" applyProtection="1"/>
    <xf numFmtId="0" fontId="57" fillId="0" borderId="0" xfId="0" applyFont="1" applyProtection="1"/>
    <xf numFmtId="0" fontId="57" fillId="0" borderId="0" xfId="0" applyFont="1" applyAlignment="1" applyProtection="1">
      <alignment horizontal="left"/>
    </xf>
    <xf numFmtId="181" fontId="55" fillId="0" borderId="0" xfId="2" applyNumberFormat="1" applyFont="1" applyBorder="1" applyAlignment="1" applyProtection="1">
      <alignment horizontal="right" shrinkToFit="1"/>
    </xf>
    <xf numFmtId="0" fontId="53" fillId="0" borderId="0" xfId="0" applyFont="1" applyFill="1" applyBorder="1" applyAlignment="1" applyProtection="1"/>
    <xf numFmtId="0" fontId="37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horizontal="left"/>
    </xf>
    <xf numFmtId="0" fontId="6" fillId="0" borderId="0" xfId="96" applyFont="1" applyAlignment="1" applyProtection="1">
      <alignment vertical="center"/>
    </xf>
    <xf numFmtId="0" fontId="38" fillId="0" borderId="0" xfId="0" applyFont="1" applyFill="1" applyAlignment="1" applyProtection="1">
      <alignment horizontal="left" vertical="center"/>
    </xf>
    <xf numFmtId="0" fontId="41" fillId="2" borderId="15" xfId="0" applyFont="1" applyFill="1" applyBorder="1" applyAlignment="1" applyProtection="1">
      <alignment horizontal="center" vertical="center" wrapText="1"/>
    </xf>
    <xf numFmtId="0" fontId="55" fillId="2" borderId="0" xfId="0" applyFont="1" applyFill="1" applyAlignment="1" applyProtection="1">
      <alignment horizontal="center" vertical="center"/>
    </xf>
    <xf numFmtId="0" fontId="31" fillId="2" borderId="12" xfId="0" applyFont="1" applyFill="1" applyBorder="1" applyAlignment="1" applyProtection="1">
      <alignment horizontal="center" vertical="center"/>
    </xf>
    <xf numFmtId="0" fontId="23" fillId="2" borderId="42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59" fillId="0" borderId="15" xfId="0" applyFont="1" applyFill="1" applyBorder="1" applyAlignment="1" applyProtection="1">
      <alignment vertical="center" wrapText="1"/>
    </xf>
    <xf numFmtId="0" fontId="59" fillId="2" borderId="15" xfId="0" applyFont="1" applyFill="1" applyBorder="1" applyAlignment="1" applyProtection="1">
      <alignment horizontal="center" vertical="center" wrapText="1"/>
      <protection locked="0"/>
    </xf>
    <xf numFmtId="0" fontId="59" fillId="0" borderId="25" xfId="0" applyFont="1" applyFill="1" applyBorder="1" applyAlignment="1" applyProtection="1">
      <alignment vertical="center" wrapText="1"/>
    </xf>
    <xf numFmtId="0" fontId="59" fillId="0" borderId="10" xfId="0" applyFont="1" applyFill="1" applyBorder="1" applyAlignment="1" applyProtection="1">
      <alignment vertical="center" wrapText="1"/>
    </xf>
    <xf numFmtId="0" fontId="59" fillId="2" borderId="10" xfId="0" applyFont="1" applyFill="1" applyBorder="1" applyAlignment="1" applyProtection="1">
      <alignment horizontal="center" vertical="center" wrapText="1"/>
      <protection locked="0"/>
    </xf>
    <xf numFmtId="0" fontId="59" fillId="0" borderId="32" xfId="0" applyFont="1" applyFill="1" applyBorder="1" applyAlignment="1" applyProtection="1">
      <alignment vertical="center" wrapText="1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3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</xf>
    <xf numFmtId="0" fontId="59" fillId="0" borderId="15" xfId="0" applyFont="1" applyFill="1" applyBorder="1" applyAlignment="1" applyProtection="1">
      <alignment vertical="center" wrapText="1"/>
      <protection locked="0"/>
    </xf>
    <xf numFmtId="0" fontId="59" fillId="0" borderId="10" xfId="0" applyFont="1" applyFill="1" applyBorder="1" applyAlignment="1" applyProtection="1">
      <alignment vertical="center" wrapText="1"/>
      <protection locked="0"/>
    </xf>
    <xf numFmtId="0" fontId="59" fillId="0" borderId="25" xfId="0" applyFont="1" applyFill="1" applyBorder="1" applyAlignment="1" applyProtection="1">
      <alignment vertical="center" wrapText="1"/>
      <protection locked="0"/>
    </xf>
    <xf numFmtId="0" fontId="59" fillId="0" borderId="32" xfId="0" applyFont="1" applyFill="1" applyBorder="1" applyAlignment="1" applyProtection="1">
      <alignment vertical="center" wrapText="1"/>
      <protection locked="0"/>
    </xf>
    <xf numFmtId="38" fontId="46" fillId="0" borderId="37" xfId="1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38" fontId="59" fillId="0" borderId="0" xfId="1" applyFont="1" applyFill="1" applyBorder="1" applyAlignment="1" applyProtection="1">
      <alignment horizontal="right" vertical="center"/>
    </xf>
    <xf numFmtId="38" fontId="23" fillId="0" borderId="0" xfId="1" applyFont="1" applyFill="1" applyBorder="1" applyAlignment="1" applyProtection="1">
      <alignment horizontal="right" vertical="center"/>
    </xf>
    <xf numFmtId="178" fontId="9" fillId="3" borderId="4" xfId="0" applyNumberFormat="1" applyFont="1" applyFill="1" applyBorder="1" applyAlignment="1" applyProtection="1">
      <alignment horizontal="right" vertical="center" wrapText="1" shrinkToFit="1"/>
    </xf>
    <xf numFmtId="178" fontId="9" fillId="3" borderId="5" xfId="0" applyNumberFormat="1" applyFont="1" applyFill="1" applyBorder="1" applyAlignment="1" applyProtection="1">
      <alignment horizontal="right" vertical="center" wrapText="1" shrinkToFit="1"/>
    </xf>
    <xf numFmtId="178" fontId="9" fillId="3" borderId="7" xfId="0" applyNumberFormat="1" applyFont="1" applyFill="1" applyBorder="1" applyAlignment="1" applyProtection="1">
      <alignment horizontal="right" vertical="center" wrapText="1" shrinkToFit="1"/>
    </xf>
    <xf numFmtId="178" fontId="9" fillId="3" borderId="8" xfId="0" applyNumberFormat="1" applyFont="1" applyFill="1" applyBorder="1" applyAlignment="1" applyProtection="1">
      <alignment horizontal="right" vertical="center" wrapText="1" shrinkToFit="1"/>
    </xf>
    <xf numFmtId="180" fontId="9" fillId="3" borderId="5" xfId="0" applyNumberFormat="1" applyFont="1" applyFill="1" applyBorder="1" applyAlignment="1" applyProtection="1">
      <alignment horizontal="center" vertical="center" shrinkToFit="1"/>
    </xf>
    <xf numFmtId="180" fontId="9" fillId="3" borderId="6" xfId="0" applyNumberFormat="1" applyFont="1" applyFill="1" applyBorder="1" applyAlignment="1" applyProtection="1">
      <alignment horizontal="center" vertical="center" shrinkToFit="1"/>
    </xf>
    <xf numFmtId="180" fontId="9" fillId="3" borderId="8" xfId="0" applyNumberFormat="1" applyFont="1" applyFill="1" applyBorder="1" applyAlignment="1" applyProtection="1">
      <alignment horizontal="center" vertical="center" shrinkToFit="1"/>
    </xf>
    <xf numFmtId="180" fontId="9" fillId="3" borderId="9" xfId="0" applyNumberFormat="1" applyFont="1" applyFill="1" applyBorder="1" applyAlignment="1" applyProtection="1">
      <alignment horizontal="center" vertical="center" shrinkToFit="1"/>
    </xf>
    <xf numFmtId="38" fontId="23" fillId="2" borderId="18" xfId="1" applyFont="1" applyFill="1" applyBorder="1" applyAlignment="1" applyProtection="1">
      <alignment horizontal="right" vertical="center" indent="1"/>
      <protection locked="0"/>
    </xf>
    <xf numFmtId="179" fontId="9" fillId="3" borderId="4" xfId="96" applyNumberFormat="1" applyFont="1" applyFill="1" applyBorder="1" applyAlignment="1" applyProtection="1">
      <alignment horizontal="right" vertical="center" wrapText="1"/>
    </xf>
    <xf numFmtId="179" fontId="9" fillId="3" borderId="5" xfId="96" applyNumberFormat="1" applyFont="1" applyFill="1" applyBorder="1" applyAlignment="1" applyProtection="1">
      <alignment horizontal="right" vertical="center" wrapText="1"/>
    </xf>
    <xf numFmtId="179" fontId="9" fillId="3" borderId="7" xfId="96" applyNumberFormat="1" applyFont="1" applyFill="1" applyBorder="1" applyAlignment="1" applyProtection="1">
      <alignment horizontal="right" vertical="center" wrapText="1"/>
    </xf>
    <xf numFmtId="179" fontId="9" fillId="3" borderId="8" xfId="96" applyNumberFormat="1" applyFont="1" applyFill="1" applyBorder="1" applyAlignment="1" applyProtection="1">
      <alignment horizontal="right" vertical="center" wrapText="1"/>
    </xf>
    <xf numFmtId="180" fontId="9" fillId="3" borderId="5" xfId="96" applyNumberFormat="1" applyFont="1" applyFill="1" applyBorder="1" applyAlignment="1" applyProtection="1">
      <alignment horizontal="center" vertical="center" shrinkToFit="1"/>
    </xf>
    <xf numFmtId="180" fontId="9" fillId="3" borderId="6" xfId="96" applyNumberFormat="1" applyFont="1" applyFill="1" applyBorder="1" applyAlignment="1" applyProtection="1">
      <alignment horizontal="center" vertical="center" shrinkToFit="1"/>
    </xf>
    <xf numFmtId="180" fontId="9" fillId="3" borderId="8" xfId="96" applyNumberFormat="1" applyFont="1" applyFill="1" applyBorder="1" applyAlignment="1" applyProtection="1">
      <alignment horizontal="center" vertical="center" shrinkToFit="1"/>
    </xf>
    <xf numFmtId="180" fontId="9" fillId="3" borderId="9" xfId="96" applyNumberFormat="1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textRotation="255"/>
    </xf>
    <xf numFmtId="0" fontId="9" fillId="3" borderId="19" xfId="0" applyFont="1" applyFill="1" applyBorder="1" applyAlignment="1" applyProtection="1">
      <alignment horizontal="center" vertical="center" textRotation="255"/>
    </xf>
    <xf numFmtId="0" fontId="9" fillId="3" borderId="18" xfId="0" applyFont="1" applyFill="1" applyBorder="1" applyAlignment="1" applyProtection="1">
      <alignment horizontal="center" vertical="center" textRotation="255"/>
    </xf>
    <xf numFmtId="0" fontId="9" fillId="0" borderId="0" xfId="96" applyNumberFormat="1" applyFont="1" applyFill="1" applyBorder="1" applyAlignment="1" applyProtection="1">
      <alignment horizontal="right" vertical="center" shrinkToFit="1"/>
    </xf>
    <xf numFmtId="38" fontId="59" fillId="2" borderId="26" xfId="1" applyFont="1" applyFill="1" applyBorder="1" applyAlignment="1" applyProtection="1">
      <alignment horizontal="right" vertical="center"/>
      <protection locked="0"/>
    </xf>
    <xf numFmtId="38" fontId="59" fillId="2" borderId="15" xfId="1" applyFont="1" applyFill="1" applyBorder="1" applyAlignment="1" applyProtection="1">
      <alignment horizontal="right" vertical="center"/>
      <protection locked="0"/>
    </xf>
    <xf numFmtId="38" fontId="59" fillId="2" borderId="31" xfId="1" applyFont="1" applyFill="1" applyBorder="1" applyAlignment="1" applyProtection="1">
      <alignment horizontal="right" vertical="center" wrapText="1"/>
      <protection locked="0"/>
    </xf>
    <xf numFmtId="38" fontId="59" fillId="2" borderId="10" xfId="1" applyFont="1" applyFill="1" applyBorder="1" applyAlignment="1" applyProtection="1">
      <alignment horizontal="right" vertical="center" wrapText="1"/>
      <protection locked="0"/>
    </xf>
    <xf numFmtId="0" fontId="61" fillId="0" borderId="8" xfId="0" applyFont="1" applyFill="1" applyBorder="1" applyAlignment="1" applyProtection="1">
      <alignment horizontal="left" vertical="center" indent="1" shrinkToFi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</xf>
    <xf numFmtId="0" fontId="6" fillId="0" borderId="0" xfId="96" applyFont="1" applyAlignment="1" applyProtection="1">
      <alignment vertical="center"/>
    </xf>
    <xf numFmtId="180" fontId="9" fillId="3" borderId="3" xfId="0" applyNumberFormat="1" applyFont="1" applyFill="1" applyBorder="1" applyAlignment="1" applyProtection="1">
      <alignment horizontal="center" vertical="center" wrapText="1" shrinkToFit="1"/>
    </xf>
    <xf numFmtId="0" fontId="9" fillId="3" borderId="12" xfId="0" applyFont="1" applyFill="1" applyBorder="1" applyAlignment="1" applyProtection="1">
      <alignment horizontal="center" vertical="center" wrapText="1" shrinkToFit="1"/>
    </xf>
    <xf numFmtId="0" fontId="9" fillId="3" borderId="3" xfId="0" applyFont="1" applyFill="1" applyBorder="1" applyAlignment="1" applyProtection="1">
      <alignment horizontal="center" vertical="center" wrapText="1" shrinkToFit="1"/>
    </xf>
    <xf numFmtId="38" fontId="59" fillId="0" borderId="35" xfId="1" applyFont="1" applyFill="1" applyBorder="1" applyAlignment="1" applyProtection="1">
      <alignment horizontal="right" vertical="center"/>
    </xf>
    <xf numFmtId="0" fontId="59" fillId="0" borderId="34" xfId="0" applyFont="1" applyFill="1" applyBorder="1" applyAlignment="1" applyProtection="1">
      <alignment horizontal="center" vertical="center"/>
    </xf>
    <xf numFmtId="0" fontId="59" fillId="0" borderId="35" xfId="0" applyFont="1" applyFill="1" applyBorder="1" applyAlignment="1" applyProtection="1">
      <alignment horizontal="center" vertical="center"/>
    </xf>
    <xf numFmtId="0" fontId="59" fillId="0" borderId="36" xfId="0" applyFont="1" applyFill="1" applyBorder="1" applyAlignment="1" applyProtection="1">
      <alignment horizontal="center" vertical="center"/>
    </xf>
    <xf numFmtId="0" fontId="59" fillId="2" borderId="31" xfId="0" applyFont="1" applyFill="1" applyBorder="1" applyAlignment="1" applyProtection="1">
      <alignment horizontal="center" vertical="center"/>
      <protection locked="0"/>
    </xf>
    <xf numFmtId="0" fontId="59" fillId="2" borderId="10" xfId="0" applyFont="1" applyFill="1" applyBorder="1" applyAlignment="1" applyProtection="1">
      <alignment horizontal="center" vertical="center"/>
      <protection locked="0"/>
    </xf>
    <xf numFmtId="38" fontId="59" fillId="2" borderId="39" xfId="1" applyFont="1" applyFill="1" applyBorder="1" applyAlignment="1" applyProtection="1">
      <alignment horizontal="right" vertical="center"/>
      <protection locked="0"/>
    </xf>
    <xf numFmtId="38" fontId="59" fillId="2" borderId="40" xfId="1" applyFont="1" applyFill="1" applyBorder="1" applyAlignment="1" applyProtection="1">
      <alignment horizontal="right" vertical="center"/>
      <protection locked="0"/>
    </xf>
    <xf numFmtId="176" fontId="27" fillId="0" borderId="0" xfId="2" applyNumberFormat="1" applyFont="1" applyBorder="1" applyAlignment="1" applyProtection="1">
      <alignment horizontal="center" shrinkToFit="1"/>
    </xf>
    <xf numFmtId="181" fontId="55" fillId="0" borderId="13" xfId="2" applyNumberFormat="1" applyFont="1" applyBorder="1" applyAlignment="1" applyProtection="1">
      <alignment horizontal="right" shrinkToFit="1"/>
    </xf>
    <xf numFmtId="181" fontId="55" fillId="0" borderId="28" xfId="2" applyNumberFormat="1" applyFont="1" applyBorder="1" applyAlignment="1" applyProtection="1">
      <alignment horizontal="right" shrinkToFit="1"/>
    </xf>
    <xf numFmtId="38" fontId="55" fillId="0" borderId="0" xfId="1" applyFont="1" applyBorder="1" applyAlignment="1" applyProtection="1">
      <alignment horizontal="right" shrinkToFit="1"/>
    </xf>
    <xf numFmtId="38" fontId="55" fillId="0" borderId="27" xfId="1" applyFont="1" applyBorder="1" applyAlignment="1" applyProtection="1">
      <alignment horizontal="right" shrinkToFit="1"/>
    </xf>
    <xf numFmtId="181" fontId="55" fillId="0" borderId="13" xfId="1" applyNumberFormat="1" applyFont="1" applyBorder="1" applyAlignment="1" applyProtection="1">
      <alignment horizontal="right" shrinkToFit="1"/>
    </xf>
    <xf numFmtId="176" fontId="17" fillId="0" borderId="0" xfId="2" applyNumberFormat="1" applyFont="1" applyBorder="1" applyAlignment="1" applyProtection="1">
      <alignment horizontal="center" vertical="center" shrinkToFit="1"/>
    </xf>
    <xf numFmtId="177" fontId="5" fillId="0" borderId="0" xfId="0" quotePrefix="1" applyNumberFormat="1" applyFont="1" applyAlignment="1" applyProtection="1">
      <alignment horizontal="right" vertical="top"/>
    </xf>
    <xf numFmtId="177" fontId="5" fillId="0" borderId="0" xfId="0" applyNumberFormat="1" applyFont="1" applyAlignment="1" applyProtection="1">
      <alignment horizontal="right" vertical="top"/>
    </xf>
    <xf numFmtId="0" fontId="37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59" fillId="2" borderId="14" xfId="0" applyFont="1" applyFill="1" applyBorder="1" applyAlignment="1" applyProtection="1">
      <alignment horizontal="center" vertical="center"/>
      <protection locked="0"/>
    </xf>
    <xf numFmtId="0" fontId="59" fillId="2" borderId="15" xfId="0" applyFont="1" applyFill="1" applyBorder="1" applyAlignment="1" applyProtection="1">
      <alignment horizontal="center" vertical="center"/>
      <protection locked="0"/>
    </xf>
    <xf numFmtId="0" fontId="23" fillId="3" borderId="31" xfId="0" applyFont="1" applyFill="1" applyBorder="1" applyAlignment="1" applyProtection="1">
      <alignment horizontal="center" vertical="center" wrapText="1"/>
    </xf>
    <xf numFmtId="0" fontId="23" fillId="3" borderId="10" xfId="0" applyFont="1" applyFill="1" applyBorder="1" applyAlignment="1" applyProtection="1">
      <alignment horizontal="center" vertical="center" wrapText="1"/>
    </xf>
    <xf numFmtId="0" fontId="23" fillId="3" borderId="33" xfId="0" applyFont="1" applyFill="1" applyBorder="1" applyAlignment="1" applyProtection="1">
      <alignment horizontal="center" vertical="center" wrapText="1"/>
    </xf>
    <xf numFmtId="38" fontId="59" fillId="2" borderId="29" xfId="1" applyFont="1" applyFill="1" applyBorder="1" applyAlignment="1" applyProtection="1">
      <alignment horizontal="right" vertical="center"/>
      <protection locked="0"/>
    </xf>
    <xf numFmtId="38" fontId="59" fillId="2" borderId="11" xfId="1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Alignment="1" applyProtection="1">
      <alignment horizontal="left" vertical="center"/>
    </xf>
    <xf numFmtId="0" fontId="13" fillId="3" borderId="31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41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60" fillId="3" borderId="41" xfId="0" applyFont="1" applyFill="1" applyBorder="1" applyAlignment="1" applyProtection="1">
      <alignment horizontal="center" vertical="center"/>
    </xf>
    <xf numFmtId="0" fontId="60" fillId="3" borderId="11" xfId="0" applyFont="1" applyFill="1" applyBorder="1" applyAlignment="1" applyProtection="1">
      <alignment horizontal="center" vertical="center"/>
    </xf>
    <xf numFmtId="0" fontId="60" fillId="3" borderId="3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43" xfId="0" applyFont="1" applyFill="1" applyBorder="1" applyAlignment="1" applyProtection="1">
      <alignment horizontal="center" vertical="center" wrapText="1"/>
    </xf>
    <xf numFmtId="0" fontId="61" fillId="2" borderId="8" xfId="0" applyFont="1" applyFill="1" applyBorder="1" applyAlignment="1" applyProtection="1">
      <alignment horizontal="left" vertical="center" indent="1" shrinkToFit="1"/>
      <protection locked="0"/>
    </xf>
    <xf numFmtId="181" fontId="55" fillId="0" borderId="8" xfId="2" applyNumberFormat="1" applyFont="1" applyFill="1" applyBorder="1" applyAlignment="1" applyProtection="1">
      <alignment horizontal="center" wrapText="1"/>
    </xf>
    <xf numFmtId="0" fontId="48" fillId="0" borderId="8" xfId="0" applyFont="1" applyFill="1" applyBorder="1" applyAlignment="1" applyProtection="1">
      <alignment horizontal="center" wrapText="1"/>
    </xf>
    <xf numFmtId="38" fontId="41" fillId="2" borderId="18" xfId="1" applyFont="1" applyFill="1" applyBorder="1" applyAlignment="1" applyProtection="1">
      <alignment horizontal="right" vertical="center" indent="1"/>
    </xf>
    <xf numFmtId="178" fontId="9" fillId="3" borderId="4" xfId="0" applyNumberFormat="1" applyFont="1" applyFill="1" applyBorder="1" applyAlignment="1" applyProtection="1">
      <alignment horizontal="right" vertical="center" wrapText="1" shrinkToFit="1"/>
      <protection locked="0"/>
    </xf>
    <xf numFmtId="178" fontId="9" fillId="3" borderId="5" xfId="0" applyNumberFormat="1" applyFont="1" applyFill="1" applyBorder="1" applyAlignment="1" applyProtection="1">
      <alignment horizontal="right" vertical="center" wrapText="1" shrinkToFit="1"/>
      <protection locked="0"/>
    </xf>
    <xf numFmtId="178" fontId="9" fillId="3" borderId="7" xfId="0" applyNumberFormat="1" applyFont="1" applyFill="1" applyBorder="1" applyAlignment="1" applyProtection="1">
      <alignment horizontal="right" vertical="center" wrapText="1" shrinkToFit="1"/>
      <protection locked="0"/>
    </xf>
    <xf numFmtId="178" fontId="9" fillId="3" borderId="8" xfId="0" applyNumberFormat="1" applyFont="1" applyFill="1" applyBorder="1" applyAlignment="1" applyProtection="1">
      <alignment horizontal="right" vertical="center" wrapText="1" shrinkToFit="1"/>
      <protection locked="0"/>
    </xf>
    <xf numFmtId="0" fontId="55" fillId="0" borderId="28" xfId="2" applyNumberFormat="1" applyFont="1" applyBorder="1" applyAlignment="1" applyProtection="1">
      <alignment horizontal="right" shrinkToFit="1"/>
    </xf>
    <xf numFmtId="0" fontId="16" fillId="0" borderId="0" xfId="0" applyFont="1" applyBorder="1" applyAlignment="1" applyProtection="1">
      <alignment horizontal="center" shrinkToFit="1"/>
    </xf>
    <xf numFmtId="0" fontId="17" fillId="0" borderId="0" xfId="0" applyFont="1" applyBorder="1" applyAlignment="1" applyProtection="1">
      <alignment horizontal="right" vertical="center" shrinkToFit="1"/>
    </xf>
    <xf numFmtId="0" fontId="9" fillId="0" borderId="8" xfId="0" applyFont="1" applyFill="1" applyBorder="1" applyAlignment="1" applyProtection="1">
      <alignment horizontal="left" vertical="center" indent="1" shrinkToFit="1"/>
    </xf>
    <xf numFmtId="0" fontId="31" fillId="2" borderId="1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38" fontId="41" fillId="0" borderId="0" xfId="1" applyFont="1" applyFill="1" applyBorder="1" applyAlignment="1" applyProtection="1">
      <alignment horizontal="right" vertical="center"/>
    </xf>
    <xf numFmtId="0" fontId="41" fillId="2" borderId="14" xfId="0" applyFont="1" applyFill="1" applyBorder="1" applyAlignment="1" applyProtection="1">
      <alignment horizontal="center" vertical="center"/>
    </xf>
    <xf numFmtId="0" fontId="41" fillId="2" borderId="15" xfId="0" applyFont="1" applyFill="1" applyBorder="1" applyAlignment="1" applyProtection="1">
      <alignment horizontal="center" vertical="center"/>
    </xf>
    <xf numFmtId="38" fontId="41" fillId="2" borderId="26" xfId="1" applyFont="1" applyFill="1" applyBorder="1" applyAlignment="1" applyProtection="1">
      <alignment horizontal="right" vertical="center"/>
    </xf>
    <xf numFmtId="38" fontId="41" fillId="2" borderId="15" xfId="1" applyFont="1" applyFill="1" applyBorder="1" applyAlignment="1" applyProtection="1">
      <alignment horizontal="right" vertical="center"/>
    </xf>
    <xf numFmtId="38" fontId="41" fillId="2" borderId="31" xfId="1" applyFont="1" applyFill="1" applyBorder="1" applyAlignment="1" applyProtection="1">
      <alignment horizontal="right" vertical="center" wrapText="1"/>
    </xf>
    <xf numFmtId="38" fontId="41" fillId="2" borderId="10" xfId="1" applyFont="1" applyFill="1" applyBorder="1" applyAlignment="1" applyProtection="1">
      <alignment horizontal="right" vertical="center" wrapText="1"/>
    </xf>
    <xf numFmtId="0" fontId="41" fillId="2" borderId="31" xfId="0" applyFont="1" applyFill="1" applyBorder="1" applyAlignment="1" applyProtection="1">
      <alignment horizontal="center" vertical="center"/>
    </xf>
    <xf numFmtId="0" fontId="41" fillId="2" borderId="10" xfId="0" applyFont="1" applyFill="1" applyBorder="1" applyAlignment="1" applyProtection="1">
      <alignment horizontal="center" vertical="center"/>
    </xf>
    <xf numFmtId="38" fontId="41" fillId="2" borderId="39" xfId="1" applyFont="1" applyFill="1" applyBorder="1" applyAlignment="1" applyProtection="1">
      <alignment horizontal="right" vertical="center"/>
    </xf>
    <xf numFmtId="38" fontId="41" fillId="2" borderId="40" xfId="1" applyFont="1" applyFill="1" applyBorder="1" applyAlignment="1" applyProtection="1">
      <alignment horizontal="right" vertical="center"/>
    </xf>
    <xf numFmtId="0" fontId="55" fillId="0" borderId="11" xfId="2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 textRotation="255"/>
    </xf>
    <xf numFmtId="0" fontId="62" fillId="2" borderId="8" xfId="0" applyFont="1" applyFill="1" applyBorder="1" applyAlignment="1" applyProtection="1">
      <alignment horizontal="left" vertical="center" indent="1" shrinkToFit="1"/>
    </xf>
    <xf numFmtId="0" fontId="62" fillId="2" borderId="2" xfId="0" applyFont="1" applyFill="1" applyBorder="1" applyAlignment="1" applyProtection="1">
      <alignment horizontal="left" vertical="center" indent="1" shrinkToFit="1"/>
    </xf>
    <xf numFmtId="38" fontId="6" fillId="0" borderId="0" xfId="1" applyFont="1" applyFill="1" applyBorder="1" applyAlignment="1" applyProtection="1">
      <alignment horizontal="right" vertical="center" shrinkToFit="1"/>
    </xf>
    <xf numFmtId="0" fontId="9" fillId="0" borderId="0" xfId="0" applyFont="1" applyAlignment="1" applyProtection="1">
      <alignment horizontal="distributed"/>
    </xf>
    <xf numFmtId="0" fontId="6" fillId="0" borderId="0" xfId="0" applyFont="1" applyAlignment="1" applyProtection="1">
      <alignment horizontal="distributed" vertical="center"/>
    </xf>
    <xf numFmtId="0" fontId="6" fillId="2" borderId="23" xfId="0" applyFont="1" applyFill="1" applyBorder="1" applyAlignment="1" applyProtection="1">
      <alignment horizontal="left" shrinkToFit="1"/>
      <protection locked="0"/>
    </xf>
    <xf numFmtId="0" fontId="6" fillId="2" borderId="24" xfId="0" applyFont="1" applyFill="1" applyBorder="1" applyAlignment="1" applyProtection="1">
      <alignment horizontal="left" shrinkToFit="1"/>
      <protection locked="0"/>
    </xf>
    <xf numFmtId="0" fontId="6" fillId="2" borderId="24" xfId="0" applyFont="1" applyFill="1" applyBorder="1" applyAlignment="1" applyProtection="1">
      <alignment horizontal="left" indent="1" shrinkToFit="1"/>
      <protection locked="0"/>
    </xf>
    <xf numFmtId="0" fontId="9" fillId="0" borderId="0" xfId="0" applyFont="1" applyAlignment="1" applyProtection="1">
      <alignment horizontal="center"/>
    </xf>
    <xf numFmtId="0" fontId="34" fillId="0" borderId="20" xfId="0" applyFont="1" applyBorder="1" applyAlignment="1" applyProtection="1">
      <alignment horizontal="center"/>
    </xf>
    <xf numFmtId="0" fontId="23" fillId="0" borderId="21" xfId="0" applyFont="1" applyBorder="1" applyAlignment="1" applyProtection="1">
      <alignment horizontal="center" vertical="top"/>
    </xf>
  </cellXfs>
  <cellStyles count="98">
    <cellStyle name="パーセント" xfId="2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桁区切り" xfId="1" builtinId="6"/>
    <cellStyle name="桁区切り 2 4" xfId="97"/>
    <cellStyle name="標準" xfId="0" builtinId="0"/>
    <cellStyle name="標準 2" xfId="37"/>
    <cellStyle name="標準 2 4" xfId="96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</cellStyles>
  <dxfs count="0"/>
  <tableStyles count="0" defaultTableStyle="TableStyleMedium2" defaultPivotStyle="PivotStyleLight16"/>
  <colors>
    <mruColors>
      <color rgb="FFFFFFCC"/>
      <color rgb="FFFB4F4B"/>
      <color rgb="FF1D22FF"/>
      <color rgb="FF0000CC"/>
      <color rgb="FF4754F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228600</xdr:colOff>
      <xdr:row>84</xdr:row>
      <xdr:rowOff>57151</xdr:rowOff>
    </xdr:from>
    <xdr:ext cx="1457325" cy="3791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4048125" y="19221451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D</m:t>
                            </m:r>
                            <m: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</m:d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－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C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）</m:t>
                        </m:r>
                      </m:num>
                      <m:den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kumimoji="1" lang="ja-JP" altLang="en-US" sz="12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4048125" y="19221451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200" i="0">
                  <a:latin typeface="Cambria Math" panose="02040503050406030204" pitchFamily="18" charset="0"/>
                </a:rPr>
                <a:t>((D+F)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－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(C+E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）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)/(D+F)</a:t>
              </a:r>
              <a:endParaRPr kumimoji="1" lang="ja-JP" altLang="en-US" sz="1200"/>
            </a:p>
          </xdr:txBody>
        </xdr:sp>
      </mc:Fallback>
    </mc:AlternateContent>
    <xdr:clientData/>
  </xdr:oneCellAnchor>
  <xdr:twoCellAnchor editAs="oneCell">
    <xdr:from>
      <xdr:col>15</xdr:col>
      <xdr:colOff>238125</xdr:colOff>
      <xdr:row>3</xdr:row>
      <xdr:rowOff>104775</xdr:rowOff>
    </xdr:from>
    <xdr:to>
      <xdr:col>24</xdr:col>
      <xdr:colOff>276499</xdr:colOff>
      <xdr:row>3</xdr:row>
      <xdr:rowOff>380135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33425"/>
          <a:ext cx="3124474" cy="27536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17</xdr:row>
          <xdr:rowOff>238125</xdr:rowOff>
        </xdr:from>
        <xdr:to>
          <xdr:col>9</xdr:col>
          <xdr:colOff>228600</xdr:colOff>
          <xdr:row>18</xdr:row>
          <xdr:rowOff>228600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238125</xdr:rowOff>
        </xdr:from>
        <xdr:to>
          <xdr:col>13</xdr:col>
          <xdr:colOff>238125</xdr:colOff>
          <xdr:row>18</xdr:row>
          <xdr:rowOff>228600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17</xdr:row>
          <xdr:rowOff>238125</xdr:rowOff>
        </xdr:from>
        <xdr:to>
          <xdr:col>17</xdr:col>
          <xdr:colOff>228600</xdr:colOff>
          <xdr:row>18</xdr:row>
          <xdr:rowOff>228600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17</xdr:row>
          <xdr:rowOff>238125</xdr:rowOff>
        </xdr:from>
        <xdr:to>
          <xdr:col>21</xdr:col>
          <xdr:colOff>238125</xdr:colOff>
          <xdr:row>18</xdr:row>
          <xdr:rowOff>228600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84</xdr:row>
      <xdr:rowOff>66676</xdr:rowOff>
    </xdr:from>
    <xdr:ext cx="1457325" cy="3791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4010025" y="19230976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D</m:t>
                            </m:r>
                            <m: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200" i="1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</m:d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－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C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kumimoji="1" lang="ja-JP" altLang="en-US" sz="1200" i="1">
                            <a:latin typeface="Cambria Math" panose="02040503050406030204" pitchFamily="18" charset="0"/>
                          </a:rPr>
                          <m:t>）</m:t>
                        </m:r>
                      </m:num>
                      <m:den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kumimoji="1" lang="en-US" altLang="ja-JP" sz="1200" i="1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kumimoji="1" lang="ja-JP" altLang="en-US" sz="12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4010025" y="19230976"/>
              <a:ext cx="1457325" cy="379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200" i="0">
                  <a:latin typeface="Cambria Math" panose="02040503050406030204" pitchFamily="18" charset="0"/>
                </a:rPr>
                <a:t>((D+F)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－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(C+E</a:t>
              </a:r>
              <a:r>
                <a:rPr kumimoji="1" lang="ja-JP" altLang="en-US" sz="1200" i="0">
                  <a:latin typeface="Cambria Math" panose="02040503050406030204" pitchFamily="18" charset="0"/>
                </a:rPr>
                <a:t>）</a:t>
              </a:r>
              <a:r>
                <a:rPr kumimoji="1" lang="en-US" altLang="ja-JP" sz="1200" i="0">
                  <a:latin typeface="Cambria Math" panose="02040503050406030204" pitchFamily="18" charset="0"/>
                </a:rPr>
                <a:t>)/(D+F)</a:t>
              </a:r>
              <a:endParaRPr kumimoji="1" lang="ja-JP" altLang="en-US" sz="1200"/>
            </a:p>
          </xdr:txBody>
        </xdr:sp>
      </mc:Fallback>
    </mc:AlternateContent>
    <xdr:clientData/>
  </xdr:oneCellAnchor>
  <xdr:twoCellAnchor editAs="oneCell">
    <xdr:from>
      <xdr:col>16</xdr:col>
      <xdr:colOff>76200</xdr:colOff>
      <xdr:row>3</xdr:row>
      <xdr:rowOff>142875</xdr:rowOff>
    </xdr:from>
    <xdr:to>
      <xdr:col>24</xdr:col>
      <xdr:colOff>457474</xdr:colOff>
      <xdr:row>4</xdr:row>
      <xdr:rowOff>18185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71525"/>
          <a:ext cx="3124474" cy="27536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twoCellAnchor>
    <xdr:from>
      <xdr:col>18</xdr:col>
      <xdr:colOff>24243</xdr:colOff>
      <xdr:row>43</xdr:row>
      <xdr:rowOff>169719</xdr:rowOff>
    </xdr:from>
    <xdr:to>
      <xdr:col>24</xdr:col>
      <xdr:colOff>471054</xdr:colOff>
      <xdr:row>59</xdr:row>
      <xdr:rowOff>85724</xdr:rowOff>
    </xdr:to>
    <xdr:sp macro="" textlink="">
      <xdr:nvSpPr>
        <xdr:cNvPr id="13" name="角丸四角形吹き出し 12"/>
        <xdr:cNvSpPr/>
      </xdr:nvSpPr>
      <xdr:spPr>
        <a:xfrm>
          <a:off x="5901168" y="10694844"/>
          <a:ext cx="2504211" cy="3078305"/>
        </a:xfrm>
        <a:prstGeom prst="wedgeRoundRectCallout">
          <a:avLst>
            <a:gd name="adj1" fmla="val -121814"/>
            <a:gd name="adj2" fmla="val 3644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か月」とは、申請月の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前月または前々月を指します。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月に申請の場合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「最近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か月」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又は　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「最近３カ月」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    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　　　　又は</a:t>
          </a:r>
          <a:endParaRPr kumimoji="1" lang="en-US" altLang="ja-JP" sz="11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　    </a:t>
          </a:r>
          <a:r>
            <a:rPr kumimoji="1" lang="en-US" altLang="ja-JP" sz="1100" b="1" u="sng">
              <a:solidFill>
                <a:srgbClr val="FF0000"/>
              </a:solidFill>
              <a:latin typeface="+mn-ea"/>
              <a:ea typeface="+mn-ea"/>
            </a:rPr>
            <a:t>11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12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月・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月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u="sng">
            <a:solidFill>
              <a:schemeClr val="tx1"/>
            </a:solidFill>
          </a:endParaRPr>
        </a:p>
        <a:p>
          <a:pPr algn="l"/>
          <a:endParaRPr kumimoji="1" lang="ja-JP" altLang="en-US" sz="1100" u="sng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209549</xdr:colOff>
      <xdr:row>23</xdr:row>
      <xdr:rowOff>371475</xdr:rowOff>
    </xdr:from>
    <xdr:to>
      <xdr:col>24</xdr:col>
      <xdr:colOff>342900</xdr:colOff>
      <xdr:row>30</xdr:row>
      <xdr:rowOff>200025</xdr:rowOff>
    </xdr:to>
    <xdr:sp macro="" textlink="">
      <xdr:nvSpPr>
        <xdr:cNvPr id="4" name="角丸四角形吹き出し 3"/>
        <xdr:cNvSpPr/>
      </xdr:nvSpPr>
      <xdr:spPr>
        <a:xfrm>
          <a:off x="4714874" y="4629150"/>
          <a:ext cx="3562351" cy="2495550"/>
        </a:xfrm>
        <a:prstGeom prst="wedgeRoundRectCallout">
          <a:avLst>
            <a:gd name="adj1" fmla="val -56050"/>
            <a:gd name="adj2" fmla="val -114189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 u="none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「直近１年間」とは、</a:t>
          </a:r>
        </a:p>
        <a:p>
          <a:pPr algn="l"/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　  申請月の前月又は前々月までの</a:t>
          </a:r>
          <a:b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</a:br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  　</a:t>
          </a:r>
          <a:r>
            <a:rPr kumimoji="1" lang="en-US" altLang="ja-JP" sz="1100" b="0" u="none">
              <a:solidFill>
                <a:schemeClr val="tx1"/>
              </a:solidFill>
              <a:latin typeface="+mn-ea"/>
              <a:ea typeface="+mn-ea"/>
            </a:rPr>
            <a:t>12</a:t>
          </a:r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か月を指します。</a:t>
          </a:r>
        </a:p>
        <a:p>
          <a:pPr algn="l"/>
          <a:endParaRPr kumimoji="1" lang="ja-JP" altLang="en-US" sz="1100" b="0" u="none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 u="sng">
              <a:solidFill>
                <a:schemeClr val="tx1"/>
              </a:solidFill>
              <a:latin typeface="+mn-ea"/>
              <a:ea typeface="+mn-ea"/>
            </a:rPr>
            <a:t>令和</a:t>
          </a:r>
          <a:r>
            <a:rPr kumimoji="1" lang="en-US" altLang="ja-JP" sz="1100" b="0" u="sng">
              <a:solidFill>
                <a:schemeClr val="tx1"/>
              </a:solidFill>
              <a:latin typeface="+mn-ea"/>
              <a:ea typeface="+mn-ea"/>
            </a:rPr>
            <a:t>6</a:t>
          </a:r>
          <a:r>
            <a:rPr kumimoji="1" lang="ja-JP" altLang="en-US" sz="1100" b="0" u="sng">
              <a:solidFill>
                <a:schemeClr val="tx1"/>
              </a:solidFill>
              <a:latin typeface="+mn-ea"/>
              <a:ea typeface="+mn-ea"/>
            </a:rPr>
            <a:t>年</a:t>
          </a:r>
          <a:r>
            <a:rPr kumimoji="1" lang="en-US" altLang="ja-JP" sz="1100" b="0" u="sng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0" u="sng">
              <a:solidFill>
                <a:schemeClr val="tx1"/>
              </a:solidFill>
              <a:latin typeface="+mn-ea"/>
              <a:ea typeface="+mn-ea"/>
            </a:rPr>
            <a:t>月に申請の場合</a:t>
          </a:r>
          <a:endParaRPr kumimoji="1" lang="en-US" altLang="ja-JP" sz="1100" b="0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　　令和５年１月～令和５年１２月</a:t>
          </a:r>
        </a:p>
        <a:p>
          <a:pPr algn="l"/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　　　　または</a:t>
          </a:r>
        </a:p>
        <a:p>
          <a:pPr algn="l"/>
          <a:r>
            <a:rPr kumimoji="1" lang="ja-JP" altLang="en-US" sz="1100" b="0" u="none">
              <a:solidFill>
                <a:schemeClr val="tx1"/>
              </a:solidFill>
              <a:latin typeface="+mn-ea"/>
              <a:ea typeface="+mn-ea"/>
            </a:rPr>
            <a:t>　　令和４年１２月～令和５年１１月</a:t>
          </a: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+mn-ea"/>
              <a:ea typeface="+mn-ea"/>
            </a:rPr>
            <a:t>　　　</a:t>
          </a:r>
          <a:r>
            <a:rPr kumimoji="1" lang="ja-JP" altLang="en-US" sz="1100" u="sng">
              <a:solidFill>
                <a:schemeClr val="tx1"/>
              </a:solidFill>
              <a:latin typeface="+mn-ea"/>
              <a:ea typeface="+mn-ea"/>
            </a:rPr>
            <a:t>　　　</a:t>
          </a:r>
        </a:p>
      </xdr:txBody>
    </xdr:sp>
    <xdr:clientData/>
  </xdr:twoCellAnchor>
  <xdr:twoCellAnchor>
    <xdr:from>
      <xdr:col>15</xdr:col>
      <xdr:colOff>295273</xdr:colOff>
      <xdr:row>6</xdr:row>
      <xdr:rowOff>95250</xdr:rowOff>
    </xdr:from>
    <xdr:to>
      <xdr:col>24</xdr:col>
      <xdr:colOff>371474</xdr:colOff>
      <xdr:row>15</xdr:row>
      <xdr:rowOff>161925</xdr:rowOff>
    </xdr:to>
    <xdr:sp macro="" textlink="">
      <xdr:nvSpPr>
        <xdr:cNvPr id="8" name="角丸四角形吹き出し 7"/>
        <xdr:cNvSpPr/>
      </xdr:nvSpPr>
      <xdr:spPr>
        <a:xfrm>
          <a:off x="5143498" y="1552575"/>
          <a:ext cx="3162301" cy="1162050"/>
        </a:xfrm>
        <a:prstGeom prst="wedgeRoundRectCallout">
          <a:avLst>
            <a:gd name="adj1" fmla="val -91286"/>
            <a:gd name="adj2" fmla="val -40990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企業名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　法人：企業名　個人：屋号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代表者名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法人：役職名＋代表者氏名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　　　　　　　　　（謄本と一致していること）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　　　　　　個人：代表者氏名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19</xdr:row>
          <xdr:rowOff>238125</xdr:rowOff>
        </xdr:from>
        <xdr:to>
          <xdr:col>9</xdr:col>
          <xdr:colOff>228600</xdr:colOff>
          <xdr:row>20</xdr:row>
          <xdr:rowOff>228600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238125</xdr:rowOff>
        </xdr:from>
        <xdr:to>
          <xdr:col>13</xdr:col>
          <xdr:colOff>238125</xdr:colOff>
          <xdr:row>20</xdr:row>
          <xdr:rowOff>228600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19</xdr:row>
          <xdr:rowOff>238125</xdr:rowOff>
        </xdr:from>
        <xdr:to>
          <xdr:col>17</xdr:col>
          <xdr:colOff>228600</xdr:colOff>
          <xdr:row>20</xdr:row>
          <xdr:rowOff>228600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19</xdr:row>
          <xdr:rowOff>238125</xdr:rowOff>
        </xdr:from>
        <xdr:to>
          <xdr:col>21</xdr:col>
          <xdr:colOff>238125</xdr:colOff>
          <xdr:row>20</xdr:row>
          <xdr:rowOff>228600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142875</xdr:colOff>
      <xdr:row>19</xdr:row>
      <xdr:rowOff>9524</xdr:rowOff>
    </xdr:from>
    <xdr:to>
      <xdr:col>6</xdr:col>
      <xdr:colOff>104775</xdr:colOff>
      <xdr:row>21</xdr:row>
      <xdr:rowOff>142875</xdr:rowOff>
    </xdr:to>
    <xdr:sp macro="" textlink="">
      <xdr:nvSpPr>
        <xdr:cNvPr id="12" name="角丸四角形吹き出し 11"/>
        <xdr:cNvSpPr/>
      </xdr:nvSpPr>
      <xdr:spPr>
        <a:xfrm>
          <a:off x="533400" y="3219449"/>
          <a:ext cx="1333500" cy="628651"/>
        </a:xfrm>
        <a:prstGeom prst="wedgeRoundRectCallout">
          <a:avLst>
            <a:gd name="adj1" fmla="val 83286"/>
            <a:gd name="adj2" fmla="val 8618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 u="none">
              <a:solidFill>
                <a:schemeClr val="tx1"/>
              </a:solidFill>
              <a:latin typeface="+mn-ea"/>
              <a:ea typeface="+mn-ea"/>
            </a:rPr>
            <a:t>必ずチェックを入れてください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97"/>
  <sheetViews>
    <sheetView showGridLines="0" showRowColHeaders="0" tabSelected="1" view="pageBreakPreview" zoomScaleNormal="100" zoomScaleSheetLayoutView="100" workbookViewId="0">
      <selection activeCell="E6" sqref="E6:M6"/>
    </sheetView>
  </sheetViews>
  <sheetFormatPr defaultColWidth="8.625" defaultRowHeight="12" outlineLevelRow="1" x14ac:dyDescent="0.15"/>
  <cols>
    <col min="1" max="1" width="0.625" style="2" customWidth="1"/>
    <col min="2" max="24" width="4.5" style="2" customWidth="1"/>
    <col min="25" max="25" width="6.375" style="2" customWidth="1"/>
    <col min="26" max="26" width="0.875" style="2" customWidth="1"/>
    <col min="27" max="27" width="4.5" style="27" customWidth="1"/>
    <col min="28" max="28" width="8.5" style="58" hidden="1" customWidth="1"/>
    <col min="29" max="29" width="4.75" style="2" customWidth="1"/>
    <col min="30" max="30" width="5.375" style="2" customWidth="1"/>
    <col min="31" max="31" width="22.625" style="2" customWidth="1"/>
    <col min="32" max="32" width="14.75" style="2" customWidth="1"/>
    <col min="33" max="33" width="13.875" style="2" customWidth="1"/>
    <col min="34" max="34" width="8.25" style="2" customWidth="1"/>
    <col min="35" max="89" width="4.5" style="2" customWidth="1"/>
    <col min="90" max="16384" width="8.625" style="2"/>
  </cols>
  <sheetData>
    <row r="1" spans="1:31" ht="6" customHeight="1" x14ac:dyDescent="0.3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31" x14ac:dyDescent="0.15">
      <c r="A2" s="1" t="s">
        <v>134</v>
      </c>
      <c r="V2" s="251"/>
      <c r="W2" s="252"/>
      <c r="X2" s="252"/>
      <c r="Y2" s="252"/>
      <c r="AC2" s="31"/>
    </row>
    <row r="3" spans="1:31" ht="31.9" customHeight="1" x14ac:dyDescent="0.15">
      <c r="A3" s="253" t="s">
        <v>133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88"/>
      <c r="AB3" s="83"/>
      <c r="AC3" s="3"/>
      <c r="AD3" s="3"/>
      <c r="AE3" s="3"/>
    </row>
    <row r="4" spans="1:31" ht="31.9" customHeight="1" x14ac:dyDescent="0.15">
      <c r="A4" s="151"/>
      <c r="B4" s="155" t="s">
        <v>143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88"/>
      <c r="AB4" s="83"/>
      <c r="AC4" s="3"/>
      <c r="AD4" s="3"/>
      <c r="AE4" s="3"/>
    </row>
    <row r="5" spans="1:31" ht="13.5" customHeight="1" x14ac:dyDescent="0.15"/>
    <row r="6" spans="1:31" ht="20.65" customHeight="1" x14ac:dyDescent="0.15">
      <c r="A6" s="51"/>
      <c r="C6" s="63"/>
      <c r="D6" s="63" t="s">
        <v>71</v>
      </c>
      <c r="E6" s="274"/>
      <c r="F6" s="274"/>
      <c r="G6" s="274"/>
      <c r="H6" s="274"/>
      <c r="I6" s="274"/>
      <c r="J6" s="274"/>
      <c r="K6" s="274"/>
      <c r="L6" s="274"/>
      <c r="M6" s="274"/>
      <c r="N6" s="51"/>
      <c r="O6" s="51"/>
      <c r="P6" s="51"/>
      <c r="Q6" s="51"/>
      <c r="R6" s="68"/>
      <c r="S6" s="150" t="s">
        <v>53</v>
      </c>
      <c r="T6" s="138"/>
      <c r="U6" s="114" t="s">
        <v>1</v>
      </c>
      <c r="V6" s="138"/>
      <c r="W6" s="114" t="s">
        <v>0</v>
      </c>
      <c r="X6" s="138"/>
      <c r="Y6" s="114" t="s">
        <v>2</v>
      </c>
      <c r="Z6" s="51"/>
    </row>
    <row r="7" spans="1:31" ht="20.65" customHeight="1" x14ac:dyDescent="0.15">
      <c r="A7" s="51"/>
      <c r="C7" s="63"/>
      <c r="D7" s="63" t="s">
        <v>76</v>
      </c>
      <c r="E7" s="274"/>
      <c r="F7" s="274"/>
      <c r="G7" s="274"/>
      <c r="H7" s="274"/>
      <c r="I7" s="274"/>
      <c r="J7" s="274"/>
      <c r="K7" s="274"/>
      <c r="L7" s="274"/>
      <c r="M7" s="274"/>
      <c r="N7" s="51"/>
      <c r="O7" s="51"/>
      <c r="P7" s="51"/>
      <c r="Q7" s="51"/>
      <c r="R7" s="51"/>
      <c r="S7" s="46"/>
      <c r="T7" s="15"/>
      <c r="U7" s="115"/>
      <c r="V7" s="15"/>
      <c r="W7" s="115"/>
      <c r="X7" s="15"/>
      <c r="Y7" s="115"/>
      <c r="Z7" s="51"/>
    </row>
    <row r="8" spans="1:31" ht="4.9000000000000004" customHeight="1" x14ac:dyDescent="0.15"/>
    <row r="9" spans="1:31" s="4" customFormat="1" ht="20.25" customHeight="1" x14ac:dyDescent="0.4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80" t="s">
        <v>89</v>
      </c>
      <c r="X9" s="69"/>
      <c r="Y9" s="69"/>
      <c r="Z9" s="69"/>
      <c r="AA9" s="32"/>
      <c r="AB9" s="48"/>
    </row>
    <row r="10" spans="1:31" s="4" customFormat="1" ht="1.5" customHeight="1" x14ac:dyDescent="0.4">
      <c r="B10" s="75"/>
      <c r="C10" s="26"/>
      <c r="T10" s="46"/>
      <c r="U10" s="64"/>
      <c r="V10" s="64"/>
      <c r="W10" s="64"/>
      <c r="X10" s="36"/>
      <c r="AA10" s="32"/>
      <c r="AB10" s="48"/>
    </row>
    <row r="11" spans="1:31" s="4" customFormat="1" ht="20.65" customHeight="1" x14ac:dyDescent="0.4">
      <c r="A11" s="262" t="s">
        <v>140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32"/>
      <c r="AB11" s="48"/>
    </row>
    <row r="12" spans="1:31" s="4" customFormat="1" ht="20.65" customHeight="1" x14ac:dyDescent="0.4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32"/>
      <c r="AB12" s="48"/>
    </row>
    <row r="13" spans="1:31" s="4" customFormat="1" ht="14.25" customHeight="1" x14ac:dyDescent="0.4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32"/>
      <c r="AB13" s="48"/>
    </row>
    <row r="14" spans="1:31" s="4" customFormat="1" ht="13.5" customHeight="1" x14ac:dyDescent="0.4">
      <c r="B14" s="26"/>
      <c r="H14" s="115"/>
      <c r="AA14" s="32"/>
      <c r="AB14" s="48"/>
    </row>
    <row r="15" spans="1:31" s="60" customFormat="1" ht="21" customHeight="1" x14ac:dyDescent="0.4">
      <c r="C15" s="60" t="s">
        <v>86</v>
      </c>
      <c r="D15" s="138"/>
      <c r="E15" s="154" t="s">
        <v>1</v>
      </c>
      <c r="F15" s="138"/>
      <c r="G15" s="154" t="s">
        <v>0</v>
      </c>
      <c r="H15" s="254" t="s">
        <v>91</v>
      </c>
      <c r="I15" s="254"/>
      <c r="J15" s="154" t="s">
        <v>86</v>
      </c>
      <c r="K15" s="138"/>
      <c r="L15" s="154" t="s">
        <v>1</v>
      </c>
      <c r="M15" s="138"/>
      <c r="N15" s="154" t="s">
        <v>0</v>
      </c>
      <c r="O15" s="60" t="s">
        <v>105</v>
      </c>
      <c r="AA15" s="61"/>
      <c r="AB15" s="129"/>
    </row>
    <row r="16" spans="1:31" s="4" customFormat="1" ht="5.25" customHeight="1" x14ac:dyDescent="0.4">
      <c r="B16" s="26"/>
      <c r="AA16" s="32"/>
      <c r="AB16" s="48"/>
    </row>
    <row r="17" spans="2:28" ht="12" customHeight="1" thickBot="1" x14ac:dyDescent="0.2">
      <c r="B17" s="70"/>
      <c r="C17" s="70"/>
      <c r="D17" s="70"/>
      <c r="S17" s="4"/>
      <c r="T17" s="46"/>
      <c r="U17" s="64"/>
      <c r="V17" s="64"/>
      <c r="W17" s="64"/>
      <c r="X17" s="36"/>
    </row>
    <row r="18" spans="2:28" s="10" customFormat="1" ht="20.100000000000001" customHeight="1" x14ac:dyDescent="0.4">
      <c r="B18" s="17"/>
      <c r="C18" s="263"/>
      <c r="D18" s="264"/>
      <c r="E18" s="264"/>
      <c r="F18" s="264"/>
      <c r="G18" s="264"/>
      <c r="H18" s="257" t="s">
        <v>106</v>
      </c>
      <c r="I18" s="258"/>
      <c r="J18" s="258"/>
      <c r="K18" s="258"/>
      <c r="L18" s="258"/>
      <c r="M18" s="258"/>
      <c r="N18" s="258"/>
      <c r="O18" s="259"/>
      <c r="P18" s="257" t="s">
        <v>126</v>
      </c>
      <c r="Q18" s="258"/>
      <c r="R18" s="258"/>
      <c r="S18" s="258"/>
      <c r="T18" s="258"/>
      <c r="U18" s="258"/>
      <c r="V18" s="258"/>
      <c r="W18" s="259"/>
      <c r="X18" s="82"/>
      <c r="AA18" s="82"/>
      <c r="AB18" s="14"/>
    </row>
    <row r="19" spans="2:28" s="10" customFormat="1" ht="20.100000000000001" customHeight="1" x14ac:dyDescent="0.4">
      <c r="B19" s="17"/>
      <c r="C19" s="265"/>
      <c r="D19" s="266"/>
      <c r="E19" s="266"/>
      <c r="F19" s="266"/>
      <c r="G19" s="266"/>
      <c r="H19" s="177"/>
      <c r="I19" s="272" t="s">
        <v>135</v>
      </c>
      <c r="J19" s="272"/>
      <c r="K19" s="272"/>
      <c r="L19" s="178" t="s">
        <v>136</v>
      </c>
      <c r="M19" s="272" t="s">
        <v>137</v>
      </c>
      <c r="N19" s="272"/>
      <c r="O19" s="273"/>
      <c r="P19" s="177"/>
      <c r="Q19" s="272" t="s">
        <v>135</v>
      </c>
      <c r="R19" s="272"/>
      <c r="S19" s="272"/>
      <c r="T19" s="178" t="s">
        <v>136</v>
      </c>
      <c r="U19" s="272" t="s">
        <v>137</v>
      </c>
      <c r="V19" s="272"/>
      <c r="W19" s="273"/>
      <c r="X19" s="82"/>
      <c r="AA19" s="82"/>
      <c r="AB19" s="14"/>
    </row>
    <row r="20" spans="2:28" s="4" customFormat="1" ht="13.5" customHeight="1" thickBot="1" x14ac:dyDescent="0.45">
      <c r="B20" s="26"/>
      <c r="C20" s="267"/>
      <c r="D20" s="268"/>
      <c r="E20" s="268"/>
      <c r="F20" s="268"/>
      <c r="G20" s="268"/>
      <c r="H20" s="269" t="s">
        <v>142</v>
      </c>
      <c r="I20" s="270"/>
      <c r="J20" s="270"/>
      <c r="K20" s="270"/>
      <c r="L20" s="270"/>
      <c r="M20" s="270"/>
      <c r="N20" s="270"/>
      <c r="O20" s="271"/>
      <c r="P20" s="269" t="s">
        <v>142</v>
      </c>
      <c r="Q20" s="270"/>
      <c r="R20" s="270"/>
      <c r="S20" s="270"/>
      <c r="T20" s="270"/>
      <c r="U20" s="270"/>
      <c r="V20" s="270"/>
      <c r="W20" s="271"/>
      <c r="AA20" s="32"/>
      <c r="AB20" s="48"/>
    </row>
    <row r="21" spans="2:28" s="10" customFormat="1" ht="30" customHeight="1" thickBot="1" x14ac:dyDescent="0.45">
      <c r="B21" s="17"/>
      <c r="C21" s="255"/>
      <c r="D21" s="256"/>
      <c r="E21" s="179" t="s">
        <v>1</v>
      </c>
      <c r="F21" s="180"/>
      <c r="G21" s="181" t="s">
        <v>0</v>
      </c>
      <c r="H21" s="260"/>
      <c r="I21" s="261"/>
      <c r="J21" s="261"/>
      <c r="K21" s="261"/>
      <c r="L21" s="261"/>
      <c r="M21" s="261"/>
      <c r="N21" s="261"/>
      <c r="O21" s="185" t="s">
        <v>55</v>
      </c>
      <c r="P21" s="225"/>
      <c r="Q21" s="226"/>
      <c r="R21" s="226"/>
      <c r="S21" s="226"/>
      <c r="T21" s="226"/>
      <c r="U21" s="226"/>
      <c r="V21" s="226"/>
      <c r="W21" s="185" t="s">
        <v>55</v>
      </c>
      <c r="X21" s="78"/>
      <c r="AA21" s="82"/>
      <c r="AB21" s="14"/>
    </row>
    <row r="22" spans="2:28" s="10" customFormat="1" ht="30" customHeight="1" thickBot="1" x14ac:dyDescent="0.45">
      <c r="B22" s="17"/>
      <c r="C22" s="255"/>
      <c r="D22" s="256"/>
      <c r="E22" s="179" t="s">
        <v>1</v>
      </c>
      <c r="F22" s="180"/>
      <c r="G22" s="181" t="s">
        <v>0</v>
      </c>
      <c r="H22" s="223"/>
      <c r="I22" s="224"/>
      <c r="J22" s="224"/>
      <c r="K22" s="224"/>
      <c r="L22" s="224"/>
      <c r="M22" s="224"/>
      <c r="N22" s="224"/>
      <c r="O22" s="186" t="s">
        <v>55</v>
      </c>
      <c r="P22" s="225"/>
      <c r="Q22" s="226"/>
      <c r="R22" s="226"/>
      <c r="S22" s="226"/>
      <c r="T22" s="226"/>
      <c r="U22" s="226"/>
      <c r="V22" s="226"/>
      <c r="W22" s="187" t="s">
        <v>55</v>
      </c>
      <c r="X22" s="78"/>
      <c r="AA22" s="82"/>
      <c r="AB22" s="14"/>
    </row>
    <row r="23" spans="2:28" s="10" customFormat="1" ht="30" customHeight="1" thickBot="1" x14ac:dyDescent="0.45">
      <c r="B23" s="17"/>
      <c r="C23" s="255"/>
      <c r="D23" s="256"/>
      <c r="E23" s="179" t="s">
        <v>1</v>
      </c>
      <c r="F23" s="180"/>
      <c r="G23" s="181" t="s">
        <v>0</v>
      </c>
      <c r="H23" s="223"/>
      <c r="I23" s="224"/>
      <c r="J23" s="224"/>
      <c r="K23" s="224"/>
      <c r="L23" s="224"/>
      <c r="M23" s="224"/>
      <c r="N23" s="224"/>
      <c r="O23" s="186" t="s">
        <v>55</v>
      </c>
      <c r="P23" s="225"/>
      <c r="Q23" s="226"/>
      <c r="R23" s="226"/>
      <c r="S23" s="226"/>
      <c r="T23" s="226"/>
      <c r="U23" s="226"/>
      <c r="V23" s="226"/>
      <c r="W23" s="187" t="s">
        <v>55</v>
      </c>
      <c r="X23" s="78"/>
      <c r="AA23" s="82"/>
      <c r="AB23" s="14"/>
    </row>
    <row r="24" spans="2:28" s="10" customFormat="1" ht="30" customHeight="1" thickBot="1" x14ac:dyDescent="0.45">
      <c r="B24" s="71"/>
      <c r="C24" s="255"/>
      <c r="D24" s="256"/>
      <c r="E24" s="179" t="s">
        <v>1</v>
      </c>
      <c r="F24" s="180"/>
      <c r="G24" s="181" t="s">
        <v>0</v>
      </c>
      <c r="H24" s="223"/>
      <c r="I24" s="224"/>
      <c r="J24" s="224"/>
      <c r="K24" s="224"/>
      <c r="L24" s="224"/>
      <c r="M24" s="224"/>
      <c r="N24" s="224"/>
      <c r="O24" s="186" t="s">
        <v>55</v>
      </c>
      <c r="P24" s="225"/>
      <c r="Q24" s="226"/>
      <c r="R24" s="226"/>
      <c r="S24" s="226"/>
      <c r="T24" s="226"/>
      <c r="U24" s="226"/>
      <c r="V24" s="226"/>
      <c r="W24" s="187" t="s">
        <v>55</v>
      </c>
      <c r="X24" s="78"/>
      <c r="AA24" s="82"/>
      <c r="AB24" s="14"/>
    </row>
    <row r="25" spans="2:28" s="10" customFormat="1" ht="30" customHeight="1" thickBot="1" x14ac:dyDescent="0.45">
      <c r="B25" s="17"/>
      <c r="C25" s="255"/>
      <c r="D25" s="256"/>
      <c r="E25" s="179" t="s">
        <v>1</v>
      </c>
      <c r="F25" s="180"/>
      <c r="G25" s="181" t="s">
        <v>0</v>
      </c>
      <c r="H25" s="223"/>
      <c r="I25" s="224"/>
      <c r="J25" s="224"/>
      <c r="K25" s="224"/>
      <c r="L25" s="224"/>
      <c r="M25" s="224"/>
      <c r="N25" s="224"/>
      <c r="O25" s="186" t="s">
        <v>55</v>
      </c>
      <c r="P25" s="225"/>
      <c r="Q25" s="226"/>
      <c r="R25" s="226"/>
      <c r="S25" s="226"/>
      <c r="T25" s="226"/>
      <c r="U25" s="226"/>
      <c r="V25" s="226"/>
      <c r="W25" s="187" t="s">
        <v>55</v>
      </c>
      <c r="X25" s="78"/>
      <c r="AA25" s="82"/>
      <c r="AB25" s="14"/>
    </row>
    <row r="26" spans="2:28" s="10" customFormat="1" ht="30" customHeight="1" thickBot="1" x14ac:dyDescent="0.45">
      <c r="B26" s="71"/>
      <c r="C26" s="240"/>
      <c r="D26" s="241"/>
      <c r="E26" s="182" t="s">
        <v>1</v>
      </c>
      <c r="F26" s="183"/>
      <c r="G26" s="184" t="s">
        <v>0</v>
      </c>
      <c r="H26" s="223"/>
      <c r="I26" s="224"/>
      <c r="J26" s="224"/>
      <c r="K26" s="224"/>
      <c r="L26" s="224"/>
      <c r="M26" s="224"/>
      <c r="N26" s="224"/>
      <c r="O26" s="187" t="s">
        <v>55</v>
      </c>
      <c r="P26" s="225"/>
      <c r="Q26" s="226"/>
      <c r="R26" s="226"/>
      <c r="S26" s="226"/>
      <c r="T26" s="226"/>
      <c r="U26" s="226"/>
      <c r="V26" s="226"/>
      <c r="W26" s="187" t="s">
        <v>55</v>
      </c>
      <c r="X26" s="78"/>
      <c r="AA26" s="82"/>
      <c r="AB26" s="14"/>
    </row>
    <row r="27" spans="2:28" s="10" customFormat="1" ht="30" customHeight="1" thickBot="1" x14ac:dyDescent="0.45">
      <c r="B27" s="17"/>
      <c r="C27" s="255"/>
      <c r="D27" s="256"/>
      <c r="E27" s="179" t="s">
        <v>1</v>
      </c>
      <c r="F27" s="180"/>
      <c r="G27" s="181" t="s">
        <v>0</v>
      </c>
      <c r="H27" s="260"/>
      <c r="I27" s="261"/>
      <c r="J27" s="261"/>
      <c r="K27" s="261"/>
      <c r="L27" s="261"/>
      <c r="M27" s="261"/>
      <c r="N27" s="261"/>
      <c r="O27" s="185" t="s">
        <v>55</v>
      </c>
      <c r="P27" s="225"/>
      <c r="Q27" s="226"/>
      <c r="R27" s="226"/>
      <c r="S27" s="226"/>
      <c r="T27" s="226"/>
      <c r="U27" s="226"/>
      <c r="V27" s="226"/>
      <c r="W27" s="185" t="s">
        <v>55</v>
      </c>
      <c r="X27" s="78"/>
      <c r="AA27" s="82"/>
      <c r="AB27" s="14"/>
    </row>
    <row r="28" spans="2:28" s="10" customFormat="1" ht="30" customHeight="1" thickBot="1" x14ac:dyDescent="0.45">
      <c r="B28" s="17"/>
      <c r="C28" s="255"/>
      <c r="D28" s="256"/>
      <c r="E28" s="179" t="s">
        <v>1</v>
      </c>
      <c r="F28" s="180"/>
      <c r="G28" s="181" t="s">
        <v>0</v>
      </c>
      <c r="H28" s="223"/>
      <c r="I28" s="224"/>
      <c r="J28" s="224"/>
      <c r="K28" s="224"/>
      <c r="L28" s="224"/>
      <c r="M28" s="224"/>
      <c r="N28" s="224"/>
      <c r="O28" s="186" t="s">
        <v>55</v>
      </c>
      <c r="P28" s="225"/>
      <c r="Q28" s="226"/>
      <c r="R28" s="226"/>
      <c r="S28" s="226"/>
      <c r="T28" s="226"/>
      <c r="U28" s="226"/>
      <c r="V28" s="226"/>
      <c r="W28" s="187" t="s">
        <v>55</v>
      </c>
      <c r="X28" s="78"/>
      <c r="AA28" s="82"/>
      <c r="AB28" s="14"/>
    </row>
    <row r="29" spans="2:28" s="10" customFormat="1" ht="30" customHeight="1" thickBot="1" x14ac:dyDescent="0.45">
      <c r="B29" s="17"/>
      <c r="C29" s="255"/>
      <c r="D29" s="256"/>
      <c r="E29" s="179" t="s">
        <v>1</v>
      </c>
      <c r="F29" s="180"/>
      <c r="G29" s="181" t="s">
        <v>0</v>
      </c>
      <c r="H29" s="223"/>
      <c r="I29" s="224"/>
      <c r="J29" s="224"/>
      <c r="K29" s="224"/>
      <c r="L29" s="224"/>
      <c r="M29" s="224"/>
      <c r="N29" s="224"/>
      <c r="O29" s="186" t="s">
        <v>55</v>
      </c>
      <c r="P29" s="225"/>
      <c r="Q29" s="226"/>
      <c r="R29" s="226"/>
      <c r="S29" s="226"/>
      <c r="T29" s="226"/>
      <c r="U29" s="226"/>
      <c r="V29" s="226"/>
      <c r="W29" s="187" t="s">
        <v>55</v>
      </c>
      <c r="X29" s="78"/>
      <c r="AA29" s="82"/>
      <c r="AB29" s="14"/>
    </row>
    <row r="30" spans="2:28" s="10" customFormat="1" ht="30" customHeight="1" thickBot="1" x14ac:dyDescent="0.45">
      <c r="B30" s="71"/>
      <c r="C30" s="255"/>
      <c r="D30" s="256"/>
      <c r="E30" s="179" t="s">
        <v>1</v>
      </c>
      <c r="F30" s="180"/>
      <c r="G30" s="181" t="s">
        <v>0</v>
      </c>
      <c r="H30" s="223"/>
      <c r="I30" s="224"/>
      <c r="J30" s="224"/>
      <c r="K30" s="224"/>
      <c r="L30" s="224"/>
      <c r="M30" s="224"/>
      <c r="N30" s="224"/>
      <c r="O30" s="186" t="s">
        <v>55</v>
      </c>
      <c r="P30" s="225"/>
      <c r="Q30" s="226"/>
      <c r="R30" s="226"/>
      <c r="S30" s="226"/>
      <c r="T30" s="226"/>
      <c r="U30" s="226"/>
      <c r="V30" s="226"/>
      <c r="W30" s="187" t="s">
        <v>55</v>
      </c>
      <c r="X30" s="78"/>
      <c r="AA30" s="82"/>
      <c r="AB30" s="14"/>
    </row>
    <row r="31" spans="2:28" s="10" customFormat="1" ht="30" customHeight="1" thickBot="1" x14ac:dyDescent="0.45">
      <c r="B31" s="17"/>
      <c r="C31" s="255"/>
      <c r="D31" s="256"/>
      <c r="E31" s="179" t="s">
        <v>1</v>
      </c>
      <c r="F31" s="180"/>
      <c r="G31" s="181" t="s">
        <v>0</v>
      </c>
      <c r="H31" s="223"/>
      <c r="I31" s="224"/>
      <c r="J31" s="224"/>
      <c r="K31" s="224"/>
      <c r="L31" s="224"/>
      <c r="M31" s="224"/>
      <c r="N31" s="224"/>
      <c r="O31" s="186" t="s">
        <v>55</v>
      </c>
      <c r="P31" s="225"/>
      <c r="Q31" s="226"/>
      <c r="R31" s="226"/>
      <c r="S31" s="226"/>
      <c r="T31" s="226"/>
      <c r="U31" s="226"/>
      <c r="V31" s="226"/>
      <c r="W31" s="187" t="s">
        <v>55</v>
      </c>
      <c r="X31" s="78"/>
      <c r="AA31" s="82"/>
      <c r="AB31" s="14"/>
    </row>
    <row r="32" spans="2:28" s="10" customFormat="1" ht="30" customHeight="1" thickBot="1" x14ac:dyDescent="0.45">
      <c r="B32" s="71"/>
      <c r="C32" s="240"/>
      <c r="D32" s="241"/>
      <c r="E32" s="182" t="s">
        <v>1</v>
      </c>
      <c r="F32" s="183"/>
      <c r="G32" s="184" t="s">
        <v>0</v>
      </c>
      <c r="H32" s="242"/>
      <c r="I32" s="243"/>
      <c r="J32" s="243"/>
      <c r="K32" s="243"/>
      <c r="L32" s="243"/>
      <c r="M32" s="243"/>
      <c r="N32" s="243"/>
      <c r="O32" s="188" t="s">
        <v>55</v>
      </c>
      <c r="P32" s="225"/>
      <c r="Q32" s="226"/>
      <c r="R32" s="226"/>
      <c r="S32" s="226"/>
      <c r="T32" s="226"/>
      <c r="U32" s="226"/>
      <c r="V32" s="226"/>
      <c r="W32" s="190" t="s">
        <v>55</v>
      </c>
      <c r="X32" s="78"/>
      <c r="AA32" s="82"/>
      <c r="AB32" s="14"/>
    </row>
    <row r="33" spans="1:31" s="10" customFormat="1" ht="30" customHeight="1" thickTop="1" thickBot="1" x14ac:dyDescent="0.45">
      <c r="B33" s="71"/>
      <c r="C33" s="237" t="s">
        <v>107</v>
      </c>
      <c r="D33" s="238"/>
      <c r="E33" s="238"/>
      <c r="F33" s="238"/>
      <c r="G33" s="239"/>
      <c r="H33" s="196" t="s">
        <v>31</v>
      </c>
      <c r="I33" s="236">
        <f>SUM($H$21:$H$32)</f>
        <v>0</v>
      </c>
      <c r="J33" s="236"/>
      <c r="K33" s="236"/>
      <c r="L33" s="236"/>
      <c r="M33" s="236"/>
      <c r="N33" s="236"/>
      <c r="O33" s="189" t="s">
        <v>55</v>
      </c>
      <c r="P33" s="196" t="s">
        <v>30</v>
      </c>
      <c r="Q33" s="236">
        <f>SUM(P21:V32)</f>
        <v>0</v>
      </c>
      <c r="R33" s="236"/>
      <c r="S33" s="236"/>
      <c r="T33" s="236"/>
      <c r="U33" s="236"/>
      <c r="V33" s="236"/>
      <c r="W33" s="191" t="s">
        <v>55</v>
      </c>
      <c r="X33" s="78"/>
      <c r="AA33" s="82"/>
      <c r="AB33" s="14"/>
    </row>
    <row r="34" spans="1:31" s="72" customFormat="1" ht="18" customHeight="1" x14ac:dyDescent="0.15"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116"/>
      <c r="O34" s="116"/>
      <c r="P34" s="116"/>
      <c r="Q34" s="116"/>
      <c r="R34" s="116"/>
      <c r="S34" s="116"/>
      <c r="T34" s="116"/>
      <c r="U34" s="117"/>
      <c r="V34" s="117"/>
      <c r="W34" s="117"/>
      <c r="X34" s="78"/>
      <c r="AA34" s="89"/>
      <c r="AB34" s="84"/>
    </row>
    <row r="35" spans="1:31" s="72" customFormat="1" ht="18" customHeight="1" x14ac:dyDescent="0.15">
      <c r="D35" s="73"/>
      <c r="E35" s="73"/>
      <c r="F35" s="156"/>
      <c r="G35" s="157" t="s">
        <v>119</v>
      </c>
      <c r="H35" s="156"/>
      <c r="I35" s="156"/>
      <c r="J35" s="156"/>
      <c r="K35" s="156"/>
      <c r="L35" s="156"/>
      <c r="M35" s="156"/>
      <c r="N35" s="156"/>
      <c r="O35" s="275" t="str">
        <f>IFERROR(ROUNDDOWN((Q33/I33)*100,1),"")</f>
        <v/>
      </c>
      <c r="P35" s="275"/>
      <c r="Q35" s="158" t="s">
        <v>90</v>
      </c>
      <c r="R35" s="276" t="s">
        <v>109</v>
      </c>
      <c r="S35" s="276"/>
      <c r="T35" s="167" t="s">
        <v>127</v>
      </c>
      <c r="V35" s="73"/>
      <c r="W35" s="73"/>
      <c r="X35" s="73"/>
      <c r="AA35" s="89"/>
      <c r="AB35" s="85"/>
    </row>
    <row r="36" spans="1:31" ht="27" customHeight="1" x14ac:dyDescent="0.15">
      <c r="O36" s="26" t="s">
        <v>120</v>
      </c>
    </row>
    <row r="37" spans="1:31" ht="9.75" customHeight="1" x14ac:dyDescent="0.15">
      <c r="S37" s="4"/>
      <c r="T37" s="46"/>
      <c r="U37" s="64"/>
      <c r="V37" s="64"/>
      <c r="W37" s="64"/>
      <c r="X37" s="36"/>
    </row>
    <row r="38" spans="1:31" x14ac:dyDescent="0.15">
      <c r="A38" s="1" t="e">
        <f>#REF!</f>
        <v>#REF!</v>
      </c>
      <c r="V38" s="90"/>
      <c r="W38" s="91"/>
      <c r="X38" s="91"/>
      <c r="Y38" s="91"/>
    </row>
    <row r="40" spans="1:31" ht="5.25" customHeight="1" x14ac:dyDescent="0.15">
      <c r="AC40" s="31"/>
    </row>
    <row r="41" spans="1:31" ht="31.5" customHeight="1" x14ac:dyDescent="0.15">
      <c r="A41" s="253" t="s">
        <v>132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88"/>
      <c r="AB41" s="83"/>
      <c r="AC41" s="3"/>
      <c r="AD41" s="3"/>
      <c r="AE41" s="3"/>
    </row>
    <row r="42" spans="1:31" customFormat="1" ht="31.5" customHeight="1" x14ac:dyDescent="0.4"/>
    <row r="43" spans="1:31" ht="24" customHeight="1" x14ac:dyDescent="0.15">
      <c r="A43" s="151"/>
      <c r="B43" s="136" t="s">
        <v>97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88"/>
      <c r="AB43" s="83"/>
      <c r="AC43" s="3"/>
      <c r="AD43" s="3"/>
      <c r="AE43" s="3"/>
    </row>
    <row r="44" spans="1:31" ht="12" customHeight="1" x14ac:dyDescent="0.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8"/>
      <c r="AB44" s="83"/>
      <c r="AC44" s="3"/>
      <c r="AD44" s="3"/>
      <c r="AE44" s="3"/>
    </row>
    <row r="45" spans="1:31" ht="20.65" customHeight="1" x14ac:dyDescent="0.15">
      <c r="A45" s="51"/>
      <c r="B45" s="51"/>
      <c r="C45" s="62"/>
      <c r="D45" s="63" t="s">
        <v>71</v>
      </c>
      <c r="E45" s="227" t="str">
        <f>IF($E$6="","",$E$6)</f>
        <v/>
      </c>
      <c r="F45" s="227"/>
      <c r="G45" s="227"/>
      <c r="H45" s="227"/>
      <c r="I45" s="227"/>
      <c r="J45" s="227"/>
      <c r="K45" s="227"/>
      <c r="L45" s="227"/>
      <c r="M45" s="227"/>
      <c r="N45" s="51"/>
      <c r="O45" s="51"/>
      <c r="P45" s="51"/>
      <c r="Q45" s="51"/>
      <c r="R45" s="51"/>
      <c r="S45" s="150" t="s">
        <v>53</v>
      </c>
      <c r="T45" s="198" t="str">
        <f>IF($T$6="","",$T$6)</f>
        <v/>
      </c>
      <c r="U45" s="114" t="s">
        <v>1</v>
      </c>
      <c r="V45" s="198" t="str">
        <f>IF($V$6="","",$V$6)</f>
        <v/>
      </c>
      <c r="W45" s="114" t="s">
        <v>0</v>
      </c>
      <c r="X45" s="198" t="str">
        <f>IF($X$6="","",$X$6)</f>
        <v/>
      </c>
      <c r="Y45" s="114" t="s">
        <v>2</v>
      </c>
      <c r="Z45" s="51"/>
    </row>
    <row r="46" spans="1:31" ht="20.65" customHeight="1" x14ac:dyDescent="0.15">
      <c r="A46" s="51"/>
      <c r="B46" s="51"/>
      <c r="C46" s="62"/>
      <c r="D46" s="63" t="s">
        <v>76</v>
      </c>
      <c r="E46" s="227" t="str">
        <f>IF($E$7="","",$E$7)</f>
        <v/>
      </c>
      <c r="F46" s="227"/>
      <c r="G46" s="227"/>
      <c r="H46" s="227"/>
      <c r="I46" s="227"/>
      <c r="J46" s="227"/>
      <c r="K46" s="227"/>
      <c r="L46" s="227"/>
      <c r="M46" s="227"/>
      <c r="N46" s="51"/>
      <c r="O46" s="51"/>
      <c r="P46" s="51"/>
      <c r="Q46" s="51"/>
      <c r="R46" s="51"/>
      <c r="S46" s="46"/>
      <c r="T46" s="15"/>
      <c r="U46" s="115"/>
      <c r="V46" s="15"/>
      <c r="W46" s="115"/>
      <c r="X46" s="15"/>
      <c r="Y46" s="115"/>
      <c r="Z46" s="51"/>
    </row>
    <row r="47" spans="1:31" ht="21.75" customHeight="1" thickBot="1" x14ac:dyDescent="0.2"/>
    <row r="48" spans="1:31" s="4" customFormat="1" ht="25.9" customHeight="1" thickBot="1" x14ac:dyDescent="0.45">
      <c r="A48" s="52" t="s">
        <v>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5"/>
      <c r="AA48" s="32"/>
      <c r="AB48" s="48"/>
    </row>
    <row r="49" spans="2:31" ht="11.25" customHeight="1" x14ac:dyDescent="0.15">
      <c r="T49" s="29"/>
    </row>
    <row r="50" spans="2:31" s="4" customFormat="1" ht="21" customHeight="1" x14ac:dyDescent="0.15">
      <c r="B50" s="152" t="s">
        <v>49</v>
      </c>
      <c r="C50" s="5"/>
      <c r="D50" s="5"/>
      <c r="E50" s="5"/>
      <c r="F50" s="6"/>
      <c r="H50" s="228"/>
      <c r="I50" s="229"/>
      <c r="J50" s="230"/>
      <c r="K50" s="7" t="s">
        <v>1</v>
      </c>
      <c r="L50" s="8"/>
      <c r="M50" s="9" t="s">
        <v>3</v>
      </c>
      <c r="N50" s="33"/>
      <c r="Y50" s="40"/>
      <c r="AA50" s="32"/>
      <c r="AB50" s="48">
        <f ca="1">IF(MONTH(TODAY())&lt;=2,YEAR(TODAY())-1,"")</f>
        <v>2023</v>
      </c>
      <c r="AC50" s="131"/>
      <c r="AD50" s="14"/>
      <c r="AE50" s="131"/>
    </row>
    <row r="51" spans="2:31" s="10" customFormat="1" ht="15.75" customHeight="1" x14ac:dyDescent="0.15">
      <c r="B51" s="11" t="s">
        <v>12</v>
      </c>
      <c r="C51" s="12"/>
      <c r="D51" s="13"/>
      <c r="E51" s="13"/>
      <c r="F51" s="14"/>
      <c r="G51" s="14"/>
      <c r="H51" s="14"/>
      <c r="I51" s="15"/>
      <c r="J51" s="15"/>
      <c r="K51" s="14"/>
      <c r="L51" s="16"/>
      <c r="AA51" s="82"/>
      <c r="AB51" s="48">
        <f ca="1">YEAR(TODAY())</f>
        <v>2024</v>
      </c>
      <c r="AC51" s="48"/>
      <c r="AD51" s="48"/>
      <c r="AE51" s="48"/>
    </row>
    <row r="52" spans="2:31" s="17" customFormat="1" ht="12.75" customHeight="1" x14ac:dyDescent="0.15">
      <c r="B52" s="11"/>
      <c r="C52" s="18" t="s">
        <v>130</v>
      </c>
      <c r="D52" s="19"/>
      <c r="E52" s="20"/>
      <c r="F52" s="21"/>
      <c r="G52" s="21"/>
      <c r="H52" s="21"/>
      <c r="I52" s="22"/>
      <c r="J52" s="22"/>
      <c r="K52" s="21"/>
      <c r="L52" s="23"/>
      <c r="AA52" s="76"/>
      <c r="AB52" s="21"/>
      <c r="AC52" s="10"/>
    </row>
    <row r="53" spans="2:31" ht="6" customHeight="1" x14ac:dyDescent="0.15">
      <c r="T53" s="27"/>
    </row>
    <row r="54" spans="2:31" s="10" customFormat="1" ht="2.4500000000000002" customHeight="1" x14ac:dyDescent="0.4">
      <c r="B54" s="24"/>
      <c r="D54" s="13"/>
      <c r="E54" s="13"/>
      <c r="F54" s="14"/>
      <c r="G54" s="14"/>
      <c r="H54" s="14"/>
      <c r="I54" s="15"/>
      <c r="J54" s="15"/>
      <c r="K54" s="14"/>
      <c r="L54" s="16"/>
      <c r="AA54" s="82"/>
      <c r="AB54" s="14"/>
    </row>
    <row r="55" spans="2:31" s="10" customFormat="1" ht="2.4500000000000002" customHeight="1" x14ac:dyDescent="0.4">
      <c r="B55" s="24"/>
      <c r="D55" s="13"/>
      <c r="E55" s="13"/>
      <c r="F55" s="14"/>
      <c r="G55" s="14"/>
      <c r="H55" s="14"/>
      <c r="I55" s="15"/>
      <c r="J55" s="15"/>
      <c r="K55" s="14"/>
      <c r="L55" s="16"/>
      <c r="AA55" s="82"/>
      <c r="AB55" s="14"/>
    </row>
    <row r="56" spans="2:31" ht="18.95" customHeight="1" x14ac:dyDescent="0.15">
      <c r="B56" s="231" t="s">
        <v>78</v>
      </c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AC56" s="22"/>
      <c r="AD56" s="22"/>
      <c r="AE56" s="22"/>
    </row>
    <row r="57" spans="2:31" ht="3.95" customHeight="1" x14ac:dyDescent="0.15">
      <c r="W57" s="37"/>
      <c r="AC57" s="15"/>
      <c r="AD57" s="15"/>
      <c r="AE57" s="15"/>
    </row>
    <row r="58" spans="2:31" ht="19.5" customHeight="1" x14ac:dyDescent="0.15">
      <c r="B58" s="153"/>
      <c r="D58" s="153"/>
      <c r="E58" s="153"/>
      <c r="I58" s="39"/>
      <c r="J58" s="4"/>
      <c r="K58" s="4"/>
      <c r="L58" s="4"/>
      <c r="M58" s="232"/>
      <c r="N58" s="232"/>
      <c r="O58" s="232"/>
      <c r="P58" s="4"/>
      <c r="AC58" s="131"/>
      <c r="AD58" s="131"/>
      <c r="AE58" s="131"/>
    </row>
    <row r="59" spans="2:31" ht="13.5" customHeight="1" x14ac:dyDescent="0.15">
      <c r="B59" s="38"/>
      <c r="C59" s="219" t="s">
        <v>19</v>
      </c>
      <c r="D59" s="148" t="s">
        <v>48</v>
      </c>
      <c r="E59" s="96"/>
      <c r="F59" s="97"/>
      <c r="G59" s="98"/>
      <c r="H59" s="99"/>
      <c r="I59" s="147" t="s">
        <v>95</v>
      </c>
      <c r="J59" s="100"/>
      <c r="K59" s="100"/>
      <c r="L59" s="101"/>
      <c r="M59" s="102"/>
      <c r="N59" s="219" t="s">
        <v>93</v>
      </c>
      <c r="O59" s="202" t="str">
        <f>IF(OR($H$50="",$L$50=""),"令和　年",TEXT($H$50-1&amp;"/"&amp;$L$50&amp;"/1","ggge年"))</f>
        <v>令和　年</v>
      </c>
      <c r="P59" s="203"/>
      <c r="Q59" s="203"/>
      <c r="R59" s="233" t="str">
        <f>$G$60</f>
        <v>月</v>
      </c>
      <c r="S59" s="234"/>
      <c r="T59" s="147" t="s">
        <v>96</v>
      </c>
      <c r="U59" s="100"/>
      <c r="V59" s="100"/>
      <c r="W59" s="101"/>
      <c r="X59" s="53"/>
      <c r="AC59" s="131"/>
      <c r="AD59" s="131"/>
      <c r="AE59" s="131"/>
    </row>
    <row r="60" spans="2:31" ht="27" customHeight="1" x14ac:dyDescent="0.15">
      <c r="C60" s="220"/>
      <c r="D60" s="213" t="str">
        <f>IF(OR($H$50="",$L$50=""),"令和　年",TEXT($H$50&amp;"/"&amp;$L$50&amp;"/1","ggge年"))</f>
        <v>令和　年</v>
      </c>
      <c r="E60" s="214"/>
      <c r="F60" s="214"/>
      <c r="G60" s="217" t="str">
        <f>IF($L$50="","月",$L$50)</f>
        <v>月</v>
      </c>
      <c r="H60" s="218"/>
      <c r="I60" s="210"/>
      <c r="J60" s="210"/>
      <c r="K60" s="210"/>
      <c r="L60" s="210"/>
      <c r="M60" s="103" t="s">
        <v>14</v>
      </c>
      <c r="N60" s="220"/>
      <c r="O60" s="204"/>
      <c r="P60" s="205"/>
      <c r="Q60" s="205"/>
      <c r="R60" s="235"/>
      <c r="S60" s="234"/>
      <c r="T60" s="210"/>
      <c r="U60" s="210"/>
      <c r="V60" s="210"/>
      <c r="W60" s="210"/>
      <c r="X60" s="103" t="s">
        <v>14</v>
      </c>
      <c r="AC60" s="132"/>
      <c r="AD60" s="131"/>
      <c r="AE60" s="131"/>
    </row>
    <row r="61" spans="2:31" ht="12" customHeight="1" x14ac:dyDescent="0.15">
      <c r="C61" s="220"/>
      <c r="D61" s="211" t="str">
        <f>IF(OR($H$50="",$L$50=""),"令和　年",IF($G$60=12,TEXT($H$50+1&amp;"/"&amp;$G$61&amp;"/1","ggge年"),$D$60))</f>
        <v>令和　年</v>
      </c>
      <c r="E61" s="212"/>
      <c r="F61" s="212"/>
      <c r="G61" s="215" t="str">
        <f>IF($L$50="","月",IF($G$60=12,1,$L$50+1))</f>
        <v>月</v>
      </c>
      <c r="H61" s="216"/>
      <c r="I61" s="144" t="s">
        <v>138</v>
      </c>
      <c r="J61" s="104"/>
      <c r="K61" s="104"/>
      <c r="L61" s="105"/>
      <c r="M61" s="103"/>
      <c r="N61" s="220"/>
      <c r="O61" s="202" t="str">
        <f>IF(OR($H$50="",$L$50=""),"令和　年",IF($R$59=12,TEXT(YEAR($H$50+1&amp;"/"&amp;$L$50&amp;"/1")-1&amp;"/"&amp;R61&amp;"/1","ggge年"),TEXT(YEAR($H$50&amp;"/"&amp;L50&amp;"/1")-1&amp;"/"&amp;R61&amp;"/1","ggge年")))</f>
        <v>令和　年</v>
      </c>
      <c r="P61" s="203"/>
      <c r="Q61" s="203"/>
      <c r="R61" s="206" t="str">
        <f>$G$61</f>
        <v>月</v>
      </c>
      <c r="S61" s="207"/>
      <c r="T61" s="144" t="s">
        <v>47</v>
      </c>
      <c r="U61" s="104"/>
      <c r="V61" s="104"/>
      <c r="W61" s="105"/>
      <c r="X61" s="103"/>
      <c r="AC61" s="131"/>
      <c r="AD61" s="131"/>
      <c r="AE61" s="131"/>
    </row>
    <row r="62" spans="2:31" s="25" customFormat="1" ht="27" customHeight="1" x14ac:dyDescent="0.15">
      <c r="C62" s="220"/>
      <c r="D62" s="213" t="str">
        <f>IF(OR($H$50="",$L$50=""),"令和　年",TEXT($H$50&amp;"/"&amp;$L$50&amp;"/1","ggge年"))</f>
        <v>令和　年</v>
      </c>
      <c r="E62" s="214"/>
      <c r="F62" s="214"/>
      <c r="G62" s="217"/>
      <c r="H62" s="218"/>
      <c r="I62" s="210"/>
      <c r="J62" s="210"/>
      <c r="K62" s="210"/>
      <c r="L62" s="210"/>
      <c r="M62" s="103" t="s">
        <v>14</v>
      </c>
      <c r="N62" s="220"/>
      <c r="O62" s="204"/>
      <c r="P62" s="205"/>
      <c r="Q62" s="205"/>
      <c r="R62" s="208"/>
      <c r="S62" s="209"/>
      <c r="T62" s="210"/>
      <c r="U62" s="210"/>
      <c r="V62" s="210"/>
      <c r="W62" s="210"/>
      <c r="X62" s="103" t="s">
        <v>14</v>
      </c>
      <c r="AA62" s="55"/>
      <c r="AB62" s="86"/>
      <c r="AC62" s="15"/>
      <c r="AD62" s="15"/>
      <c r="AE62" s="15"/>
    </row>
    <row r="63" spans="2:31" s="25" customFormat="1" ht="12" customHeight="1" x14ac:dyDescent="0.15">
      <c r="C63" s="220"/>
      <c r="D63" s="211" t="str">
        <f>IF(OR($H$50="",$L$50=""),"令和　年",IF($G$61=12,TEXT($H$50+1&amp;"/"&amp;$G$63&amp;"/1","ggge年"),$D$61))</f>
        <v>令和　年</v>
      </c>
      <c r="E63" s="212"/>
      <c r="F63" s="212"/>
      <c r="G63" s="215" t="str">
        <f>IF($L$50="","月",IF($G$61=12,1,$G$61+1))</f>
        <v>月</v>
      </c>
      <c r="H63" s="216"/>
      <c r="I63" s="144" t="s">
        <v>88</v>
      </c>
      <c r="J63" s="104"/>
      <c r="K63" s="104"/>
      <c r="L63" s="105"/>
      <c r="M63" s="103"/>
      <c r="N63" s="220"/>
      <c r="O63" s="202" t="str">
        <f>IF(OR($H$50="",$L$50=""),"令和　年",IF(OR($R$61=1,$R$61=12),TEXT(YEAR($H$50+1&amp;"/"&amp;L50&amp;"/1")-1&amp;"/"&amp;R63&amp;"/1","ggge年"),TEXT(YEAR($H$50&amp;"/"&amp;$L$50&amp;"/1")-1&amp;"/"&amp;$R$63&amp;"/1","ggge年")))</f>
        <v>令和　年</v>
      </c>
      <c r="P63" s="203"/>
      <c r="Q63" s="203"/>
      <c r="R63" s="206" t="str">
        <f>$G$63</f>
        <v>月</v>
      </c>
      <c r="S63" s="207"/>
      <c r="T63" s="144" t="s">
        <v>47</v>
      </c>
      <c r="U63" s="104"/>
      <c r="V63" s="104"/>
      <c r="W63" s="105"/>
      <c r="X63" s="103"/>
      <c r="AA63" s="55"/>
      <c r="AB63" s="86"/>
      <c r="AC63" s="15"/>
      <c r="AD63" s="15"/>
      <c r="AE63" s="15"/>
    </row>
    <row r="64" spans="2:31" ht="27" customHeight="1" x14ac:dyDescent="0.2">
      <c r="C64" s="221"/>
      <c r="D64" s="213" t="str">
        <f>IF(OR($H$50="",$L$50=""),"令和　年",TEXT($H$50&amp;"/"&amp;$L$50&amp;"/1","ggge年"))</f>
        <v>令和　年</v>
      </c>
      <c r="E64" s="214"/>
      <c r="F64" s="214"/>
      <c r="G64" s="217"/>
      <c r="H64" s="218"/>
      <c r="I64" s="210"/>
      <c r="J64" s="210"/>
      <c r="K64" s="210"/>
      <c r="L64" s="210"/>
      <c r="M64" s="103" t="s">
        <v>14</v>
      </c>
      <c r="N64" s="221"/>
      <c r="O64" s="204"/>
      <c r="P64" s="205"/>
      <c r="Q64" s="205"/>
      <c r="R64" s="208"/>
      <c r="S64" s="209"/>
      <c r="T64" s="210"/>
      <c r="U64" s="210"/>
      <c r="V64" s="210"/>
      <c r="W64" s="210"/>
      <c r="X64" s="103" t="s">
        <v>14</v>
      </c>
      <c r="AA64" s="118"/>
      <c r="AB64" s="87"/>
      <c r="AC64" s="72"/>
      <c r="AD64" s="119"/>
      <c r="AE64" s="72"/>
    </row>
    <row r="65" spans="1:59" ht="2.25" customHeight="1" x14ac:dyDescent="0.15">
      <c r="C65" s="106"/>
      <c r="D65" s="107"/>
      <c r="E65" s="107"/>
      <c r="F65" s="107"/>
      <c r="G65" s="108"/>
      <c r="H65" s="108"/>
      <c r="I65" s="53"/>
      <c r="J65" s="109"/>
      <c r="K65" s="109"/>
      <c r="L65" s="53"/>
      <c r="M65" s="103"/>
      <c r="N65" s="106"/>
      <c r="O65" s="106"/>
      <c r="P65" s="106"/>
      <c r="Q65" s="106"/>
      <c r="R65" s="110"/>
      <c r="S65" s="111"/>
      <c r="T65" s="53"/>
      <c r="U65" s="109"/>
      <c r="V65" s="109"/>
      <c r="W65" s="53"/>
      <c r="X65" s="103"/>
      <c r="Y65" s="27"/>
    </row>
    <row r="66" spans="1:59" ht="20.100000000000001" customHeight="1" x14ac:dyDescent="0.15">
      <c r="C66" s="222" t="s">
        <v>121</v>
      </c>
      <c r="D66" s="222"/>
      <c r="E66" s="222"/>
      <c r="F66" s="222"/>
      <c r="G66" s="222"/>
      <c r="H66" s="222"/>
      <c r="I66" s="119" t="s">
        <v>98</v>
      </c>
      <c r="J66" s="200">
        <f>SUM($I$62,$I$64)</f>
        <v>0</v>
      </c>
      <c r="K66" s="200"/>
      <c r="L66" s="200"/>
      <c r="M66" s="103" t="s">
        <v>14</v>
      </c>
      <c r="N66" s="222" t="s">
        <v>122</v>
      </c>
      <c r="O66" s="222"/>
      <c r="P66" s="222"/>
      <c r="Q66" s="222"/>
      <c r="R66" s="222"/>
      <c r="S66" s="222"/>
      <c r="T66" s="119" t="s">
        <v>99</v>
      </c>
      <c r="U66" s="200">
        <f>SUM(T62,T64)</f>
        <v>0</v>
      </c>
      <c r="V66" s="200"/>
      <c r="W66" s="200"/>
      <c r="X66" s="103" t="s">
        <v>14</v>
      </c>
      <c r="Y66" s="27"/>
    </row>
    <row r="67" spans="1:59" ht="20.100000000000001" customHeight="1" x14ac:dyDescent="0.15">
      <c r="C67" s="6"/>
      <c r="D67" s="199" t="s">
        <v>102</v>
      </c>
      <c r="E67" s="199"/>
      <c r="F67" s="199"/>
      <c r="G67" s="199"/>
      <c r="H67" s="199"/>
      <c r="I67" s="133" t="s">
        <v>103</v>
      </c>
      <c r="J67" s="201">
        <f>SUM(I60,J66)</f>
        <v>0</v>
      </c>
      <c r="K67" s="201"/>
      <c r="L67" s="201"/>
      <c r="M67" s="103" t="s">
        <v>14</v>
      </c>
      <c r="N67" s="112"/>
      <c r="O67" s="199" t="s">
        <v>102</v>
      </c>
      <c r="P67" s="199"/>
      <c r="Q67" s="199"/>
      <c r="R67" s="199"/>
      <c r="S67" s="199"/>
      <c r="T67" s="133" t="s">
        <v>104</v>
      </c>
      <c r="U67" s="201">
        <f>SUM(T60,U66)</f>
        <v>0</v>
      </c>
      <c r="V67" s="201"/>
      <c r="W67" s="201"/>
      <c r="X67" s="103" t="s">
        <v>14</v>
      </c>
      <c r="Y67" s="79"/>
    </row>
    <row r="68" spans="1:59" s="4" customFormat="1" ht="5.25" customHeight="1" x14ac:dyDescent="0.15">
      <c r="AA68" s="32"/>
      <c r="AB68" s="48"/>
      <c r="AC68" s="2"/>
      <c r="AD68" s="2"/>
      <c r="AE68" s="2"/>
      <c r="AF68" s="2"/>
    </row>
    <row r="69" spans="1:59" ht="21.75" customHeight="1" thickBot="1" x14ac:dyDescent="0.2"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54"/>
      <c r="BG69" s="120"/>
    </row>
    <row r="70" spans="1:59" s="4" customFormat="1" ht="25.9" customHeight="1" thickBot="1" x14ac:dyDescent="0.45">
      <c r="A70" s="52" t="s">
        <v>100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5"/>
      <c r="AA70" s="32"/>
      <c r="AB70" s="48"/>
      <c r="AC70" s="119"/>
      <c r="AD70" s="119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</row>
    <row r="71" spans="1:59" x14ac:dyDescent="0.15"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</row>
    <row r="72" spans="1:59" ht="18.75" customHeight="1" x14ac:dyDescent="0.15">
      <c r="B72" s="125" t="s">
        <v>115</v>
      </c>
      <c r="C72" s="123"/>
      <c r="D72" s="123"/>
      <c r="E72" s="123"/>
      <c r="F72" s="123"/>
      <c r="G72" s="123"/>
      <c r="H72" s="123"/>
      <c r="I72" s="123"/>
      <c r="J72" s="121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</row>
    <row r="73" spans="1:59" ht="18.75" customHeight="1" x14ac:dyDescent="0.15">
      <c r="B73" s="125"/>
      <c r="C73" s="123"/>
      <c r="D73" s="123"/>
      <c r="E73" s="123"/>
      <c r="F73" s="123"/>
      <c r="G73" s="123"/>
      <c r="H73" s="123"/>
      <c r="I73" s="123"/>
      <c r="J73" s="121"/>
      <c r="K73" s="27"/>
      <c r="L73" s="27"/>
      <c r="M73" s="27"/>
      <c r="N73" s="27"/>
      <c r="O73" s="27"/>
      <c r="P73" s="27"/>
      <c r="Q73" s="27"/>
      <c r="R73" s="49"/>
      <c r="S73" s="49"/>
      <c r="U73" s="246" t="str">
        <f>IF($O$35="","",$O$35)</f>
        <v/>
      </c>
      <c r="V73" s="246"/>
      <c r="W73" s="246"/>
      <c r="X73" s="142" t="s">
        <v>90</v>
      </c>
      <c r="Y73" s="5" t="s">
        <v>108</v>
      </c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</row>
    <row r="74" spans="1:59" ht="18.75" customHeight="1" x14ac:dyDescent="0.15">
      <c r="B74" s="125"/>
      <c r="C74" s="123"/>
      <c r="D74" s="123"/>
      <c r="E74" s="123"/>
      <c r="F74" s="123"/>
      <c r="G74" s="123"/>
      <c r="H74" s="123"/>
      <c r="I74" s="123"/>
      <c r="J74" s="121"/>
      <c r="K74" s="27"/>
      <c r="L74" s="27"/>
      <c r="M74" s="27"/>
      <c r="N74" s="27"/>
      <c r="O74" s="27"/>
      <c r="P74" s="27"/>
      <c r="Q74" s="27"/>
      <c r="R74" s="49"/>
      <c r="V74" s="164" t="s">
        <v>131</v>
      </c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</row>
    <row r="75" spans="1:59" ht="18.75" customHeight="1" x14ac:dyDescent="0.15">
      <c r="B75" s="125"/>
      <c r="C75" s="123"/>
      <c r="D75" s="123"/>
      <c r="E75" s="123"/>
      <c r="F75" s="123"/>
      <c r="G75" s="123"/>
      <c r="H75" s="123"/>
      <c r="I75" s="123"/>
      <c r="J75" s="121"/>
      <c r="K75" s="27"/>
      <c r="L75" s="27"/>
      <c r="M75" s="27"/>
      <c r="N75" s="27"/>
      <c r="O75" s="27"/>
      <c r="P75" s="27"/>
      <c r="Q75" s="27"/>
      <c r="R75" s="49"/>
      <c r="S75" s="250" t="s">
        <v>123</v>
      </c>
      <c r="T75" s="250"/>
      <c r="U75" s="250"/>
      <c r="V75" s="250"/>
      <c r="W75" s="250"/>
      <c r="X75" s="250"/>
      <c r="Y75" s="250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</row>
    <row r="76" spans="1:59" ht="18.75" customHeight="1" x14ac:dyDescent="0.2">
      <c r="B76" s="134" t="s">
        <v>116</v>
      </c>
      <c r="C76" s="123"/>
      <c r="D76" s="126"/>
      <c r="E76" s="123"/>
      <c r="F76" s="123"/>
      <c r="G76" s="123"/>
      <c r="H76" s="123"/>
      <c r="I76" s="123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118" t="s">
        <v>30</v>
      </c>
      <c r="U76" s="247">
        <f>IF($Q$33="","",$Q$33)</f>
        <v>0</v>
      </c>
      <c r="V76" s="247"/>
      <c r="W76" s="247"/>
      <c r="X76" s="93" t="s">
        <v>55</v>
      </c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</row>
    <row r="77" spans="1:59" ht="29.25" customHeight="1" x14ac:dyDescent="0.2">
      <c r="B77" s="134" t="s">
        <v>117</v>
      </c>
      <c r="C77" s="123"/>
      <c r="D77" s="126"/>
      <c r="E77" s="123"/>
      <c r="F77" s="123"/>
      <c r="G77" s="123"/>
      <c r="H77" s="122"/>
      <c r="I77" s="122"/>
      <c r="J77" s="27"/>
      <c r="K77" s="27"/>
      <c r="L77" s="27"/>
      <c r="M77" s="27"/>
      <c r="N77" s="27"/>
      <c r="O77" s="27"/>
      <c r="P77" s="27"/>
      <c r="Q77" s="27"/>
      <c r="R77" s="49"/>
      <c r="S77" s="49"/>
      <c r="T77" s="118" t="s">
        <v>31</v>
      </c>
      <c r="U77" s="248">
        <f>IF($I$33="","",$I$33)</f>
        <v>0</v>
      </c>
      <c r="V77" s="248"/>
      <c r="W77" s="248"/>
      <c r="X77" s="93" t="s">
        <v>55</v>
      </c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</row>
    <row r="78" spans="1:59" ht="18" customHeight="1" thickBot="1" x14ac:dyDescent="0.2">
      <c r="B78" s="152"/>
      <c r="C78" s="92"/>
      <c r="D78" s="53"/>
      <c r="E78" s="92"/>
      <c r="F78" s="92"/>
      <c r="G78" s="92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49"/>
      <c r="S78" s="49"/>
      <c r="T78" s="27"/>
      <c r="U78" s="50"/>
      <c r="V78" s="135"/>
      <c r="W78" s="135"/>
      <c r="X78" s="135"/>
      <c r="Y78" s="9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</row>
    <row r="79" spans="1:59" s="4" customFormat="1" ht="25.9" customHeight="1" thickBot="1" x14ac:dyDescent="0.45">
      <c r="A79" s="52" t="s">
        <v>101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5"/>
      <c r="AA79" s="32"/>
      <c r="AB79" s="48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</row>
    <row r="80" spans="1:59" ht="18.75" customHeight="1" x14ac:dyDescent="0.15">
      <c r="B80" s="128" t="s">
        <v>113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AC80" s="56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</row>
    <row r="81" spans="1:59" ht="18.75" customHeight="1" x14ac:dyDescent="0.15">
      <c r="B81" s="27"/>
      <c r="C81" s="27"/>
      <c r="D81" s="55"/>
      <c r="E81" s="27"/>
      <c r="F81" s="122"/>
      <c r="G81" s="123"/>
      <c r="H81" s="123"/>
      <c r="I81" s="123" t="s">
        <v>112</v>
      </c>
      <c r="J81" s="123"/>
      <c r="K81" s="123"/>
      <c r="L81" s="123"/>
      <c r="M81" s="123"/>
      <c r="N81" s="123"/>
      <c r="O81" s="123"/>
      <c r="P81" s="123"/>
      <c r="Q81" s="124"/>
      <c r="R81" s="124"/>
      <c r="S81" s="123"/>
      <c r="T81" s="130"/>
      <c r="U81" s="245" t="str">
        <f>IF(ISERROR(ROUNDDOWN(($T$60-$I$60)/$T$60*100,1)),"",ROUNDDOWN(($T$60-$I$60)/$T$60*100,1))</f>
        <v/>
      </c>
      <c r="V81" s="245"/>
      <c r="W81" s="245"/>
      <c r="X81" s="93" t="s">
        <v>90</v>
      </c>
      <c r="Y81" s="9" t="s">
        <v>94</v>
      </c>
      <c r="AC81" s="56"/>
      <c r="AI81" s="27"/>
      <c r="AJ81" s="27"/>
      <c r="AK81" s="27"/>
      <c r="AL81" s="55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49"/>
      <c r="AZ81" s="49"/>
      <c r="BA81" s="27"/>
      <c r="BB81" s="50"/>
      <c r="BC81" s="244"/>
      <c r="BD81" s="244"/>
      <c r="BE81" s="244"/>
      <c r="BF81" s="58"/>
      <c r="BG81" s="27"/>
    </row>
    <row r="82" spans="1:59" ht="18.75" customHeight="1" x14ac:dyDescent="0.15">
      <c r="B82" s="27"/>
      <c r="C82" s="27"/>
      <c r="D82" s="55"/>
      <c r="E82" s="27"/>
      <c r="F82" s="122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4"/>
      <c r="R82" s="124"/>
      <c r="S82" s="123"/>
      <c r="T82" s="130"/>
      <c r="U82" s="166"/>
      <c r="V82" s="164" t="s">
        <v>128</v>
      </c>
      <c r="W82" s="166"/>
      <c r="X82" s="93"/>
      <c r="Y82" s="9"/>
      <c r="AC82" s="56"/>
      <c r="AI82" s="27"/>
      <c r="AJ82" s="27"/>
      <c r="AK82" s="27"/>
      <c r="AL82" s="55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49"/>
      <c r="AZ82" s="49"/>
      <c r="BA82" s="27"/>
      <c r="BB82" s="50"/>
      <c r="BC82" s="160"/>
      <c r="BD82" s="160"/>
      <c r="BE82" s="160"/>
      <c r="BF82" s="58"/>
      <c r="BG82" s="27"/>
    </row>
    <row r="83" spans="1:59" ht="18.75" customHeight="1" outlineLevel="1" x14ac:dyDescent="0.15">
      <c r="B83" s="27"/>
      <c r="D83" s="27"/>
      <c r="E83" s="27"/>
      <c r="F83" s="122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250" t="s">
        <v>123</v>
      </c>
      <c r="T83" s="250"/>
      <c r="U83" s="250"/>
      <c r="V83" s="250"/>
      <c r="W83" s="250"/>
      <c r="X83" s="250"/>
      <c r="Y83" s="250"/>
      <c r="AC83" s="56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58"/>
      <c r="BG83" s="27"/>
    </row>
    <row r="84" spans="1:59" ht="18.75" customHeight="1" outlineLevel="1" x14ac:dyDescent="0.15">
      <c r="B84" s="128" t="s">
        <v>114</v>
      </c>
      <c r="C84" s="127"/>
      <c r="D84" s="123"/>
      <c r="E84" s="123"/>
      <c r="F84" s="123"/>
      <c r="G84" s="123"/>
      <c r="H84" s="123"/>
      <c r="I84" s="123"/>
      <c r="J84" s="123"/>
      <c r="P84" s="123"/>
      <c r="Q84" s="123"/>
      <c r="R84" s="123"/>
      <c r="S84" s="123"/>
      <c r="T84" s="123"/>
      <c r="U84" s="94"/>
      <c r="V84" s="94"/>
      <c r="W84" s="94"/>
      <c r="X84" s="95"/>
      <c r="AC84" s="56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58"/>
      <c r="BG84" s="27"/>
    </row>
    <row r="85" spans="1:59" ht="18.75" customHeight="1" outlineLevel="1" x14ac:dyDescent="0.15">
      <c r="C85" s="27"/>
      <c r="D85" s="55"/>
      <c r="E85" s="27"/>
      <c r="F85" s="122"/>
      <c r="G85" s="123"/>
      <c r="H85" s="123"/>
      <c r="I85" s="145" t="s">
        <v>111</v>
      </c>
      <c r="L85" s="146"/>
      <c r="M85" s="146"/>
      <c r="U85" s="249" t="str">
        <f>IF(ISERROR(ROUNDDOWN((U67-J67)/U67*100,1)),"",ROUNDDOWN((U67-J67)/U67*100,1))</f>
        <v/>
      </c>
      <c r="V85" s="249"/>
      <c r="W85" s="249"/>
      <c r="X85" s="93" t="s">
        <v>90</v>
      </c>
      <c r="Y85" s="9" t="s">
        <v>94</v>
      </c>
      <c r="AC85" s="56"/>
      <c r="AI85" s="27"/>
      <c r="AJ85" s="27"/>
      <c r="AK85" s="27"/>
      <c r="AL85" s="55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49"/>
      <c r="AZ85" s="49"/>
      <c r="BA85" s="27"/>
      <c r="BB85" s="50"/>
      <c r="BC85" s="244"/>
      <c r="BD85" s="244"/>
      <c r="BE85" s="244"/>
      <c r="BF85" s="58"/>
      <c r="BG85" s="27"/>
    </row>
    <row r="86" spans="1:59" ht="18.75" customHeight="1" x14ac:dyDescent="0.15">
      <c r="B86" s="27"/>
      <c r="D86" s="27"/>
      <c r="E86" s="27"/>
      <c r="F86" s="27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V86" s="164" t="s">
        <v>128</v>
      </c>
      <c r="AC86" s="56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58"/>
      <c r="BG86" s="27"/>
    </row>
    <row r="87" spans="1:59" ht="18.75" customHeight="1" x14ac:dyDescent="0.1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9"/>
      <c r="R87" s="49"/>
      <c r="S87" s="250" t="s">
        <v>123</v>
      </c>
      <c r="T87" s="250"/>
      <c r="U87" s="250"/>
      <c r="V87" s="250"/>
      <c r="W87" s="250"/>
      <c r="X87" s="250"/>
      <c r="Y87" s="250"/>
      <c r="AC87" s="56"/>
      <c r="AI87" s="27"/>
      <c r="AJ87" s="27"/>
      <c r="AK87" s="55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49"/>
      <c r="AZ87" s="49"/>
      <c r="BA87" s="27"/>
      <c r="BB87" s="50"/>
      <c r="BC87" s="244"/>
      <c r="BD87" s="244"/>
      <c r="BE87" s="244"/>
      <c r="BF87" s="58"/>
      <c r="BG87" s="27"/>
    </row>
    <row r="88" spans="1:59" ht="5.25" customHeight="1" x14ac:dyDescent="0.15"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</row>
    <row r="89" spans="1:59" ht="5.0999999999999996" customHeight="1" x14ac:dyDescent="0.15"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</row>
    <row r="90" spans="1:59" ht="3" customHeight="1" x14ac:dyDescent="0.15">
      <c r="A90" s="27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</row>
    <row r="91" spans="1:59" ht="6" customHeight="1" x14ac:dyDescent="0.15"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</row>
    <row r="92" spans="1:59" ht="6" customHeight="1" x14ac:dyDescent="0.15"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</row>
    <row r="93" spans="1:59" x14ac:dyDescent="0.15"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</row>
    <row r="94" spans="1:59" x14ac:dyDescent="0.15"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</row>
    <row r="95" spans="1:59" x14ac:dyDescent="0.15"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</row>
    <row r="96" spans="1:59" x14ac:dyDescent="0.15"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</row>
    <row r="97" spans="35:59" x14ac:dyDescent="0.15"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</row>
    <row r="98" spans="35:59" x14ac:dyDescent="0.15"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</row>
    <row r="99" spans="35:59" x14ac:dyDescent="0.15"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</row>
    <row r="100" spans="35:59" x14ac:dyDescent="0.15"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</row>
    <row r="101" spans="35:59" x14ac:dyDescent="0.15"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</row>
    <row r="102" spans="35:59" x14ac:dyDescent="0.15"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</row>
    <row r="197" spans="36:36" x14ac:dyDescent="0.15">
      <c r="AJ197" s="2" t="str">
        <f>IF(OR(B153="",B153="①"),"","　計算書!B86【②.最近１か月等とその後2か月を含む3か月間の売上高等の減少率】")</f>
        <v/>
      </c>
    </row>
  </sheetData>
  <sheetProtection password="84B1" sheet="1" objects="1" scenarios="1" selectLockedCells="1"/>
  <dataConsolidate/>
  <mergeCells count="101">
    <mergeCell ref="P20:W20"/>
    <mergeCell ref="I19:K19"/>
    <mergeCell ref="M19:O19"/>
    <mergeCell ref="Q19:S19"/>
    <mergeCell ref="U19:W19"/>
    <mergeCell ref="E6:M6"/>
    <mergeCell ref="E7:M7"/>
    <mergeCell ref="A41:Z41"/>
    <mergeCell ref="E45:M45"/>
    <mergeCell ref="C27:D27"/>
    <mergeCell ref="H27:N27"/>
    <mergeCell ref="P22:V22"/>
    <mergeCell ref="C29:D29"/>
    <mergeCell ref="H29:N29"/>
    <mergeCell ref="P25:V25"/>
    <mergeCell ref="P26:V26"/>
    <mergeCell ref="C24:D24"/>
    <mergeCell ref="C25:D25"/>
    <mergeCell ref="C26:D26"/>
    <mergeCell ref="H26:N26"/>
    <mergeCell ref="C22:D22"/>
    <mergeCell ref="O35:P35"/>
    <mergeCell ref="R35:S35"/>
    <mergeCell ref="P29:V29"/>
    <mergeCell ref="V2:Y2"/>
    <mergeCell ref="A3:Z3"/>
    <mergeCell ref="H15:I15"/>
    <mergeCell ref="C31:D31"/>
    <mergeCell ref="C30:D30"/>
    <mergeCell ref="H18:O18"/>
    <mergeCell ref="C21:D21"/>
    <mergeCell ref="P18:W18"/>
    <mergeCell ref="P21:V21"/>
    <mergeCell ref="C28:D28"/>
    <mergeCell ref="H28:N28"/>
    <mergeCell ref="P28:V28"/>
    <mergeCell ref="P23:V23"/>
    <mergeCell ref="P24:V24"/>
    <mergeCell ref="P27:V27"/>
    <mergeCell ref="H21:N21"/>
    <mergeCell ref="A11:Z11"/>
    <mergeCell ref="H22:N22"/>
    <mergeCell ref="H23:N23"/>
    <mergeCell ref="H24:N24"/>
    <mergeCell ref="H25:N25"/>
    <mergeCell ref="C23:D23"/>
    <mergeCell ref="C18:G20"/>
    <mergeCell ref="H20:O20"/>
    <mergeCell ref="BC87:BE87"/>
    <mergeCell ref="U81:W81"/>
    <mergeCell ref="BC81:BE81"/>
    <mergeCell ref="O63:Q64"/>
    <mergeCell ref="R63:S64"/>
    <mergeCell ref="U73:W73"/>
    <mergeCell ref="U76:W76"/>
    <mergeCell ref="U77:W77"/>
    <mergeCell ref="BC85:BE85"/>
    <mergeCell ref="O67:S67"/>
    <mergeCell ref="U66:W66"/>
    <mergeCell ref="U67:W67"/>
    <mergeCell ref="U85:W85"/>
    <mergeCell ref="N66:S66"/>
    <mergeCell ref="S75:Y75"/>
    <mergeCell ref="S83:Y83"/>
    <mergeCell ref="S87:Y87"/>
    <mergeCell ref="H30:N30"/>
    <mergeCell ref="P30:V30"/>
    <mergeCell ref="H31:N31"/>
    <mergeCell ref="P31:V31"/>
    <mergeCell ref="E46:M46"/>
    <mergeCell ref="G60:H60"/>
    <mergeCell ref="I60:L60"/>
    <mergeCell ref="T60:W60"/>
    <mergeCell ref="H50:J50"/>
    <mergeCell ref="B56:W56"/>
    <mergeCell ref="M58:O58"/>
    <mergeCell ref="C59:C64"/>
    <mergeCell ref="D61:F62"/>
    <mergeCell ref="G61:H62"/>
    <mergeCell ref="R59:S60"/>
    <mergeCell ref="D60:F60"/>
    <mergeCell ref="O59:Q60"/>
    <mergeCell ref="P32:V32"/>
    <mergeCell ref="Q33:V33"/>
    <mergeCell ref="I33:N33"/>
    <mergeCell ref="C33:G33"/>
    <mergeCell ref="C32:D32"/>
    <mergeCell ref="H32:N32"/>
    <mergeCell ref="D67:H67"/>
    <mergeCell ref="J66:L66"/>
    <mergeCell ref="J67:L67"/>
    <mergeCell ref="O61:Q62"/>
    <mergeCell ref="R61:S62"/>
    <mergeCell ref="I62:L62"/>
    <mergeCell ref="T62:W62"/>
    <mergeCell ref="D63:F64"/>
    <mergeCell ref="G63:H64"/>
    <mergeCell ref="N59:N64"/>
    <mergeCell ref="C66:H66"/>
    <mergeCell ref="T64:W64"/>
    <mergeCell ref="I64:L64"/>
  </mergeCells>
  <phoneticPr fontId="2"/>
  <dataValidations count="2">
    <dataValidation type="list" operator="greaterThan" allowBlank="1" showInputMessage="1" showErrorMessage="1" errorTitle="入力値エラー" error="「2020」もしくは「2021」のどちらかを入力してください。" sqref="H50:J50">
      <formula1>$AB$50:$AB$51</formula1>
    </dataValidation>
    <dataValidation type="list" allowBlank="1" showInputMessage="1" showErrorMessage="1" errorTitle="入力値エラー" error="１〜１２までの値を入力してください。" sqref="L50">
      <formula1>"1,2,3,4,5,6,7,8,9,10,11,12"</formula1>
    </dataValidation>
  </dataValidations>
  <printOptions horizontalCentered="1"/>
  <pageMargins left="0.31496062992125984" right="0.19685039370078741" top="0.51181102362204722" bottom="0.27559055118110237" header="0.31496062992125984" footer="0.31496062992125984"/>
  <pageSetup paperSize="9" scale="79" firstPageNumber="4" orientation="portrait" cellComments="asDisplayed" r:id="rId1"/>
  <rowBreaks count="1" manualBreakCount="1">
    <brk id="36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5" r:id="rId4" name="Check Box 9">
              <controlPr defaultSize="0" autoFill="0" autoLine="0" autoPict="0">
                <anchor moveWithCells="1">
                  <from>
                    <xdr:col>7</xdr:col>
                    <xdr:colOff>295275</xdr:colOff>
                    <xdr:row>17</xdr:row>
                    <xdr:rowOff>238125</xdr:rowOff>
                  </from>
                  <to>
                    <xdr:col>9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5" name="Check Box 10">
              <controlPr defaultSize="0" autoFill="0" autoLine="0" autoPict="0">
                <anchor moveWithCells="1">
                  <from>
                    <xdr:col>11</xdr:col>
                    <xdr:colOff>304800</xdr:colOff>
                    <xdr:row>17</xdr:row>
                    <xdr:rowOff>238125</xdr:rowOff>
                  </from>
                  <to>
                    <xdr:col>13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6" name="Check Box 11">
              <controlPr defaultSize="0" autoFill="0" autoLine="0" autoPict="0">
                <anchor moveWithCells="1">
                  <from>
                    <xdr:col>15</xdr:col>
                    <xdr:colOff>295275</xdr:colOff>
                    <xdr:row>17</xdr:row>
                    <xdr:rowOff>238125</xdr:rowOff>
                  </from>
                  <to>
                    <xdr:col>17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7" name="Check Box 12">
              <controlPr defaultSize="0" autoFill="0" autoLine="0" autoPict="0">
                <anchor moveWithCells="1">
                  <from>
                    <xdr:col>19</xdr:col>
                    <xdr:colOff>304800</xdr:colOff>
                    <xdr:row>17</xdr:row>
                    <xdr:rowOff>238125</xdr:rowOff>
                  </from>
                  <to>
                    <xdr:col>21</xdr:col>
                    <xdr:colOff>238125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G197"/>
  <sheetViews>
    <sheetView showGridLines="0" showRowColHeaders="0" view="pageBreakPreview" zoomScaleNormal="100" zoomScaleSheetLayoutView="100" workbookViewId="0">
      <selection activeCell="E1" sqref="E1"/>
    </sheetView>
  </sheetViews>
  <sheetFormatPr defaultColWidth="8.625" defaultRowHeight="12" outlineLevelRow="1" x14ac:dyDescent="0.15"/>
  <cols>
    <col min="1" max="1" width="0.625" style="2" customWidth="1"/>
    <col min="2" max="24" width="4.5" style="2" customWidth="1"/>
    <col min="25" max="25" width="6.375" style="2" customWidth="1"/>
    <col min="26" max="26" width="0.875" style="2" customWidth="1"/>
    <col min="27" max="27" width="4.5" style="27" customWidth="1"/>
    <col min="28" max="28" width="8.5" style="58" hidden="1" customWidth="1"/>
    <col min="29" max="29" width="4.75" style="2" customWidth="1"/>
    <col min="30" max="30" width="5.375" style="2" customWidth="1"/>
    <col min="31" max="31" width="22.625" style="2" customWidth="1"/>
    <col min="32" max="32" width="14.75" style="2" customWidth="1"/>
    <col min="33" max="33" width="13.875" style="2" customWidth="1"/>
    <col min="34" max="34" width="8.25" style="2" customWidth="1"/>
    <col min="35" max="89" width="4.5" style="2" customWidth="1"/>
    <col min="90" max="16384" width="8.625" style="2"/>
  </cols>
  <sheetData>
    <row r="1" spans="1:31" ht="6" customHeight="1" x14ac:dyDescent="0.3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31" x14ac:dyDescent="0.15">
      <c r="A2" s="1"/>
      <c r="V2" s="251"/>
      <c r="W2" s="252"/>
      <c r="X2" s="252"/>
      <c r="Y2" s="252"/>
      <c r="AC2" s="31"/>
    </row>
    <row r="3" spans="1:31" ht="31.9" customHeight="1" x14ac:dyDescent="0.15">
      <c r="A3" s="253" t="s">
        <v>141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88"/>
      <c r="AB3" s="83"/>
      <c r="AC3" s="3"/>
      <c r="AD3" s="3"/>
      <c r="AE3" s="3"/>
    </row>
    <row r="4" spans="1:31" ht="31.9" customHeight="1" x14ac:dyDescent="0.15">
      <c r="A4" s="168"/>
      <c r="B4" s="155" t="s">
        <v>143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88"/>
      <c r="AB4" s="83"/>
      <c r="AC4" s="3"/>
      <c r="AD4" s="3"/>
      <c r="AE4" s="3"/>
    </row>
    <row r="5" spans="1:31" ht="13.5" customHeight="1" x14ac:dyDescent="0.15"/>
    <row r="6" spans="1:31" ht="20.65" customHeight="1" x14ac:dyDescent="0.15">
      <c r="A6" s="51"/>
      <c r="C6" s="63"/>
      <c r="D6" s="63" t="s">
        <v>71</v>
      </c>
      <c r="E6" s="303" t="s">
        <v>92</v>
      </c>
      <c r="F6" s="303"/>
      <c r="G6" s="303"/>
      <c r="H6" s="303"/>
      <c r="I6" s="303"/>
      <c r="J6" s="303"/>
      <c r="K6" s="303"/>
      <c r="L6" s="303"/>
      <c r="M6" s="303"/>
      <c r="N6" s="51"/>
      <c r="O6" s="51"/>
      <c r="P6" s="51"/>
      <c r="Q6" s="51"/>
      <c r="R6" s="68"/>
      <c r="S6" s="170" t="s">
        <v>53</v>
      </c>
      <c r="T6" s="197"/>
      <c r="U6" s="114" t="s">
        <v>1</v>
      </c>
      <c r="V6" s="197" t="s">
        <v>139</v>
      </c>
      <c r="W6" s="114" t="s">
        <v>0</v>
      </c>
      <c r="X6" s="197" t="s">
        <v>139</v>
      </c>
      <c r="Y6" s="114" t="s">
        <v>2</v>
      </c>
      <c r="Z6" s="51"/>
    </row>
    <row r="7" spans="1:31" ht="20.65" customHeight="1" x14ac:dyDescent="0.15">
      <c r="A7" s="51"/>
      <c r="C7" s="63"/>
      <c r="D7" s="63" t="s">
        <v>76</v>
      </c>
      <c r="E7" s="304" t="s">
        <v>118</v>
      </c>
      <c r="F7" s="304"/>
      <c r="G7" s="304"/>
      <c r="H7" s="304"/>
      <c r="I7" s="304"/>
      <c r="J7" s="304"/>
      <c r="K7" s="304"/>
      <c r="L7" s="304"/>
      <c r="M7" s="304"/>
      <c r="N7" s="51"/>
      <c r="O7" s="51"/>
      <c r="P7" s="51"/>
      <c r="Q7" s="51"/>
      <c r="R7" s="51"/>
      <c r="S7" s="46"/>
      <c r="T7" s="15"/>
      <c r="U7" s="115"/>
      <c r="V7" s="15"/>
      <c r="W7" s="115"/>
      <c r="X7" s="15"/>
      <c r="Y7" s="115"/>
      <c r="Z7" s="51"/>
    </row>
    <row r="8" spans="1:31" ht="16.5" customHeight="1" x14ac:dyDescent="0.15"/>
    <row r="9" spans="1:31" s="4" customFormat="1" ht="20.65" customHeight="1" x14ac:dyDescent="0.4">
      <c r="AA9" s="32"/>
      <c r="AB9" s="48"/>
    </row>
    <row r="10" spans="1:31" s="4" customFormat="1" ht="17.25" customHeight="1" x14ac:dyDescent="0.4">
      <c r="A10" s="173"/>
      <c r="B10" s="262" t="s">
        <v>140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48"/>
    </row>
    <row r="11" spans="1:31" ht="1.5" customHeight="1" x14ac:dyDescent="0.15"/>
    <row r="12" spans="1:31" ht="1.5" customHeight="1" x14ac:dyDescent="0.15"/>
    <row r="13" spans="1:31" ht="2.25" customHeight="1" x14ac:dyDescent="0.15">
      <c r="K13" s="27"/>
      <c r="L13" s="27"/>
      <c r="M13" s="27"/>
    </row>
    <row r="14" spans="1:31" s="4" customFormat="1" ht="4.5" customHeight="1" x14ac:dyDescent="0.15">
      <c r="B14" s="74"/>
      <c r="C14" s="26"/>
      <c r="K14" s="305"/>
      <c r="L14" s="305"/>
      <c r="M14" s="305"/>
      <c r="N14" s="57"/>
      <c r="T14" s="46"/>
      <c r="AA14" s="32"/>
      <c r="AB14" s="48"/>
    </row>
    <row r="15" spans="1:31" s="4" customFormat="1" ht="2.25" customHeight="1" x14ac:dyDescent="0.4">
      <c r="B15" s="75"/>
      <c r="C15" s="26"/>
      <c r="T15" s="46"/>
      <c r="U15" s="64"/>
      <c r="V15" s="64"/>
      <c r="W15" s="64"/>
      <c r="X15" s="36"/>
      <c r="AA15" s="32"/>
      <c r="AB15" s="48"/>
    </row>
    <row r="16" spans="1:31" s="4" customFormat="1" ht="13.5" customHeight="1" x14ac:dyDescent="0.4">
      <c r="B16" s="26"/>
      <c r="H16" s="115"/>
      <c r="AA16" s="32"/>
      <c r="AB16" s="48"/>
    </row>
    <row r="17" spans="2:28" s="60" customFormat="1" ht="21" customHeight="1" x14ac:dyDescent="0.4">
      <c r="C17" s="60" t="s">
        <v>86</v>
      </c>
      <c r="D17" s="175">
        <v>5</v>
      </c>
      <c r="E17" s="169" t="s">
        <v>1</v>
      </c>
      <c r="F17" s="175">
        <v>1</v>
      </c>
      <c r="G17" s="169" t="s">
        <v>0</v>
      </c>
      <c r="H17" s="254" t="s">
        <v>91</v>
      </c>
      <c r="I17" s="254"/>
      <c r="J17" s="169" t="s">
        <v>86</v>
      </c>
      <c r="K17" s="175">
        <v>5</v>
      </c>
      <c r="L17" s="169" t="s">
        <v>1</v>
      </c>
      <c r="M17" s="175">
        <v>12</v>
      </c>
      <c r="N17" s="169" t="s">
        <v>0</v>
      </c>
      <c r="O17" s="60" t="s">
        <v>105</v>
      </c>
      <c r="AA17" s="61"/>
      <c r="AB17" s="129"/>
    </row>
    <row r="18" spans="2:28" s="4" customFormat="1" ht="5.25" customHeight="1" x14ac:dyDescent="0.4">
      <c r="B18" s="26"/>
      <c r="AA18" s="32"/>
      <c r="AB18" s="48"/>
    </row>
    <row r="19" spans="2:28" ht="12" customHeight="1" thickBot="1" x14ac:dyDescent="0.2">
      <c r="B19" s="70"/>
      <c r="C19" s="70"/>
      <c r="D19" s="70"/>
      <c r="S19" s="4"/>
      <c r="T19" s="46"/>
      <c r="U19" s="64"/>
      <c r="V19" s="64"/>
      <c r="W19" s="64"/>
      <c r="X19" s="36"/>
    </row>
    <row r="20" spans="2:28" s="10" customFormat="1" ht="20.100000000000001" customHeight="1" x14ac:dyDescent="0.4">
      <c r="B20" s="17"/>
      <c r="C20" s="263"/>
      <c r="D20" s="264"/>
      <c r="E20" s="264"/>
      <c r="F20" s="264"/>
      <c r="G20" s="264"/>
      <c r="H20" s="257" t="s">
        <v>106</v>
      </c>
      <c r="I20" s="258"/>
      <c r="J20" s="258"/>
      <c r="K20" s="258"/>
      <c r="L20" s="258"/>
      <c r="M20" s="258"/>
      <c r="N20" s="258"/>
      <c r="O20" s="259"/>
      <c r="P20" s="257" t="s">
        <v>126</v>
      </c>
      <c r="Q20" s="258"/>
      <c r="R20" s="258"/>
      <c r="S20" s="258"/>
      <c r="T20" s="258"/>
      <c r="U20" s="258"/>
      <c r="V20" s="258"/>
      <c r="W20" s="259"/>
      <c r="X20" s="82"/>
      <c r="AA20" s="82"/>
      <c r="AB20" s="14"/>
    </row>
    <row r="21" spans="2:28" s="10" customFormat="1" ht="20.100000000000001" customHeight="1" x14ac:dyDescent="0.4">
      <c r="B21" s="17"/>
      <c r="C21" s="265"/>
      <c r="D21" s="266"/>
      <c r="E21" s="266"/>
      <c r="F21" s="266"/>
      <c r="G21" s="266"/>
      <c r="H21" s="177"/>
      <c r="I21" s="272" t="s">
        <v>135</v>
      </c>
      <c r="J21" s="272"/>
      <c r="K21" s="272"/>
      <c r="L21" s="178" t="s">
        <v>136</v>
      </c>
      <c r="M21" s="272" t="s">
        <v>137</v>
      </c>
      <c r="N21" s="272"/>
      <c r="O21" s="273"/>
      <c r="P21" s="177"/>
      <c r="Q21" s="272" t="s">
        <v>135</v>
      </c>
      <c r="R21" s="272"/>
      <c r="S21" s="272"/>
      <c r="T21" s="178" t="s">
        <v>136</v>
      </c>
      <c r="U21" s="272" t="s">
        <v>137</v>
      </c>
      <c r="V21" s="272"/>
      <c r="W21" s="273"/>
      <c r="X21" s="82"/>
      <c r="AA21" s="82"/>
      <c r="AB21" s="14"/>
    </row>
    <row r="22" spans="2:28" s="4" customFormat="1" ht="13.5" customHeight="1" thickBot="1" x14ac:dyDescent="0.45">
      <c r="B22" s="26"/>
      <c r="C22" s="267"/>
      <c r="D22" s="268"/>
      <c r="E22" s="268"/>
      <c r="F22" s="268"/>
      <c r="G22" s="268"/>
      <c r="H22" s="269" t="s">
        <v>142</v>
      </c>
      <c r="I22" s="270"/>
      <c r="J22" s="270"/>
      <c r="K22" s="270"/>
      <c r="L22" s="270"/>
      <c r="M22" s="270"/>
      <c r="N22" s="270"/>
      <c r="O22" s="271"/>
      <c r="P22" s="269" t="s">
        <v>142</v>
      </c>
      <c r="Q22" s="270"/>
      <c r="R22" s="270"/>
      <c r="S22" s="270"/>
      <c r="T22" s="270"/>
      <c r="U22" s="270"/>
      <c r="V22" s="270"/>
      <c r="W22" s="271"/>
      <c r="AA22" s="32"/>
      <c r="AB22" s="48"/>
    </row>
    <row r="23" spans="2:28" s="10" customFormat="1" ht="30" customHeight="1" thickBot="1" x14ac:dyDescent="0.45">
      <c r="B23" s="17"/>
      <c r="C23" s="290" t="s">
        <v>124</v>
      </c>
      <c r="D23" s="291"/>
      <c r="E23" s="192" t="s">
        <v>1</v>
      </c>
      <c r="F23" s="174">
        <v>1</v>
      </c>
      <c r="G23" s="194" t="s">
        <v>0</v>
      </c>
      <c r="H23" s="292">
        <v>3000000</v>
      </c>
      <c r="I23" s="293"/>
      <c r="J23" s="293"/>
      <c r="K23" s="293"/>
      <c r="L23" s="293"/>
      <c r="M23" s="293"/>
      <c r="N23" s="293"/>
      <c r="O23" s="185" t="s">
        <v>55</v>
      </c>
      <c r="P23" s="294">
        <v>1000000</v>
      </c>
      <c r="Q23" s="295"/>
      <c r="R23" s="295"/>
      <c r="S23" s="295"/>
      <c r="T23" s="295"/>
      <c r="U23" s="295"/>
      <c r="V23" s="295"/>
      <c r="W23" s="185" t="s">
        <v>55</v>
      </c>
      <c r="X23" s="78"/>
      <c r="AA23" s="82"/>
      <c r="AB23" s="14"/>
    </row>
    <row r="24" spans="2:28" s="10" customFormat="1" ht="30" customHeight="1" thickBot="1" x14ac:dyDescent="0.45">
      <c r="B24" s="17"/>
      <c r="C24" s="290" t="s">
        <v>124</v>
      </c>
      <c r="D24" s="291"/>
      <c r="E24" s="192" t="s">
        <v>1</v>
      </c>
      <c r="F24" s="174">
        <v>2</v>
      </c>
      <c r="G24" s="194" t="s">
        <v>0</v>
      </c>
      <c r="H24" s="292">
        <v>3000000</v>
      </c>
      <c r="I24" s="293"/>
      <c r="J24" s="293"/>
      <c r="K24" s="293"/>
      <c r="L24" s="293"/>
      <c r="M24" s="293"/>
      <c r="N24" s="293"/>
      <c r="O24" s="186" t="s">
        <v>55</v>
      </c>
      <c r="P24" s="294">
        <v>1000000</v>
      </c>
      <c r="Q24" s="295"/>
      <c r="R24" s="295"/>
      <c r="S24" s="295"/>
      <c r="T24" s="295"/>
      <c r="U24" s="295"/>
      <c r="V24" s="295"/>
      <c r="W24" s="187" t="s">
        <v>55</v>
      </c>
      <c r="X24" s="78"/>
      <c r="Y24" s="302"/>
      <c r="AA24" s="82"/>
      <c r="AB24" s="14"/>
    </row>
    <row r="25" spans="2:28" s="10" customFormat="1" ht="30" customHeight="1" thickBot="1" x14ac:dyDescent="0.45">
      <c r="B25" s="17"/>
      <c r="C25" s="290" t="s">
        <v>124</v>
      </c>
      <c r="D25" s="291"/>
      <c r="E25" s="192" t="s">
        <v>1</v>
      </c>
      <c r="F25" s="174">
        <v>3</v>
      </c>
      <c r="G25" s="194" t="s">
        <v>0</v>
      </c>
      <c r="H25" s="292">
        <v>3000000</v>
      </c>
      <c r="I25" s="293"/>
      <c r="J25" s="293"/>
      <c r="K25" s="293"/>
      <c r="L25" s="293"/>
      <c r="M25" s="293"/>
      <c r="N25" s="293"/>
      <c r="O25" s="186" t="s">
        <v>55</v>
      </c>
      <c r="P25" s="294">
        <v>1000000</v>
      </c>
      <c r="Q25" s="295"/>
      <c r="R25" s="295"/>
      <c r="S25" s="295"/>
      <c r="T25" s="295"/>
      <c r="U25" s="295"/>
      <c r="V25" s="295"/>
      <c r="W25" s="187" t="s">
        <v>55</v>
      </c>
      <c r="X25" s="78"/>
      <c r="Y25" s="302"/>
      <c r="AA25" s="82"/>
      <c r="AB25" s="14"/>
    </row>
    <row r="26" spans="2:28" s="10" customFormat="1" ht="30" customHeight="1" thickBot="1" x14ac:dyDescent="0.45">
      <c r="B26" s="71"/>
      <c r="C26" s="290" t="s">
        <v>124</v>
      </c>
      <c r="D26" s="291"/>
      <c r="E26" s="192" t="s">
        <v>1</v>
      </c>
      <c r="F26" s="174">
        <v>4</v>
      </c>
      <c r="G26" s="194" t="s">
        <v>0</v>
      </c>
      <c r="H26" s="292">
        <v>3000000</v>
      </c>
      <c r="I26" s="293"/>
      <c r="J26" s="293"/>
      <c r="K26" s="293"/>
      <c r="L26" s="293"/>
      <c r="M26" s="293"/>
      <c r="N26" s="293"/>
      <c r="O26" s="186" t="s">
        <v>55</v>
      </c>
      <c r="P26" s="294">
        <v>1000000</v>
      </c>
      <c r="Q26" s="295"/>
      <c r="R26" s="295"/>
      <c r="S26" s="295"/>
      <c r="T26" s="295"/>
      <c r="U26" s="295"/>
      <c r="V26" s="295"/>
      <c r="W26" s="187" t="s">
        <v>55</v>
      </c>
      <c r="X26" s="78"/>
      <c r="Y26" s="302"/>
      <c r="AA26" s="82"/>
      <c r="AB26" s="14"/>
    </row>
    <row r="27" spans="2:28" s="10" customFormat="1" ht="30" customHeight="1" thickBot="1" x14ac:dyDescent="0.45">
      <c r="B27" s="17"/>
      <c r="C27" s="290" t="s">
        <v>124</v>
      </c>
      <c r="D27" s="291"/>
      <c r="E27" s="192" t="s">
        <v>1</v>
      </c>
      <c r="F27" s="174">
        <v>5</v>
      </c>
      <c r="G27" s="194" t="s">
        <v>0</v>
      </c>
      <c r="H27" s="292">
        <v>3000000</v>
      </c>
      <c r="I27" s="293"/>
      <c r="J27" s="293"/>
      <c r="K27" s="293"/>
      <c r="L27" s="293"/>
      <c r="M27" s="293"/>
      <c r="N27" s="293"/>
      <c r="O27" s="186" t="s">
        <v>55</v>
      </c>
      <c r="P27" s="294">
        <v>1000000</v>
      </c>
      <c r="Q27" s="295"/>
      <c r="R27" s="295"/>
      <c r="S27" s="295"/>
      <c r="T27" s="295"/>
      <c r="U27" s="295"/>
      <c r="V27" s="295"/>
      <c r="W27" s="187" t="s">
        <v>55</v>
      </c>
      <c r="X27" s="78"/>
      <c r="Y27" s="302"/>
      <c r="AA27" s="82"/>
      <c r="AB27" s="14"/>
    </row>
    <row r="28" spans="2:28" s="10" customFormat="1" ht="30" customHeight="1" thickBot="1" x14ac:dyDescent="0.45">
      <c r="B28" s="71"/>
      <c r="C28" s="296" t="s">
        <v>124</v>
      </c>
      <c r="D28" s="297"/>
      <c r="E28" s="193" t="s">
        <v>1</v>
      </c>
      <c r="F28" s="174">
        <v>6</v>
      </c>
      <c r="G28" s="195" t="s">
        <v>0</v>
      </c>
      <c r="H28" s="292">
        <v>3000000</v>
      </c>
      <c r="I28" s="293"/>
      <c r="J28" s="293"/>
      <c r="K28" s="293"/>
      <c r="L28" s="293"/>
      <c r="M28" s="293"/>
      <c r="N28" s="293"/>
      <c r="O28" s="187" t="s">
        <v>55</v>
      </c>
      <c r="P28" s="294">
        <v>1000000</v>
      </c>
      <c r="Q28" s="295"/>
      <c r="R28" s="295"/>
      <c r="S28" s="295"/>
      <c r="T28" s="295"/>
      <c r="U28" s="295"/>
      <c r="V28" s="295"/>
      <c r="W28" s="187" t="s">
        <v>55</v>
      </c>
      <c r="X28" s="78"/>
      <c r="Y28" s="302"/>
      <c r="AA28" s="82"/>
      <c r="AB28" s="14"/>
    </row>
    <row r="29" spans="2:28" s="10" customFormat="1" ht="30" customHeight="1" thickBot="1" x14ac:dyDescent="0.45">
      <c r="B29" s="17"/>
      <c r="C29" s="290" t="s">
        <v>124</v>
      </c>
      <c r="D29" s="291"/>
      <c r="E29" s="192" t="s">
        <v>1</v>
      </c>
      <c r="F29" s="174">
        <v>7</v>
      </c>
      <c r="G29" s="194" t="s">
        <v>0</v>
      </c>
      <c r="H29" s="292">
        <v>3000000</v>
      </c>
      <c r="I29" s="293"/>
      <c r="J29" s="293"/>
      <c r="K29" s="293"/>
      <c r="L29" s="293"/>
      <c r="M29" s="293"/>
      <c r="N29" s="293"/>
      <c r="O29" s="185" t="s">
        <v>55</v>
      </c>
      <c r="P29" s="294">
        <v>1000000</v>
      </c>
      <c r="Q29" s="295"/>
      <c r="R29" s="295"/>
      <c r="S29" s="295"/>
      <c r="T29" s="295"/>
      <c r="U29" s="295"/>
      <c r="V29" s="295"/>
      <c r="W29" s="185" t="s">
        <v>55</v>
      </c>
      <c r="X29" s="78"/>
      <c r="Y29" s="302"/>
      <c r="AA29" s="82"/>
      <c r="AB29" s="14"/>
    </row>
    <row r="30" spans="2:28" s="10" customFormat="1" ht="30" customHeight="1" thickBot="1" x14ac:dyDescent="0.45">
      <c r="B30" s="17"/>
      <c r="C30" s="290" t="s">
        <v>124</v>
      </c>
      <c r="D30" s="291"/>
      <c r="E30" s="192" t="s">
        <v>1</v>
      </c>
      <c r="F30" s="174">
        <v>8</v>
      </c>
      <c r="G30" s="194" t="s">
        <v>0</v>
      </c>
      <c r="H30" s="292">
        <v>3000000</v>
      </c>
      <c r="I30" s="293"/>
      <c r="J30" s="293"/>
      <c r="K30" s="293"/>
      <c r="L30" s="293"/>
      <c r="M30" s="293"/>
      <c r="N30" s="293"/>
      <c r="O30" s="186" t="s">
        <v>55</v>
      </c>
      <c r="P30" s="294">
        <v>1000000</v>
      </c>
      <c r="Q30" s="295"/>
      <c r="R30" s="295"/>
      <c r="S30" s="295"/>
      <c r="T30" s="295"/>
      <c r="U30" s="295"/>
      <c r="V30" s="295"/>
      <c r="W30" s="187" t="s">
        <v>55</v>
      </c>
      <c r="X30" s="78"/>
      <c r="Y30" s="302"/>
      <c r="AA30" s="82"/>
      <c r="AB30" s="14"/>
    </row>
    <row r="31" spans="2:28" s="10" customFormat="1" ht="30" customHeight="1" thickBot="1" x14ac:dyDescent="0.45">
      <c r="B31" s="17"/>
      <c r="C31" s="290" t="s">
        <v>124</v>
      </c>
      <c r="D31" s="291"/>
      <c r="E31" s="192" t="s">
        <v>1</v>
      </c>
      <c r="F31" s="174">
        <v>9</v>
      </c>
      <c r="G31" s="194" t="s">
        <v>0</v>
      </c>
      <c r="H31" s="292">
        <v>3000000</v>
      </c>
      <c r="I31" s="293"/>
      <c r="J31" s="293"/>
      <c r="K31" s="293"/>
      <c r="L31" s="293"/>
      <c r="M31" s="293"/>
      <c r="N31" s="293"/>
      <c r="O31" s="186" t="s">
        <v>55</v>
      </c>
      <c r="P31" s="294">
        <v>1000000</v>
      </c>
      <c r="Q31" s="295"/>
      <c r="R31" s="295"/>
      <c r="S31" s="295"/>
      <c r="T31" s="295"/>
      <c r="U31" s="295"/>
      <c r="V31" s="295"/>
      <c r="W31" s="187" t="s">
        <v>55</v>
      </c>
      <c r="X31" s="78"/>
      <c r="Y31" s="302"/>
      <c r="AA31" s="82"/>
      <c r="AB31" s="14"/>
    </row>
    <row r="32" spans="2:28" s="10" customFormat="1" ht="30" customHeight="1" thickBot="1" x14ac:dyDescent="0.45">
      <c r="B32" s="71"/>
      <c r="C32" s="290" t="s">
        <v>124</v>
      </c>
      <c r="D32" s="291"/>
      <c r="E32" s="192" t="s">
        <v>1</v>
      </c>
      <c r="F32" s="174">
        <v>10</v>
      </c>
      <c r="G32" s="194" t="s">
        <v>0</v>
      </c>
      <c r="H32" s="292">
        <v>3000000</v>
      </c>
      <c r="I32" s="293"/>
      <c r="J32" s="293"/>
      <c r="K32" s="293"/>
      <c r="L32" s="293"/>
      <c r="M32" s="293"/>
      <c r="N32" s="293"/>
      <c r="O32" s="186" t="s">
        <v>55</v>
      </c>
      <c r="P32" s="294">
        <v>1000000</v>
      </c>
      <c r="Q32" s="295"/>
      <c r="R32" s="295"/>
      <c r="S32" s="295"/>
      <c r="T32" s="295"/>
      <c r="U32" s="295"/>
      <c r="V32" s="295"/>
      <c r="W32" s="187" t="s">
        <v>55</v>
      </c>
      <c r="X32" s="78"/>
      <c r="Y32" s="302"/>
      <c r="AA32" s="82"/>
      <c r="AB32" s="14"/>
    </row>
    <row r="33" spans="1:31" s="10" customFormat="1" ht="30" customHeight="1" thickBot="1" x14ac:dyDescent="0.45">
      <c r="B33" s="17"/>
      <c r="C33" s="290" t="s">
        <v>124</v>
      </c>
      <c r="D33" s="291"/>
      <c r="E33" s="192" t="s">
        <v>1</v>
      </c>
      <c r="F33" s="174">
        <v>11</v>
      </c>
      <c r="G33" s="194" t="s">
        <v>0</v>
      </c>
      <c r="H33" s="292">
        <v>3000000</v>
      </c>
      <c r="I33" s="293"/>
      <c r="J33" s="293"/>
      <c r="K33" s="293"/>
      <c r="L33" s="293"/>
      <c r="M33" s="293"/>
      <c r="N33" s="293"/>
      <c r="O33" s="186" t="s">
        <v>55</v>
      </c>
      <c r="P33" s="294">
        <v>1000000</v>
      </c>
      <c r="Q33" s="295"/>
      <c r="R33" s="295"/>
      <c r="S33" s="295"/>
      <c r="T33" s="295"/>
      <c r="U33" s="295"/>
      <c r="V33" s="295"/>
      <c r="W33" s="187" t="s">
        <v>55</v>
      </c>
      <c r="X33" s="78"/>
      <c r="Y33" s="302"/>
      <c r="AA33" s="82"/>
      <c r="AB33" s="14"/>
    </row>
    <row r="34" spans="1:31" s="10" customFormat="1" ht="30" customHeight="1" thickBot="1" x14ac:dyDescent="0.45">
      <c r="B34" s="71"/>
      <c r="C34" s="296" t="s">
        <v>124</v>
      </c>
      <c r="D34" s="297"/>
      <c r="E34" s="193" t="s">
        <v>1</v>
      </c>
      <c r="F34" s="174">
        <v>12</v>
      </c>
      <c r="G34" s="195" t="s">
        <v>0</v>
      </c>
      <c r="H34" s="298">
        <v>3000000</v>
      </c>
      <c r="I34" s="299"/>
      <c r="J34" s="299"/>
      <c r="K34" s="299"/>
      <c r="L34" s="299"/>
      <c r="M34" s="299"/>
      <c r="N34" s="299"/>
      <c r="O34" s="188" t="s">
        <v>55</v>
      </c>
      <c r="P34" s="294">
        <v>1000000</v>
      </c>
      <c r="Q34" s="295"/>
      <c r="R34" s="295"/>
      <c r="S34" s="295"/>
      <c r="T34" s="295"/>
      <c r="U34" s="295"/>
      <c r="V34" s="295"/>
      <c r="W34" s="190" t="s">
        <v>55</v>
      </c>
      <c r="X34" s="78"/>
      <c r="Y34" s="302"/>
      <c r="AA34" s="82"/>
      <c r="AB34" s="14"/>
    </row>
    <row r="35" spans="1:31" s="10" customFormat="1" ht="30" customHeight="1" thickTop="1" thickBot="1" x14ac:dyDescent="0.45">
      <c r="B35" s="71"/>
      <c r="C35" s="237" t="s">
        <v>107</v>
      </c>
      <c r="D35" s="238"/>
      <c r="E35" s="238"/>
      <c r="F35" s="238"/>
      <c r="G35" s="239"/>
      <c r="H35" s="139" t="s">
        <v>31</v>
      </c>
      <c r="I35" s="236">
        <f>SUM($H$23:$H$34)</f>
        <v>36000000</v>
      </c>
      <c r="J35" s="236"/>
      <c r="K35" s="236"/>
      <c r="L35" s="236"/>
      <c r="M35" s="236"/>
      <c r="N35" s="236"/>
      <c r="O35" s="189" t="s">
        <v>55</v>
      </c>
      <c r="P35" s="139" t="s">
        <v>30</v>
      </c>
      <c r="Q35" s="236">
        <f>SUM(P23:V34)</f>
        <v>12000000</v>
      </c>
      <c r="R35" s="236"/>
      <c r="S35" s="236"/>
      <c r="T35" s="236"/>
      <c r="U35" s="236"/>
      <c r="V35" s="236"/>
      <c r="W35" s="191" t="s">
        <v>55</v>
      </c>
      <c r="X35" s="78"/>
      <c r="AA35" s="82"/>
      <c r="AB35" s="14"/>
    </row>
    <row r="36" spans="1:31" s="72" customFormat="1" ht="18" customHeight="1" x14ac:dyDescent="0.15"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78"/>
      <c r="AA36" s="89"/>
      <c r="AB36" s="84"/>
    </row>
    <row r="37" spans="1:31" s="72" customFormat="1" ht="18" customHeight="1" thickBot="1" x14ac:dyDescent="0.2">
      <c r="D37" s="73"/>
      <c r="E37" s="73"/>
      <c r="F37" s="140"/>
      <c r="G37" s="141" t="s">
        <v>110</v>
      </c>
      <c r="H37" s="140"/>
      <c r="I37" s="140"/>
      <c r="J37" s="140"/>
      <c r="K37" s="140"/>
      <c r="L37" s="140"/>
      <c r="M37" s="140"/>
      <c r="N37" s="140"/>
      <c r="O37" s="300">
        <f>ROUNDDOWN((Q35/I35)*100,1)</f>
        <v>33.299999999999997</v>
      </c>
      <c r="P37" s="300"/>
      <c r="Q37" s="149" t="s">
        <v>90</v>
      </c>
      <c r="R37" s="301" t="s">
        <v>109</v>
      </c>
      <c r="S37" s="301"/>
      <c r="T37" s="162" t="s">
        <v>127</v>
      </c>
      <c r="U37" s="73"/>
      <c r="V37" s="73"/>
      <c r="W37" s="73"/>
      <c r="X37" s="73"/>
      <c r="AA37" s="89"/>
      <c r="AB37" s="85"/>
    </row>
    <row r="38" spans="1:31" ht="27" customHeight="1" x14ac:dyDescent="0.15">
      <c r="P38" s="26" t="s">
        <v>120</v>
      </c>
      <c r="Q38" s="159"/>
    </row>
    <row r="39" spans="1:31" ht="9.75" customHeight="1" x14ac:dyDescent="0.15">
      <c r="S39" s="4"/>
      <c r="T39" s="46"/>
      <c r="U39" s="64"/>
      <c r="V39" s="64"/>
      <c r="W39" s="64"/>
      <c r="X39" s="36"/>
    </row>
    <row r="40" spans="1:31" x14ac:dyDescent="0.15">
      <c r="A40" s="1" t="e">
        <f>#REF!</f>
        <v>#REF!</v>
      </c>
      <c r="V40" s="90"/>
      <c r="W40" s="91"/>
      <c r="X40" s="91"/>
      <c r="Y40" s="91"/>
    </row>
    <row r="42" spans="1:31" ht="5.25" customHeight="1" x14ac:dyDescent="0.15">
      <c r="AC42" s="31"/>
    </row>
    <row r="43" spans="1:31" ht="31.5" customHeight="1" x14ac:dyDescent="0.15">
      <c r="A43" s="253" t="s">
        <v>132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88"/>
      <c r="AB43" s="83"/>
      <c r="AC43" s="3"/>
      <c r="AD43" s="3"/>
      <c r="AE43" s="3"/>
    </row>
    <row r="44" spans="1:31" customFormat="1" ht="31.5" customHeight="1" x14ac:dyDescent="0.4"/>
    <row r="45" spans="1:31" ht="24" customHeight="1" x14ac:dyDescent="0.15">
      <c r="A45" s="168"/>
      <c r="B45" s="136" t="s">
        <v>97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88"/>
      <c r="AB45" s="83"/>
      <c r="AC45" s="3"/>
      <c r="AD45" s="3"/>
      <c r="AE45" s="3"/>
    </row>
    <row r="46" spans="1:31" ht="12" customHeight="1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8"/>
      <c r="AB46" s="83"/>
      <c r="AC46" s="3"/>
      <c r="AD46" s="3"/>
      <c r="AE46" s="3"/>
    </row>
    <row r="47" spans="1:31" ht="20.65" customHeight="1" x14ac:dyDescent="0.15">
      <c r="A47" s="51"/>
      <c r="B47" s="51"/>
      <c r="C47" s="62"/>
      <c r="D47" s="63" t="s">
        <v>71</v>
      </c>
      <c r="E47" s="285" t="str">
        <f>IF($E$6="","",$E$6)</f>
        <v>株式会社○○○○</v>
      </c>
      <c r="F47" s="285"/>
      <c r="G47" s="285"/>
      <c r="H47" s="285"/>
      <c r="I47" s="285"/>
      <c r="J47" s="285"/>
      <c r="K47" s="285"/>
      <c r="L47" s="285"/>
      <c r="M47" s="285"/>
      <c r="N47" s="51"/>
      <c r="O47" s="51"/>
      <c r="P47" s="51"/>
      <c r="Q47" s="51"/>
      <c r="R47" s="51"/>
      <c r="S47" s="170" t="s">
        <v>53</v>
      </c>
      <c r="T47" s="113">
        <f>$T$6</f>
        <v>0</v>
      </c>
      <c r="U47" s="114" t="s">
        <v>1</v>
      </c>
      <c r="V47" s="113">
        <v>11</v>
      </c>
      <c r="W47" s="114" t="s">
        <v>0</v>
      </c>
      <c r="X47" s="113">
        <v>15</v>
      </c>
      <c r="Y47" s="114" t="s">
        <v>2</v>
      </c>
      <c r="Z47" s="51"/>
    </row>
    <row r="48" spans="1:31" ht="20.65" customHeight="1" x14ac:dyDescent="0.15">
      <c r="A48" s="51"/>
      <c r="B48" s="51"/>
      <c r="C48" s="62"/>
      <c r="D48" s="63" t="s">
        <v>76</v>
      </c>
      <c r="E48" s="285" t="str">
        <f>IF($E$7="","",$E$7)</f>
        <v>代表取締役　神戸　太郎</v>
      </c>
      <c r="F48" s="285"/>
      <c r="G48" s="285"/>
      <c r="H48" s="285"/>
      <c r="I48" s="285"/>
      <c r="J48" s="285"/>
      <c r="K48" s="285"/>
      <c r="L48" s="285"/>
      <c r="M48" s="285"/>
      <c r="N48" s="51"/>
      <c r="O48" s="51"/>
      <c r="P48" s="51"/>
      <c r="Q48" s="51"/>
      <c r="R48" s="51"/>
      <c r="S48" s="46"/>
      <c r="T48" s="15"/>
      <c r="U48" s="115"/>
      <c r="V48" s="15"/>
      <c r="W48" s="115"/>
      <c r="X48" s="15"/>
      <c r="Y48" s="115"/>
      <c r="Z48" s="51"/>
    </row>
    <row r="49" spans="1:31" ht="21.75" customHeight="1" thickBot="1" x14ac:dyDescent="0.2"/>
    <row r="50" spans="1:31" s="4" customFormat="1" ht="25.9" customHeight="1" thickBot="1" x14ac:dyDescent="0.45">
      <c r="A50" s="52" t="s">
        <v>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A50" s="32"/>
      <c r="AB50" s="48"/>
    </row>
    <row r="51" spans="1:31" ht="11.25" customHeight="1" x14ac:dyDescent="0.15">
      <c r="T51" s="29"/>
    </row>
    <row r="52" spans="1:31" s="4" customFormat="1" ht="21" customHeight="1" x14ac:dyDescent="0.15">
      <c r="B52" s="171" t="s">
        <v>49</v>
      </c>
      <c r="C52" s="5"/>
      <c r="D52" s="5"/>
      <c r="E52" s="5"/>
      <c r="F52" s="6"/>
      <c r="H52" s="286">
        <v>2023</v>
      </c>
      <c r="I52" s="287"/>
      <c r="J52" s="288"/>
      <c r="K52" s="7" t="s">
        <v>1</v>
      </c>
      <c r="L52" s="176">
        <v>12</v>
      </c>
      <c r="M52" s="9" t="s">
        <v>3</v>
      </c>
      <c r="N52" s="33"/>
      <c r="Y52" s="40"/>
      <c r="AA52" s="32"/>
      <c r="AB52" s="48" t="str">
        <f ca="1">IF(MONTH(TODAY())&lt;2,YEAR(TODAY())-1,"")</f>
        <v/>
      </c>
      <c r="AC52" s="131"/>
      <c r="AD52" s="14"/>
      <c r="AE52" s="131"/>
    </row>
    <row r="53" spans="1:31" s="10" customFormat="1" ht="15.75" customHeight="1" x14ac:dyDescent="0.15">
      <c r="B53" s="11" t="s">
        <v>12</v>
      </c>
      <c r="C53" s="12"/>
      <c r="D53" s="13"/>
      <c r="E53" s="13"/>
      <c r="F53" s="14"/>
      <c r="G53" s="14"/>
      <c r="H53" s="14"/>
      <c r="I53" s="15"/>
      <c r="J53" s="15"/>
      <c r="K53" s="14"/>
      <c r="L53" s="16"/>
      <c r="AA53" s="82"/>
      <c r="AB53" s="48">
        <f ca="1">YEAR(TODAY())</f>
        <v>2024</v>
      </c>
      <c r="AC53" s="48"/>
      <c r="AD53" s="48"/>
      <c r="AE53" s="48"/>
    </row>
    <row r="54" spans="1:31" s="17" customFormat="1" ht="12.75" customHeight="1" x14ac:dyDescent="0.15">
      <c r="B54" s="11"/>
      <c r="C54" s="18"/>
      <c r="D54" s="19"/>
      <c r="E54" s="20"/>
      <c r="F54" s="21"/>
      <c r="G54" s="21"/>
      <c r="H54" s="21"/>
      <c r="I54" s="22"/>
      <c r="J54" s="22"/>
      <c r="K54" s="21"/>
      <c r="L54" s="23"/>
      <c r="AA54" s="76"/>
      <c r="AB54" s="21"/>
      <c r="AC54" s="10"/>
    </row>
    <row r="55" spans="1:31" ht="6" customHeight="1" x14ac:dyDescent="0.15">
      <c r="T55" s="27"/>
    </row>
    <row r="56" spans="1:31" s="10" customFormat="1" ht="2.4500000000000002" customHeight="1" x14ac:dyDescent="0.4">
      <c r="B56" s="24"/>
      <c r="D56" s="13"/>
      <c r="E56" s="13"/>
      <c r="F56" s="14"/>
      <c r="G56" s="14"/>
      <c r="H56" s="14"/>
      <c r="I56" s="15"/>
      <c r="J56" s="15"/>
      <c r="K56" s="14"/>
      <c r="L56" s="16"/>
      <c r="AA56" s="82"/>
      <c r="AB56" s="14"/>
    </row>
    <row r="57" spans="1:31" s="10" customFormat="1" ht="2.4500000000000002" customHeight="1" x14ac:dyDescent="0.4">
      <c r="B57" s="24"/>
      <c r="D57" s="13"/>
      <c r="E57" s="13"/>
      <c r="F57" s="14"/>
      <c r="G57" s="14"/>
      <c r="H57" s="14"/>
      <c r="I57" s="15"/>
      <c r="J57" s="15"/>
      <c r="K57" s="14"/>
      <c r="L57" s="16"/>
      <c r="AA57" s="82"/>
      <c r="AB57" s="14"/>
    </row>
    <row r="58" spans="1:31" ht="18.95" customHeight="1" x14ac:dyDescent="0.15">
      <c r="B58" s="231" t="s">
        <v>78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AC58" s="22"/>
      <c r="AD58" s="22"/>
      <c r="AE58" s="22"/>
    </row>
    <row r="59" spans="1:31" ht="3.95" customHeight="1" x14ac:dyDescent="0.15">
      <c r="W59" s="37"/>
      <c r="AC59" s="15"/>
      <c r="AD59" s="15"/>
      <c r="AE59" s="15"/>
    </row>
    <row r="60" spans="1:31" ht="19.5" customHeight="1" x14ac:dyDescent="0.15">
      <c r="B60" s="172"/>
      <c r="D60" s="172"/>
      <c r="E60" s="172"/>
      <c r="I60" s="39"/>
      <c r="J60" s="4"/>
      <c r="K60" s="4"/>
      <c r="L60" s="4"/>
      <c r="M60" s="232"/>
      <c r="N60" s="232"/>
      <c r="O60" s="232"/>
      <c r="P60" s="4"/>
      <c r="AC60" s="131"/>
      <c r="AD60" s="131"/>
      <c r="AE60" s="131"/>
    </row>
    <row r="61" spans="1:31" ht="13.5" customHeight="1" x14ac:dyDescent="0.15">
      <c r="B61" s="38"/>
      <c r="C61" s="219" t="s">
        <v>19</v>
      </c>
      <c r="D61" s="148" t="s">
        <v>48</v>
      </c>
      <c r="E61" s="96"/>
      <c r="F61" s="97"/>
      <c r="G61" s="98"/>
      <c r="H61" s="99"/>
      <c r="I61" s="147" t="s">
        <v>95</v>
      </c>
      <c r="J61" s="100"/>
      <c r="K61" s="100"/>
      <c r="L61" s="101"/>
      <c r="M61" s="102"/>
      <c r="N61" s="219" t="s">
        <v>93</v>
      </c>
      <c r="O61" s="278" t="str">
        <f>IF(OR($H$52="",$L$52=""),"令和　年",TEXT($H$52-1&amp;"/"&amp;$L$52&amp;"/1","ggge年"))</f>
        <v>令和4年</v>
      </c>
      <c r="P61" s="279"/>
      <c r="Q61" s="279"/>
      <c r="R61" s="233">
        <f>$G$62</f>
        <v>12</v>
      </c>
      <c r="S61" s="234"/>
      <c r="T61" s="147" t="s">
        <v>96</v>
      </c>
      <c r="U61" s="100"/>
      <c r="V61" s="100"/>
      <c r="W61" s="101"/>
      <c r="X61" s="53"/>
      <c r="AC61" s="131"/>
      <c r="AD61" s="131"/>
      <c r="AE61" s="131"/>
    </row>
    <row r="62" spans="1:31" ht="27" customHeight="1" x14ac:dyDescent="0.15">
      <c r="C62" s="220"/>
      <c r="D62" s="213" t="str">
        <f>IF(OR($H$52="",$L$52=""),"令和　年",TEXT($H$52&amp;"/"&amp;$L$52&amp;"/1","ggge年"))</f>
        <v>令和5年</v>
      </c>
      <c r="E62" s="214"/>
      <c r="F62" s="214"/>
      <c r="G62" s="217">
        <f>IF($L$52="","月",$L$52)</f>
        <v>12</v>
      </c>
      <c r="H62" s="218"/>
      <c r="I62" s="277">
        <v>3000000</v>
      </c>
      <c r="J62" s="277"/>
      <c r="K62" s="277"/>
      <c r="L62" s="277"/>
      <c r="M62" s="103" t="s">
        <v>14</v>
      </c>
      <c r="N62" s="220"/>
      <c r="O62" s="280"/>
      <c r="P62" s="281"/>
      <c r="Q62" s="281"/>
      <c r="R62" s="235"/>
      <c r="S62" s="234"/>
      <c r="T62" s="277">
        <v>5000000</v>
      </c>
      <c r="U62" s="277"/>
      <c r="V62" s="277"/>
      <c r="W62" s="277"/>
      <c r="X62" s="103" t="s">
        <v>14</v>
      </c>
      <c r="AC62" s="132"/>
      <c r="AD62" s="131"/>
      <c r="AE62" s="131"/>
    </row>
    <row r="63" spans="1:31" ht="12" customHeight="1" x14ac:dyDescent="0.15">
      <c r="C63" s="220"/>
      <c r="D63" s="211" t="str">
        <f>IF(OR($H$52="",$L$52=""),"令和　年",IF($G$62=12,TEXT($H$52+1&amp;"/"&amp;$G$63&amp;"/1","ggge年"),$D$62))</f>
        <v>令和6年</v>
      </c>
      <c r="E63" s="212"/>
      <c r="F63" s="212"/>
      <c r="G63" s="215">
        <f>IF($L$52="","月",IF($G$62=12,1,$L$52+1))</f>
        <v>1</v>
      </c>
      <c r="H63" s="216"/>
      <c r="I63" s="144" t="s">
        <v>87</v>
      </c>
      <c r="J63" s="104"/>
      <c r="K63" s="104"/>
      <c r="L63" s="105"/>
      <c r="M63" s="103"/>
      <c r="N63" s="220"/>
      <c r="O63" s="278" t="str">
        <f>IF(OR($H$52="",$L$52=""),"令和　年",IF($R$61=12,TEXT(YEAR($H$52+1&amp;"/"&amp;$L$52&amp;"/1")-1&amp;"/"&amp;R63&amp;"/1","ggge年"),TEXT(YEAR($H$52&amp;"/"&amp;L52&amp;"/1")-1&amp;"/"&amp;R63&amp;"/1","ggge年")))</f>
        <v>令和5年</v>
      </c>
      <c r="P63" s="279"/>
      <c r="Q63" s="279"/>
      <c r="R63" s="206">
        <f>$G$63</f>
        <v>1</v>
      </c>
      <c r="S63" s="207"/>
      <c r="T63" s="144" t="s">
        <v>47</v>
      </c>
      <c r="U63" s="104"/>
      <c r="V63" s="104"/>
      <c r="W63" s="105"/>
      <c r="X63" s="103"/>
      <c r="AC63" s="131"/>
      <c r="AD63" s="131"/>
      <c r="AE63" s="131"/>
    </row>
    <row r="64" spans="1:31" s="25" customFormat="1" ht="27" customHeight="1" x14ac:dyDescent="0.15">
      <c r="C64" s="220"/>
      <c r="D64" s="213"/>
      <c r="E64" s="214"/>
      <c r="F64" s="214"/>
      <c r="G64" s="217"/>
      <c r="H64" s="218"/>
      <c r="I64" s="277">
        <v>1800000</v>
      </c>
      <c r="J64" s="277"/>
      <c r="K64" s="277"/>
      <c r="L64" s="277"/>
      <c r="M64" s="103" t="s">
        <v>14</v>
      </c>
      <c r="N64" s="220"/>
      <c r="O64" s="280"/>
      <c r="P64" s="281"/>
      <c r="Q64" s="281"/>
      <c r="R64" s="208"/>
      <c r="S64" s="209"/>
      <c r="T64" s="277">
        <v>3000000</v>
      </c>
      <c r="U64" s="277"/>
      <c r="V64" s="277"/>
      <c r="W64" s="277"/>
      <c r="X64" s="103" t="s">
        <v>14</v>
      </c>
      <c r="AA64" s="55"/>
      <c r="AB64" s="86"/>
      <c r="AC64" s="15"/>
      <c r="AD64" s="15"/>
      <c r="AE64" s="15"/>
    </row>
    <row r="65" spans="1:59" s="25" customFormat="1" ht="12" customHeight="1" x14ac:dyDescent="0.15">
      <c r="C65" s="220"/>
      <c r="D65" s="211" t="str">
        <f>IF(OR($H$52="",$L$52=""),"令和　年",IF($G$63=12,TEXT($H$52+1&amp;"/"&amp;$G$65&amp;"/1","ggge年"),$D$63))</f>
        <v>令和6年</v>
      </c>
      <c r="E65" s="212"/>
      <c r="F65" s="212"/>
      <c r="G65" s="215">
        <f>IF($L$52="","月",IF($G$63=12,1,$G$63+1))</f>
        <v>2</v>
      </c>
      <c r="H65" s="216"/>
      <c r="I65" s="144" t="s">
        <v>88</v>
      </c>
      <c r="J65" s="104"/>
      <c r="K65" s="104"/>
      <c r="L65" s="105"/>
      <c r="M65" s="103"/>
      <c r="N65" s="220"/>
      <c r="O65" s="278" t="str">
        <f>IF(OR($H$52="",$L$52=""),"令和　年",IF(OR($R$63=1,$R$63=12),TEXT(YEAR($H$52+1&amp;"/"&amp;L52&amp;"/1")-1&amp;"/"&amp;R65&amp;"/1","ggge年"),TEXT(YEAR($H$52&amp;"/"&amp;$L$52&amp;"/1")-1&amp;"/"&amp;$R$65&amp;"/1","ggge年")))</f>
        <v>令和5年</v>
      </c>
      <c r="P65" s="279"/>
      <c r="Q65" s="279"/>
      <c r="R65" s="206">
        <f>$G$65</f>
        <v>2</v>
      </c>
      <c r="S65" s="207"/>
      <c r="T65" s="144" t="s">
        <v>47</v>
      </c>
      <c r="U65" s="104"/>
      <c r="V65" s="104"/>
      <c r="W65" s="105"/>
      <c r="X65" s="103"/>
      <c r="AA65" s="55"/>
      <c r="AB65" s="86"/>
      <c r="AC65" s="15"/>
      <c r="AD65" s="15"/>
      <c r="AE65" s="15"/>
    </row>
    <row r="66" spans="1:59" ht="27" customHeight="1" x14ac:dyDescent="0.2">
      <c r="C66" s="221"/>
      <c r="D66" s="213"/>
      <c r="E66" s="214"/>
      <c r="F66" s="214"/>
      <c r="G66" s="217"/>
      <c r="H66" s="218"/>
      <c r="I66" s="277">
        <v>1800000</v>
      </c>
      <c r="J66" s="277"/>
      <c r="K66" s="277"/>
      <c r="L66" s="277"/>
      <c r="M66" s="103" t="s">
        <v>14</v>
      </c>
      <c r="N66" s="221"/>
      <c r="O66" s="280"/>
      <c r="P66" s="281"/>
      <c r="Q66" s="281"/>
      <c r="R66" s="208"/>
      <c r="S66" s="209"/>
      <c r="T66" s="277">
        <v>3000000</v>
      </c>
      <c r="U66" s="277"/>
      <c r="V66" s="277"/>
      <c r="W66" s="277"/>
      <c r="X66" s="103" t="s">
        <v>14</v>
      </c>
      <c r="AA66" s="118"/>
      <c r="AB66" s="87"/>
      <c r="AC66" s="72"/>
      <c r="AD66" s="119"/>
      <c r="AE66" s="72"/>
    </row>
    <row r="67" spans="1:59" ht="2.25" customHeight="1" x14ac:dyDescent="0.15">
      <c r="C67" s="106"/>
      <c r="D67" s="107"/>
      <c r="E67" s="107"/>
      <c r="F67" s="107"/>
      <c r="G67" s="108"/>
      <c r="H67" s="108"/>
      <c r="I67" s="53"/>
      <c r="J67" s="109"/>
      <c r="K67" s="109"/>
      <c r="L67" s="53"/>
      <c r="M67" s="103"/>
      <c r="N67" s="106"/>
      <c r="O67" s="106"/>
      <c r="P67" s="106"/>
      <c r="Q67" s="106"/>
      <c r="R67" s="110"/>
      <c r="S67" s="111"/>
      <c r="T67" s="53"/>
      <c r="U67" s="109"/>
      <c r="V67" s="109"/>
      <c r="W67" s="53"/>
      <c r="X67" s="103"/>
      <c r="Y67" s="27"/>
    </row>
    <row r="68" spans="1:59" ht="20.100000000000001" customHeight="1" x14ac:dyDescent="0.15">
      <c r="C68" s="222" t="s">
        <v>121</v>
      </c>
      <c r="D68" s="222"/>
      <c r="E68" s="222"/>
      <c r="F68" s="222"/>
      <c r="G68" s="222"/>
      <c r="H68" s="222"/>
      <c r="I68" s="119" t="s">
        <v>98</v>
      </c>
      <c r="J68" s="289">
        <f>SUM(I64,I66)</f>
        <v>3600000</v>
      </c>
      <c r="K68" s="289"/>
      <c r="L68" s="289"/>
      <c r="M68" s="103" t="s">
        <v>14</v>
      </c>
      <c r="N68" s="222" t="s">
        <v>125</v>
      </c>
      <c r="O68" s="222"/>
      <c r="P68" s="222"/>
      <c r="Q68" s="222"/>
      <c r="R68" s="222"/>
      <c r="S68" s="222"/>
      <c r="T68" s="119" t="s">
        <v>99</v>
      </c>
      <c r="U68" s="289">
        <f>SUM(T64:T66)</f>
        <v>6000000</v>
      </c>
      <c r="V68" s="289"/>
      <c r="W68" s="289"/>
      <c r="X68" s="103" t="s">
        <v>14</v>
      </c>
      <c r="Y68" s="27"/>
    </row>
    <row r="69" spans="1:59" ht="20.100000000000001" customHeight="1" x14ac:dyDescent="0.15">
      <c r="C69" s="6"/>
      <c r="D69" s="199" t="s">
        <v>102</v>
      </c>
      <c r="E69" s="199"/>
      <c r="F69" s="199"/>
      <c r="G69" s="199"/>
      <c r="H69" s="199"/>
      <c r="I69" s="133" t="s">
        <v>103</v>
      </c>
      <c r="J69" s="201">
        <f>SUM(I62,J68)</f>
        <v>6600000</v>
      </c>
      <c r="K69" s="201"/>
      <c r="L69" s="201"/>
      <c r="M69" s="103" t="s">
        <v>14</v>
      </c>
      <c r="N69" s="112"/>
      <c r="O69" s="199" t="s">
        <v>102</v>
      </c>
      <c r="P69" s="199"/>
      <c r="Q69" s="199"/>
      <c r="R69" s="199"/>
      <c r="S69" s="199"/>
      <c r="T69" s="133" t="s">
        <v>104</v>
      </c>
      <c r="U69" s="201">
        <f>T62+U68</f>
        <v>11000000</v>
      </c>
      <c r="V69" s="201"/>
      <c r="W69" s="201"/>
      <c r="X69" s="103" t="s">
        <v>14</v>
      </c>
      <c r="Y69" s="79"/>
    </row>
    <row r="70" spans="1:59" s="4" customFormat="1" ht="5.25" customHeight="1" x14ac:dyDescent="0.15">
      <c r="AA70" s="32"/>
      <c r="AB70" s="48"/>
      <c r="AC70" s="2"/>
      <c r="AD70" s="2"/>
      <c r="AE70" s="2"/>
      <c r="AF70" s="2"/>
    </row>
    <row r="71" spans="1:59" ht="21.75" customHeight="1" thickBot="1" x14ac:dyDescent="0.2"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54"/>
      <c r="BG71" s="120"/>
    </row>
    <row r="72" spans="1:59" s="4" customFormat="1" ht="25.9" customHeight="1" thickBot="1" x14ac:dyDescent="0.45">
      <c r="A72" s="52" t="s">
        <v>100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5"/>
      <c r="AA72" s="32"/>
      <c r="AB72" s="48"/>
      <c r="AC72" s="119"/>
      <c r="AD72" s="119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</row>
    <row r="73" spans="1:59" x14ac:dyDescent="0.15"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</row>
    <row r="74" spans="1:59" ht="18.75" customHeight="1" x14ac:dyDescent="0.15">
      <c r="B74" s="125" t="s">
        <v>115</v>
      </c>
      <c r="C74" s="123"/>
      <c r="D74" s="123"/>
      <c r="E74" s="123"/>
      <c r="F74" s="123"/>
      <c r="G74" s="123"/>
      <c r="H74" s="123"/>
      <c r="I74" s="123"/>
      <c r="J74" s="121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</row>
    <row r="75" spans="1:59" ht="18.75" customHeight="1" x14ac:dyDescent="0.15">
      <c r="B75" s="125"/>
      <c r="C75" s="123"/>
      <c r="D75" s="123"/>
      <c r="E75" s="123"/>
      <c r="F75" s="123"/>
      <c r="G75" s="123"/>
      <c r="H75" s="123"/>
      <c r="I75" s="123"/>
      <c r="J75" s="121"/>
      <c r="K75" s="27"/>
      <c r="L75" s="27"/>
      <c r="M75" s="27"/>
      <c r="N75" s="27"/>
      <c r="O75" s="27"/>
      <c r="P75" s="27"/>
      <c r="Q75" s="27"/>
      <c r="R75" s="49"/>
      <c r="S75" s="49"/>
      <c r="U75" s="282">
        <f>IF(O37="","",O37)</f>
        <v>33.299999999999997</v>
      </c>
      <c r="V75" s="282"/>
      <c r="W75" s="282"/>
      <c r="X75" s="142" t="s">
        <v>90</v>
      </c>
      <c r="Y75" s="5" t="s">
        <v>108</v>
      </c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</row>
    <row r="76" spans="1:59" ht="9.75" customHeight="1" x14ac:dyDescent="0.15">
      <c r="B76" s="125"/>
      <c r="C76" s="123"/>
      <c r="D76" s="123"/>
      <c r="E76" s="123"/>
      <c r="F76" s="123"/>
      <c r="G76" s="123"/>
      <c r="H76" s="123"/>
      <c r="I76" s="123"/>
      <c r="J76" s="121"/>
      <c r="K76" s="27"/>
      <c r="L76" s="27"/>
      <c r="M76" s="27"/>
      <c r="N76" s="27"/>
      <c r="O76" s="27"/>
      <c r="P76" s="27"/>
      <c r="Q76" s="27"/>
      <c r="R76" s="49"/>
      <c r="S76" s="250" t="s">
        <v>123</v>
      </c>
      <c r="T76" s="250"/>
      <c r="U76" s="250"/>
      <c r="V76" s="250"/>
      <c r="W76" s="250"/>
      <c r="X76" s="250"/>
      <c r="Y76" s="250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</row>
    <row r="77" spans="1:59" ht="18.75" customHeight="1" x14ac:dyDescent="0.2">
      <c r="B77" s="134" t="s">
        <v>116</v>
      </c>
      <c r="C77" s="123"/>
      <c r="D77" s="126"/>
      <c r="E77" s="123"/>
      <c r="F77" s="123"/>
      <c r="G77" s="123"/>
      <c r="H77" s="123"/>
      <c r="I77" s="123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118" t="s">
        <v>30</v>
      </c>
      <c r="U77" s="247">
        <f>Q35</f>
        <v>12000000</v>
      </c>
      <c r="V77" s="247"/>
      <c r="W77" s="247"/>
      <c r="X77" s="143" t="s">
        <v>55</v>
      </c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</row>
    <row r="78" spans="1:59" ht="29.25" customHeight="1" x14ac:dyDescent="0.2">
      <c r="B78" s="134" t="s">
        <v>117</v>
      </c>
      <c r="C78" s="123"/>
      <c r="D78" s="126"/>
      <c r="E78" s="123"/>
      <c r="F78" s="123"/>
      <c r="G78" s="123"/>
      <c r="H78" s="122"/>
      <c r="I78" s="122"/>
      <c r="J78" s="27"/>
      <c r="K78" s="27"/>
      <c r="L78" s="27"/>
      <c r="M78" s="27"/>
      <c r="N78" s="27"/>
      <c r="O78" s="27"/>
      <c r="P78" s="27"/>
      <c r="Q78" s="27"/>
      <c r="R78" s="49"/>
      <c r="S78" s="49"/>
      <c r="T78" s="118" t="s">
        <v>31</v>
      </c>
      <c r="U78" s="248">
        <f>I35</f>
        <v>36000000</v>
      </c>
      <c r="V78" s="248"/>
      <c r="W78" s="248"/>
      <c r="X78" s="143" t="s">
        <v>55</v>
      </c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</row>
    <row r="79" spans="1:59" ht="18" customHeight="1" thickBot="1" x14ac:dyDescent="0.2">
      <c r="B79" s="171"/>
      <c r="C79" s="92"/>
      <c r="D79" s="53"/>
      <c r="E79" s="92"/>
      <c r="F79" s="92"/>
      <c r="G79" s="92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49"/>
      <c r="S79" s="49"/>
      <c r="T79" s="27"/>
      <c r="U79" s="50"/>
      <c r="V79" s="135"/>
      <c r="W79" s="135"/>
      <c r="X79" s="135"/>
      <c r="Y79" s="9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</row>
    <row r="80" spans="1:59" s="4" customFormat="1" ht="25.9" customHeight="1" thickBot="1" x14ac:dyDescent="0.45">
      <c r="A80" s="52" t="s">
        <v>101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5"/>
      <c r="AA80" s="32"/>
      <c r="AB80" s="48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</row>
    <row r="81" spans="1:59" ht="18.75" customHeight="1" x14ac:dyDescent="0.15">
      <c r="B81" s="128" t="s">
        <v>113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AC81" s="56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</row>
    <row r="82" spans="1:59" ht="18.75" customHeight="1" x14ac:dyDescent="0.15">
      <c r="B82" s="27"/>
      <c r="C82" s="27"/>
      <c r="D82" s="55"/>
      <c r="E82" s="27"/>
      <c r="F82" s="122"/>
      <c r="G82" s="123"/>
      <c r="H82" s="123"/>
      <c r="I82" s="123" t="s">
        <v>112</v>
      </c>
      <c r="J82" s="123"/>
      <c r="K82" s="123"/>
      <c r="L82" s="123"/>
      <c r="M82" s="123"/>
      <c r="N82" s="123"/>
      <c r="O82" s="123"/>
      <c r="P82" s="123"/>
      <c r="Q82" s="124"/>
      <c r="R82" s="124"/>
      <c r="S82" s="123"/>
      <c r="T82" s="130"/>
      <c r="U82" s="245">
        <f>ROUNDDOWN(($T$62-$I$62)/$T$62*100,2)</f>
        <v>40</v>
      </c>
      <c r="V82" s="245"/>
      <c r="W82" s="245"/>
      <c r="X82" s="93" t="s">
        <v>90</v>
      </c>
      <c r="Y82" s="9" t="s">
        <v>94</v>
      </c>
      <c r="AC82" s="56"/>
      <c r="AI82" s="27"/>
      <c r="AJ82" s="27"/>
      <c r="AK82" s="27"/>
      <c r="AL82" s="55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49"/>
      <c r="AZ82" s="49"/>
      <c r="BA82" s="27"/>
      <c r="BB82" s="50"/>
      <c r="BC82" s="244"/>
      <c r="BD82" s="244"/>
      <c r="BE82" s="244"/>
      <c r="BF82" s="58"/>
      <c r="BG82" s="27"/>
    </row>
    <row r="83" spans="1:59" ht="18.75" customHeight="1" outlineLevel="1" x14ac:dyDescent="0.15">
      <c r="B83" s="27"/>
      <c r="D83" s="27"/>
      <c r="E83" s="27"/>
      <c r="F83" s="122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V83" s="165" t="s">
        <v>128</v>
      </c>
      <c r="W83" s="94"/>
      <c r="X83" s="95"/>
      <c r="AC83" s="56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58"/>
      <c r="BG83" s="27"/>
    </row>
    <row r="84" spans="1:59" ht="18.75" customHeight="1" outlineLevel="1" x14ac:dyDescent="0.15">
      <c r="B84" s="128" t="s">
        <v>114</v>
      </c>
      <c r="C84" s="127"/>
      <c r="D84" s="123"/>
      <c r="E84" s="123"/>
      <c r="F84" s="123"/>
      <c r="G84" s="123"/>
      <c r="H84" s="123"/>
      <c r="I84" s="123"/>
      <c r="J84" s="123"/>
      <c r="P84" s="123"/>
      <c r="Q84" s="123"/>
      <c r="R84" s="123"/>
      <c r="S84" s="123"/>
      <c r="T84" s="123"/>
      <c r="U84" s="94"/>
      <c r="V84" s="94"/>
      <c r="W84" s="94"/>
      <c r="X84" s="95"/>
      <c r="AC84" s="56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58"/>
      <c r="BG84" s="27"/>
    </row>
    <row r="85" spans="1:59" ht="18.75" customHeight="1" outlineLevel="1" x14ac:dyDescent="0.15">
      <c r="C85" s="27"/>
      <c r="D85" s="55"/>
      <c r="E85" s="27"/>
      <c r="F85" s="122"/>
      <c r="G85" s="123"/>
      <c r="H85" s="123"/>
      <c r="I85" s="145" t="s">
        <v>111</v>
      </c>
      <c r="L85" s="146"/>
      <c r="M85" s="146"/>
      <c r="U85" s="245">
        <f>ROUNDDOWN(($U$69-$J$69)/$U$69*100,2)</f>
        <v>40</v>
      </c>
      <c r="V85" s="245"/>
      <c r="W85" s="245"/>
      <c r="X85" s="93" t="s">
        <v>90</v>
      </c>
      <c r="Y85" s="9" t="s">
        <v>94</v>
      </c>
      <c r="AC85" s="56"/>
      <c r="AI85" s="27"/>
      <c r="AJ85" s="27"/>
      <c r="AK85" s="27"/>
      <c r="AL85" s="55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49"/>
      <c r="AZ85" s="49"/>
      <c r="BA85" s="27"/>
      <c r="BB85" s="50"/>
      <c r="BC85" s="244"/>
      <c r="BD85" s="244"/>
      <c r="BE85" s="244"/>
      <c r="BF85" s="58"/>
      <c r="BG85" s="27"/>
    </row>
    <row r="86" spans="1:59" ht="18.75" customHeight="1" x14ac:dyDescent="0.15">
      <c r="B86" s="27"/>
      <c r="D86" s="27"/>
      <c r="E86" s="27"/>
      <c r="F86" s="27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V86" s="164" t="s">
        <v>128</v>
      </c>
      <c r="W86" s="163"/>
      <c r="X86" s="163"/>
      <c r="Y86" s="163"/>
      <c r="AC86" s="56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58"/>
      <c r="BG86" s="27"/>
    </row>
    <row r="87" spans="1:59" ht="18.75" customHeight="1" x14ac:dyDescent="0.1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9"/>
      <c r="R87" s="49"/>
      <c r="S87" s="284" t="s">
        <v>129</v>
      </c>
      <c r="T87" s="284"/>
      <c r="U87" s="284"/>
      <c r="V87" s="284"/>
      <c r="W87" s="284"/>
      <c r="X87" s="284"/>
      <c r="Y87" s="284"/>
      <c r="AC87" s="56"/>
      <c r="AD87" s="283"/>
      <c r="AE87" s="283"/>
      <c r="AF87" s="283"/>
      <c r="AG87" s="283"/>
      <c r="AH87" s="283"/>
      <c r="AI87" s="283"/>
      <c r="AJ87" s="283"/>
      <c r="AK87" s="55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49"/>
      <c r="AZ87" s="49"/>
      <c r="BA87" s="27"/>
      <c r="BB87" s="50"/>
      <c r="BC87" s="244"/>
      <c r="BD87" s="244"/>
      <c r="BE87" s="244"/>
      <c r="BF87" s="58"/>
      <c r="BG87" s="27"/>
    </row>
    <row r="88" spans="1:59" ht="5.25" customHeight="1" x14ac:dyDescent="0.15"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</row>
    <row r="89" spans="1:59" ht="5.0999999999999996" customHeight="1" x14ac:dyDescent="0.15"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</row>
    <row r="90" spans="1:59" ht="3" customHeight="1" x14ac:dyDescent="0.15">
      <c r="A90" s="27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</row>
    <row r="91" spans="1:59" ht="6" customHeight="1" x14ac:dyDescent="0.15"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</row>
    <row r="92" spans="1:59" ht="6" customHeight="1" x14ac:dyDescent="0.15"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</row>
    <row r="93" spans="1:59" x14ac:dyDescent="0.15"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</row>
    <row r="94" spans="1:59" x14ac:dyDescent="0.15"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</row>
    <row r="95" spans="1:59" x14ac:dyDescent="0.15"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</row>
    <row r="96" spans="1:59" x14ac:dyDescent="0.15"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</row>
    <row r="97" spans="35:59" x14ac:dyDescent="0.15"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</row>
    <row r="98" spans="35:59" x14ac:dyDescent="0.15"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</row>
    <row r="99" spans="35:59" x14ac:dyDescent="0.15"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</row>
    <row r="100" spans="35:59" x14ac:dyDescent="0.15"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</row>
    <row r="101" spans="35:59" x14ac:dyDescent="0.15"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</row>
    <row r="102" spans="35:59" x14ac:dyDescent="0.15"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</row>
    <row r="197" spans="36:36" x14ac:dyDescent="0.15">
      <c r="AJ197" s="2" t="str">
        <f>IF(OR(B153="",B153="①"),"","　計算書!B86【②.最近１か月等とその後2か月を含む3か月間の売上高等の減少率】")</f>
        <v/>
      </c>
    </row>
  </sheetData>
  <sheetProtection password="84B1" sheet="1" objects="1" scenarios="1" selectLockedCells="1" selectUnlockedCells="1"/>
  <dataConsolidate/>
  <mergeCells count="103">
    <mergeCell ref="C20:G22"/>
    <mergeCell ref="H20:O20"/>
    <mergeCell ref="P20:W20"/>
    <mergeCell ref="H22:O22"/>
    <mergeCell ref="P22:W22"/>
    <mergeCell ref="C24:D24"/>
    <mergeCell ref="H24:N24"/>
    <mergeCell ref="P24:V24"/>
    <mergeCell ref="V2:Y2"/>
    <mergeCell ref="A3:Z3"/>
    <mergeCell ref="E6:M6"/>
    <mergeCell ref="E7:M7"/>
    <mergeCell ref="K14:M14"/>
    <mergeCell ref="H17:I17"/>
    <mergeCell ref="C23:D23"/>
    <mergeCell ref="H23:N23"/>
    <mergeCell ref="P23:V23"/>
    <mergeCell ref="B10:AA10"/>
    <mergeCell ref="I21:K21"/>
    <mergeCell ref="M21:O21"/>
    <mergeCell ref="Q21:S21"/>
    <mergeCell ref="U21:W21"/>
    <mergeCell ref="P29:V29"/>
    <mergeCell ref="C30:D30"/>
    <mergeCell ref="H30:N30"/>
    <mergeCell ref="P30:V30"/>
    <mergeCell ref="C25:D25"/>
    <mergeCell ref="H25:N25"/>
    <mergeCell ref="P25:V25"/>
    <mergeCell ref="C26:D26"/>
    <mergeCell ref="H26:N26"/>
    <mergeCell ref="P26:V26"/>
    <mergeCell ref="C27:D27"/>
    <mergeCell ref="H27:N27"/>
    <mergeCell ref="P27:V27"/>
    <mergeCell ref="A43:Z43"/>
    <mergeCell ref="C33:D33"/>
    <mergeCell ref="H33:N33"/>
    <mergeCell ref="P33:V33"/>
    <mergeCell ref="C34:D34"/>
    <mergeCell ref="H34:N34"/>
    <mergeCell ref="P34:V34"/>
    <mergeCell ref="C35:G35"/>
    <mergeCell ref="I35:N35"/>
    <mergeCell ref="Q35:V35"/>
    <mergeCell ref="O37:P37"/>
    <mergeCell ref="R37:S37"/>
    <mergeCell ref="Y24:Y34"/>
    <mergeCell ref="C31:D31"/>
    <mergeCell ref="H31:N31"/>
    <mergeCell ref="P31:V31"/>
    <mergeCell ref="C28:D28"/>
    <mergeCell ref="H28:N28"/>
    <mergeCell ref="P28:V28"/>
    <mergeCell ref="C32:D32"/>
    <mergeCell ref="H32:N32"/>
    <mergeCell ref="P32:V32"/>
    <mergeCell ref="C29:D29"/>
    <mergeCell ref="H29:N29"/>
    <mergeCell ref="E47:M47"/>
    <mergeCell ref="E48:M48"/>
    <mergeCell ref="H52:J52"/>
    <mergeCell ref="B58:W58"/>
    <mergeCell ref="M60:O60"/>
    <mergeCell ref="U69:W69"/>
    <mergeCell ref="T66:W66"/>
    <mergeCell ref="C68:H68"/>
    <mergeCell ref="J68:L68"/>
    <mergeCell ref="N68:S68"/>
    <mergeCell ref="U68:W68"/>
    <mergeCell ref="D65:F66"/>
    <mergeCell ref="C61:C66"/>
    <mergeCell ref="D62:F62"/>
    <mergeCell ref="G62:H62"/>
    <mergeCell ref="I62:L62"/>
    <mergeCell ref="G65:H66"/>
    <mergeCell ref="O65:Q66"/>
    <mergeCell ref="R65:S66"/>
    <mergeCell ref="I66:L66"/>
    <mergeCell ref="R63:S64"/>
    <mergeCell ref="O61:Q62"/>
    <mergeCell ref="R61:S62"/>
    <mergeCell ref="D69:H69"/>
    <mergeCell ref="J69:L69"/>
    <mergeCell ref="O69:S69"/>
    <mergeCell ref="I64:L64"/>
    <mergeCell ref="D63:F64"/>
    <mergeCell ref="T62:W62"/>
    <mergeCell ref="G63:H64"/>
    <mergeCell ref="O63:Q64"/>
    <mergeCell ref="BC87:BE87"/>
    <mergeCell ref="U75:W75"/>
    <mergeCell ref="U77:W77"/>
    <mergeCell ref="U78:W78"/>
    <mergeCell ref="U82:W82"/>
    <mergeCell ref="BC82:BE82"/>
    <mergeCell ref="U85:W85"/>
    <mergeCell ref="BC85:BE85"/>
    <mergeCell ref="S76:Y76"/>
    <mergeCell ref="AD87:AJ87"/>
    <mergeCell ref="S87:Y87"/>
    <mergeCell ref="T64:W64"/>
    <mergeCell ref="N61:N66"/>
  </mergeCells>
  <phoneticPr fontId="2"/>
  <dataValidations count="2">
    <dataValidation type="list" allowBlank="1" showInputMessage="1" showErrorMessage="1" errorTitle="入力値エラー" error="１〜１２までの値を入力してください。" sqref="L52">
      <formula1>"1,2,3,4,5,6,7,8,9,10,11,12"</formula1>
    </dataValidation>
    <dataValidation type="list" operator="greaterThan" allowBlank="1" showInputMessage="1" showErrorMessage="1" errorTitle="入力値エラー" error="「2020」もしくは「2021」のどちらかを入力してください。" sqref="H52:J52">
      <formula1>$AB$52:$AB$53</formula1>
    </dataValidation>
  </dataValidations>
  <printOptions horizontalCentered="1"/>
  <pageMargins left="0.31496062992125984" right="0.19685039370078741" top="0.51181102362204722" bottom="0.27559055118110237" header="0.31496062992125984" footer="0.31496062992125984"/>
  <pageSetup paperSize="9" scale="80" firstPageNumber="4" orientation="portrait" cellComments="asDisplayed" r:id="rId1"/>
  <rowBreaks count="1" manualBreakCount="1">
    <brk id="38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5" r:id="rId4" name="Check Box 5">
              <controlPr defaultSize="0" autoFill="0" autoLine="0" autoPict="0">
                <anchor moveWithCells="1">
                  <from>
                    <xdr:col>7</xdr:col>
                    <xdr:colOff>295275</xdr:colOff>
                    <xdr:row>19</xdr:row>
                    <xdr:rowOff>238125</xdr:rowOff>
                  </from>
                  <to>
                    <xdr:col>9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5" name="Check Box 6">
              <controlPr defaultSize="0" autoFill="0" autoLine="0" autoPict="0">
                <anchor moveWithCells="1">
                  <from>
                    <xdr:col>11</xdr:col>
                    <xdr:colOff>304800</xdr:colOff>
                    <xdr:row>19</xdr:row>
                    <xdr:rowOff>238125</xdr:rowOff>
                  </from>
                  <to>
                    <xdr:col>13</xdr:col>
                    <xdr:colOff>238125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295275</xdr:colOff>
                    <xdr:row>19</xdr:row>
                    <xdr:rowOff>238125</xdr:rowOff>
                  </from>
                  <to>
                    <xdr:col>17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7" name="Check Box 8">
              <controlPr defaultSize="0" autoFill="0" autoLine="0" autoPict="0">
                <anchor moveWithCells="1">
                  <from>
                    <xdr:col>19</xdr:col>
                    <xdr:colOff>304800</xdr:colOff>
                    <xdr:row>19</xdr:row>
                    <xdr:rowOff>238125</xdr:rowOff>
                  </from>
                  <to>
                    <xdr:col>21</xdr:col>
                    <xdr:colOff>238125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J51"/>
  <sheetViews>
    <sheetView topLeftCell="A4" workbookViewId="0">
      <selection activeCell="G52" sqref="G52"/>
    </sheetView>
  </sheetViews>
  <sheetFormatPr defaultColWidth="8.875" defaultRowHeight="16.5" x14ac:dyDescent="0.35"/>
  <cols>
    <col min="1" max="1" width="1.875" style="41" customWidth="1"/>
    <col min="2" max="3" width="24.125" style="41" customWidth="1"/>
    <col min="4" max="4" width="14.625" style="41" bestFit="1" customWidth="1"/>
    <col min="5" max="5" width="8.875" style="41"/>
    <col min="6" max="6" width="16.625" style="41" bestFit="1" customWidth="1"/>
    <col min="7" max="16384" width="8.875" style="41"/>
  </cols>
  <sheetData>
    <row r="2" spans="2:7" x14ac:dyDescent="0.35">
      <c r="B2" s="41" t="s">
        <v>6</v>
      </c>
      <c r="C2" s="41" t="s">
        <v>7</v>
      </c>
      <c r="D2" s="41" t="s">
        <v>13</v>
      </c>
      <c r="F2" s="41" t="s">
        <v>15</v>
      </c>
    </row>
    <row r="3" spans="2:7" x14ac:dyDescent="0.35">
      <c r="B3" s="42" t="e">
        <f>IF(#REF!="②","最近1か月等に対応する期間　","平成 31 年")</f>
        <v>#REF!</v>
      </c>
      <c r="C3" s="41" t="s">
        <v>5</v>
      </c>
      <c r="D3" s="41">
        <f ca="1">IF(MONTH(TODAY())&lt;=2,YEAR(TODAY())-1,"")</f>
        <v>2023</v>
      </c>
      <c r="F3" s="41" t="s">
        <v>16</v>
      </c>
      <c r="G3" s="41" t="s">
        <v>50</v>
      </c>
    </row>
    <row r="4" spans="2:7" x14ac:dyDescent="0.35">
      <c r="B4" s="41" t="e">
        <f>IF(#REF!="②","選択不可","令和　　年 ")</f>
        <v>#REF!</v>
      </c>
      <c r="C4" s="42" t="s">
        <v>8</v>
      </c>
      <c r="D4" s="41">
        <f ca="1">YEAR(TODAY())</f>
        <v>2024</v>
      </c>
      <c r="F4" s="41" t="s">
        <v>17</v>
      </c>
      <c r="G4" s="41" t="s">
        <v>51</v>
      </c>
    </row>
    <row r="5" spans="2:7" x14ac:dyDescent="0.35">
      <c r="B5" s="42" t="e">
        <f>IF(#REF!="②","選択不可","令和 1 年")</f>
        <v>#REF!</v>
      </c>
      <c r="C5" s="42" t="s">
        <v>9</v>
      </c>
      <c r="D5" s="41" t="str">
        <f ca="1">IF(MONTH(TODAY())&gt;=10,YEAR(TODAY())+1,"")</f>
        <v/>
      </c>
      <c r="F5" s="41" t="s">
        <v>18</v>
      </c>
      <c r="G5" s="41" t="s">
        <v>46</v>
      </c>
    </row>
    <row r="6" spans="2:7" x14ac:dyDescent="0.35">
      <c r="B6" s="42" t="e">
        <f>IF(#REF!="②","選択不可","令和 2 年")</f>
        <v>#REF!</v>
      </c>
      <c r="C6" s="42" t="s">
        <v>10</v>
      </c>
    </row>
    <row r="7" spans="2:7" x14ac:dyDescent="0.35">
      <c r="B7" s="42" t="e">
        <f>IF(#REF!="②","選択不可","令和 3 年")</f>
        <v>#REF!</v>
      </c>
      <c r="C7" s="42" t="s">
        <v>11</v>
      </c>
    </row>
    <row r="9" spans="2:7" x14ac:dyDescent="0.35">
      <c r="F9" s="41" t="s">
        <v>24</v>
      </c>
    </row>
    <row r="10" spans="2:7" x14ac:dyDescent="0.35">
      <c r="E10" s="43"/>
      <c r="F10" s="44" t="s">
        <v>20</v>
      </c>
      <c r="G10" s="41" t="s">
        <v>29</v>
      </c>
    </row>
    <row r="11" spans="2:7" x14ac:dyDescent="0.35">
      <c r="E11" s="43"/>
      <c r="F11" s="44" t="s">
        <v>21</v>
      </c>
      <c r="G11" s="41" t="s">
        <v>29</v>
      </c>
    </row>
    <row r="12" spans="2:7" x14ac:dyDescent="0.35">
      <c r="F12" s="45" t="s">
        <v>22</v>
      </c>
      <c r="G12" s="41" t="s">
        <v>27</v>
      </c>
    </row>
    <row r="13" spans="2:7" x14ac:dyDescent="0.35">
      <c r="F13" s="45" t="s">
        <v>23</v>
      </c>
      <c r="G13" s="41" t="e">
        <f>IF(#REF!="","減少率（イ）：最近　　か月平均の減少率","減少率（イ）：最近"&amp;#REF!&amp;"か月平均の減少率")</f>
        <v>#REF!</v>
      </c>
    </row>
    <row r="15" spans="2:7" x14ac:dyDescent="0.35">
      <c r="F15" s="41" t="s">
        <v>25</v>
      </c>
    </row>
    <row r="16" spans="2:7" x14ac:dyDescent="0.35">
      <c r="F16" s="44" t="s">
        <v>20</v>
      </c>
      <c r="G16" s="41" t="s">
        <v>28</v>
      </c>
    </row>
    <row r="17" spans="6:10" x14ac:dyDescent="0.35">
      <c r="F17" s="44" t="s">
        <v>21</v>
      </c>
      <c r="G17" s="41" t="e">
        <f>IF(#REF!="","減少率（イ）：最近　　か月実績の減少率","減少率（イ）：最近"&amp;#REF!&amp;"か月実績の減少率")</f>
        <v>#REF!</v>
      </c>
    </row>
    <row r="18" spans="6:10" x14ac:dyDescent="0.35">
      <c r="F18" s="45" t="s">
        <v>22</v>
      </c>
      <c r="G18" s="41" t="s">
        <v>26</v>
      </c>
    </row>
    <row r="19" spans="6:10" x14ac:dyDescent="0.35">
      <c r="F19" s="45" t="s">
        <v>23</v>
      </c>
      <c r="G19" s="41" t="s">
        <v>26</v>
      </c>
    </row>
    <row r="24" spans="6:10" x14ac:dyDescent="0.35">
      <c r="G24" s="41" t="s">
        <v>30</v>
      </c>
      <c r="H24" s="41" t="s">
        <v>31</v>
      </c>
      <c r="I24" s="41" t="s">
        <v>32</v>
      </c>
      <c r="J24" s="41" t="s">
        <v>33</v>
      </c>
    </row>
    <row r="25" spans="6:10" x14ac:dyDescent="0.35">
      <c r="G25" s="41" t="s">
        <v>30</v>
      </c>
      <c r="H25" s="41" t="s">
        <v>31</v>
      </c>
      <c r="I25" s="41" t="s">
        <v>32</v>
      </c>
      <c r="J25" s="41" t="s">
        <v>33</v>
      </c>
    </row>
    <row r="26" spans="6:10" x14ac:dyDescent="0.35">
      <c r="G26" s="41" t="s">
        <v>30</v>
      </c>
      <c r="H26" s="41" t="s">
        <v>31</v>
      </c>
      <c r="I26" s="41" t="s">
        <v>32</v>
      </c>
      <c r="J26" s="41" t="s">
        <v>33</v>
      </c>
    </row>
    <row r="29" spans="6:10" x14ac:dyDescent="0.35">
      <c r="F29" s="41" t="s">
        <v>34</v>
      </c>
    </row>
    <row r="30" spans="6:10" x14ac:dyDescent="0.35">
      <c r="F30" s="41" t="s">
        <v>37</v>
      </c>
    </row>
    <row r="31" spans="6:10" x14ac:dyDescent="0.35">
      <c r="F31" s="41" t="s">
        <v>38</v>
      </c>
    </row>
    <row r="32" spans="6:10" x14ac:dyDescent="0.35">
      <c r="F32" s="41" t="s">
        <v>39</v>
      </c>
    </row>
    <row r="33" spans="6:6" x14ac:dyDescent="0.35">
      <c r="F33" s="41" t="s">
        <v>35</v>
      </c>
    </row>
    <row r="34" spans="6:6" x14ac:dyDescent="0.35">
      <c r="F34" s="41" t="s">
        <v>40</v>
      </c>
    </row>
    <row r="35" spans="6:6" x14ac:dyDescent="0.35">
      <c r="F35" s="41" t="s">
        <v>41</v>
      </c>
    </row>
    <row r="36" spans="6:6" x14ac:dyDescent="0.35">
      <c r="F36" s="41" t="s">
        <v>42</v>
      </c>
    </row>
    <row r="37" spans="6:6" x14ac:dyDescent="0.35">
      <c r="F37" s="41" t="s">
        <v>36</v>
      </c>
    </row>
    <row r="38" spans="6:6" x14ac:dyDescent="0.35">
      <c r="F38" s="41" t="s">
        <v>43</v>
      </c>
    </row>
    <row r="39" spans="6:6" x14ac:dyDescent="0.35">
      <c r="F39" s="41" t="s">
        <v>44</v>
      </c>
    </row>
    <row r="40" spans="6:6" x14ac:dyDescent="0.35">
      <c r="F40" s="41" t="s">
        <v>45</v>
      </c>
    </row>
    <row r="42" spans="6:6" x14ac:dyDescent="0.35">
      <c r="F42" s="41" t="s">
        <v>79</v>
      </c>
    </row>
    <row r="43" spans="6:6" x14ac:dyDescent="0.35">
      <c r="F43" s="41" t="s">
        <v>80</v>
      </c>
    </row>
    <row r="45" spans="6:6" x14ac:dyDescent="0.35">
      <c r="F45" s="41" t="s">
        <v>81</v>
      </c>
    </row>
    <row r="47" spans="6:6" x14ac:dyDescent="0.35">
      <c r="F47" s="41" t="s">
        <v>82</v>
      </c>
    </row>
    <row r="48" spans="6:6" x14ac:dyDescent="0.35">
      <c r="F48" s="41" t="s">
        <v>83</v>
      </c>
    </row>
    <row r="50" spans="6:6" x14ac:dyDescent="0.35">
      <c r="F50" s="41" t="s">
        <v>85</v>
      </c>
    </row>
    <row r="51" spans="6:6" x14ac:dyDescent="0.35">
      <c r="F51" s="41" t="s">
        <v>84</v>
      </c>
    </row>
  </sheetData>
  <sheetProtection selectLockedCells="1" selectUnlockedCells="1"/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4F4B"/>
  </sheetPr>
  <dimension ref="A1:X34"/>
  <sheetViews>
    <sheetView showGridLines="0" view="pageBreakPreview" topLeftCell="A25" zoomScaleNormal="100" zoomScaleSheetLayoutView="100" workbookViewId="0">
      <selection activeCell="Q6" sqref="Q6"/>
    </sheetView>
  </sheetViews>
  <sheetFormatPr defaultRowHeight="13.5" x14ac:dyDescent="0.15"/>
  <cols>
    <col min="1" max="39" width="3.625" style="53" customWidth="1"/>
    <col min="40" max="16384" width="9" style="53"/>
  </cols>
  <sheetData>
    <row r="1" spans="1:24" x14ac:dyDescent="0.15">
      <c r="S1" s="251" t="s">
        <v>56</v>
      </c>
      <c r="T1" s="252"/>
      <c r="U1" s="252"/>
      <c r="V1" s="252"/>
    </row>
    <row r="2" spans="1:24" ht="14.25" thickBot="1" x14ac:dyDescent="0.2">
      <c r="X2" s="65" t="s">
        <v>58</v>
      </c>
    </row>
    <row r="3" spans="1:24" ht="26.25" customHeight="1" thickTop="1" x14ac:dyDescent="0.25">
      <c r="A3" s="312" t="s">
        <v>64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</row>
    <row r="4" spans="1:24" ht="20.25" customHeight="1" thickBot="1" x14ac:dyDescent="0.2">
      <c r="A4" s="313" t="s">
        <v>72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</row>
    <row r="5" spans="1:24" ht="14.25" thickTop="1" x14ac:dyDescent="0.15"/>
    <row r="6" spans="1:24" x14ac:dyDescent="0.15">
      <c r="A6" s="53" t="s">
        <v>63</v>
      </c>
      <c r="P6" s="46" t="s">
        <v>53</v>
      </c>
      <c r="Q6" s="28">
        <v>4</v>
      </c>
      <c r="R6" s="47" t="s">
        <v>1</v>
      </c>
      <c r="S6" s="28"/>
      <c r="T6" s="47" t="s">
        <v>0</v>
      </c>
      <c r="U6" s="28"/>
      <c r="V6" s="47" t="s">
        <v>2</v>
      </c>
    </row>
    <row r="7" spans="1:24" ht="12" customHeight="1" x14ac:dyDescent="0.15"/>
    <row r="8" spans="1:24" ht="23.45" customHeight="1" x14ac:dyDescent="0.15">
      <c r="B8" s="53" t="s">
        <v>61</v>
      </c>
    </row>
    <row r="9" spans="1:24" ht="23.45" customHeight="1" x14ac:dyDescent="0.15">
      <c r="C9" s="307" t="s">
        <v>62</v>
      </c>
      <c r="D9" s="307"/>
      <c r="E9" s="307"/>
      <c r="F9" s="307"/>
      <c r="G9" s="307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</row>
    <row r="10" spans="1:24" ht="23.45" customHeight="1" x14ac:dyDescent="0.15">
      <c r="C10" s="307" t="s">
        <v>59</v>
      </c>
      <c r="D10" s="307"/>
      <c r="E10" s="307"/>
      <c r="F10" s="307"/>
      <c r="G10" s="307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</row>
    <row r="11" spans="1:24" ht="23.45" customHeight="1" x14ac:dyDescent="0.15">
      <c r="C11" s="307" t="s">
        <v>60</v>
      </c>
      <c r="D11" s="307"/>
      <c r="E11" s="307"/>
      <c r="F11" s="307"/>
      <c r="G11" s="307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</row>
    <row r="12" spans="1:24" ht="23.45" customHeight="1" x14ac:dyDescent="0.15">
      <c r="C12" s="307" t="s">
        <v>65</v>
      </c>
      <c r="D12" s="307"/>
      <c r="E12" s="307"/>
      <c r="F12" s="307"/>
      <c r="G12" s="307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</row>
    <row r="15" spans="1:24" s="6" customFormat="1" ht="19.350000000000001" customHeight="1" x14ac:dyDescent="0.4">
      <c r="B15" s="6" t="s">
        <v>69</v>
      </c>
    </row>
    <row r="16" spans="1:24" s="6" customFormat="1" ht="19.350000000000001" customHeight="1" x14ac:dyDescent="0.4">
      <c r="A16" s="6" t="s">
        <v>57</v>
      </c>
      <c r="B16" s="6" t="s">
        <v>77</v>
      </c>
    </row>
    <row r="18" spans="1:22" ht="17.649999999999999" customHeight="1" x14ac:dyDescent="0.15">
      <c r="A18" s="311" t="s">
        <v>54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</row>
    <row r="20" spans="1:22" ht="23.45" customHeight="1" x14ac:dyDescent="0.15">
      <c r="B20" s="53" t="s">
        <v>66</v>
      </c>
    </row>
    <row r="21" spans="1:22" ht="23.45" customHeight="1" x14ac:dyDescent="0.15">
      <c r="C21" s="307" t="s">
        <v>52</v>
      </c>
      <c r="D21" s="307"/>
      <c r="E21" s="307"/>
      <c r="F21" s="307"/>
      <c r="G21" s="307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</row>
    <row r="22" spans="1:22" ht="23.45" customHeight="1" x14ac:dyDescent="0.15">
      <c r="C22" s="307" t="s">
        <v>60</v>
      </c>
      <c r="D22" s="307"/>
      <c r="E22" s="307"/>
      <c r="F22" s="307"/>
      <c r="G22" s="307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</row>
    <row r="23" spans="1:22" ht="23.45" customHeight="1" x14ac:dyDescent="0.15">
      <c r="C23" s="307" t="s">
        <v>65</v>
      </c>
      <c r="D23" s="307"/>
      <c r="E23" s="307"/>
      <c r="F23" s="307"/>
      <c r="G23" s="307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</row>
    <row r="25" spans="1:22" ht="7.5" customHeight="1" x14ac:dyDescent="0.15"/>
    <row r="26" spans="1:22" ht="7.5" customHeight="1" x14ac:dyDescent="0.1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</row>
    <row r="27" spans="1:22" x14ac:dyDescent="0.15">
      <c r="A27" s="53" t="s">
        <v>73</v>
      </c>
    </row>
    <row r="29" spans="1:22" s="6" customFormat="1" ht="20.45" customHeight="1" x14ac:dyDescent="0.4">
      <c r="B29" s="6" t="s">
        <v>74</v>
      </c>
    </row>
    <row r="30" spans="1:22" s="6" customFormat="1" ht="20.45" customHeight="1" x14ac:dyDescent="0.4">
      <c r="B30" s="6" t="s">
        <v>75</v>
      </c>
    </row>
    <row r="32" spans="1:22" s="6" customFormat="1" ht="33" customHeight="1" x14ac:dyDescent="0.15">
      <c r="B32" s="306" t="s">
        <v>67</v>
      </c>
      <c r="C32" s="306"/>
      <c r="D32" s="30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 s="6" customFormat="1" ht="33" customHeight="1" x14ac:dyDescent="0.15">
      <c r="B33" s="306" t="s">
        <v>68</v>
      </c>
      <c r="C33" s="306"/>
      <c r="D33" s="30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 s="6" customFormat="1" ht="33" customHeight="1" x14ac:dyDescent="0.15">
      <c r="B34" s="306" t="s">
        <v>65</v>
      </c>
      <c r="C34" s="306"/>
      <c r="D34" s="30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 t="s">
        <v>70</v>
      </c>
    </row>
  </sheetData>
  <sheetProtection selectLockedCells="1"/>
  <mergeCells count="21">
    <mergeCell ref="S1:V1"/>
    <mergeCell ref="C23:G23"/>
    <mergeCell ref="H23:U23"/>
    <mergeCell ref="B32:D32"/>
    <mergeCell ref="B33:D33"/>
    <mergeCell ref="C12:G12"/>
    <mergeCell ref="H9:U9"/>
    <mergeCell ref="H10:U10"/>
    <mergeCell ref="H11:U11"/>
    <mergeCell ref="H12:U12"/>
    <mergeCell ref="A18:V18"/>
    <mergeCell ref="A3:V3"/>
    <mergeCell ref="A4:V4"/>
    <mergeCell ref="C9:G9"/>
    <mergeCell ref="C10:G10"/>
    <mergeCell ref="C11:G11"/>
    <mergeCell ref="B34:D34"/>
    <mergeCell ref="C21:G21"/>
    <mergeCell ref="H21:U21"/>
    <mergeCell ref="C22:G22"/>
    <mergeCell ref="H22:U2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計算書(①－イ）</vt:lpstr>
      <vt:lpstr> (記入例)</vt:lpstr>
      <vt:lpstr>リスト</vt:lpstr>
      <vt:lpstr>認定要件確認証明書（案）</vt:lpstr>
      <vt:lpstr>【B】選択肢</vt:lpstr>
      <vt:lpstr>【その後2ヵ月】選択肢</vt:lpstr>
      <vt:lpstr>①</vt:lpstr>
      <vt:lpstr>②</vt:lpstr>
      <vt:lpstr>' (記入例)'!Print_Area</vt:lpstr>
      <vt:lpstr>'計算書(①－イ）'!Print_Area</vt:lpstr>
      <vt:lpstr>'認定要件確認証明書（案）'!Print_Area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2024-01-29T02:42:13Z</cp:lastPrinted>
  <dcterms:created xsi:type="dcterms:W3CDTF">2015-06-05T18:19:34Z</dcterms:created>
  <dcterms:modified xsi:type="dcterms:W3CDTF">2024-02-29T07:44:01Z</dcterms:modified>
</cp:coreProperties>
</file>