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認知症関連\みまもりヘルパー\R3年度\★★定例　事務処理\支払い\"/>
    </mc:Choice>
  </mc:AlternateContent>
  <bookViews>
    <workbookView xWindow="0" yWindow="0" windowWidth="28800" windowHeight="11460" tabRatio="777"/>
  </bookViews>
  <sheets>
    <sheet name="納品書兼検査調書" sheetId="1" r:id="rId1"/>
    <sheet name="請求書" sheetId="2" r:id="rId2"/>
    <sheet name="S" sheetId="6" state="hidden" r:id="rId3"/>
  </sheets>
  <definedNames>
    <definedName name="_xlnm.Print_Area" localSheetId="1">請求書!$A$1:$AC$49</definedName>
    <definedName name="_xlnm.Print_Area" localSheetId="0">納品書兼検査調書!$A$1:$AC$44</definedName>
  </definedNames>
  <calcPr calcId="162913"/>
</workbook>
</file>

<file path=xl/calcChain.xml><?xml version="1.0" encoding="utf-8"?>
<calcChain xmlns="http://schemas.openxmlformats.org/spreadsheetml/2006/main">
  <c r="B9" i="2" l="1"/>
  <c r="E30" i="6" l="1"/>
  <c r="E32" i="6" s="1"/>
  <c r="E35" i="6"/>
  <c r="G35" i="6" s="1"/>
  <c r="E39" i="6"/>
  <c r="E41" i="6"/>
  <c r="Q37" i="6"/>
  <c r="Y37" i="6"/>
  <c r="Z37" i="6"/>
  <c r="X37" i="6"/>
  <c r="W37" i="6"/>
  <c r="G8" i="6"/>
  <c r="G9" i="6"/>
  <c r="G11" i="6"/>
  <c r="G12" i="6"/>
  <c r="G13" i="6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7" i="6"/>
  <c r="F7" i="6" s="1"/>
  <c r="G14" i="6"/>
  <c r="K16" i="6"/>
  <c r="K17" i="6" s="1"/>
  <c r="I17" i="6" s="1"/>
  <c r="L16" i="6"/>
  <c r="L17" i="6" s="1"/>
  <c r="M16" i="6"/>
  <c r="M17" i="6" s="1"/>
  <c r="N16" i="6"/>
  <c r="N17" i="6" s="1"/>
  <c r="O16" i="6"/>
  <c r="O17" i="6" s="1"/>
  <c r="P16" i="6"/>
  <c r="P17" i="6" s="1"/>
  <c r="Q16" i="6"/>
  <c r="Q17" i="6" s="1"/>
  <c r="R16" i="6"/>
  <c r="R17" i="6" s="1"/>
  <c r="S16" i="6"/>
  <c r="S17" i="6" s="1"/>
  <c r="T16" i="6"/>
  <c r="T17" i="6" s="1"/>
  <c r="U16" i="6"/>
  <c r="U17" i="6" s="1"/>
  <c r="V16" i="6"/>
  <c r="V17" i="6" s="1"/>
  <c r="V18" i="6" s="1"/>
  <c r="O30" i="6"/>
  <c r="N30" i="6"/>
  <c r="AH37" i="6"/>
  <c r="AG37" i="6"/>
  <c r="AF37" i="6"/>
  <c r="AE37" i="6"/>
  <c r="AD37" i="6"/>
  <c r="AC37" i="6"/>
  <c r="AB37" i="6"/>
  <c r="AA37" i="6"/>
  <c r="V37" i="6"/>
  <c r="U37" i="6"/>
  <c r="T37" i="6"/>
  <c r="S37" i="6"/>
  <c r="R37" i="6"/>
  <c r="P37" i="6"/>
  <c r="O37" i="6"/>
  <c r="N37" i="6"/>
  <c r="M37" i="6"/>
  <c r="L37" i="6"/>
  <c r="K37" i="6"/>
  <c r="J37" i="6"/>
  <c r="I37" i="6"/>
  <c r="H37" i="6"/>
  <c r="G37" i="6"/>
  <c r="F37" i="6"/>
  <c r="E37" i="6"/>
  <c r="F30" i="6"/>
  <c r="G30" i="6"/>
  <c r="H30" i="6"/>
  <c r="I30" i="6"/>
  <c r="J30" i="6"/>
  <c r="K30" i="6"/>
  <c r="L30" i="6"/>
  <c r="M30" i="6"/>
  <c r="L15" i="6"/>
  <c r="Q18" i="6"/>
  <c r="H9" i="6"/>
  <c r="G10" i="6"/>
  <c r="H11" i="6"/>
  <c r="T18" i="6"/>
  <c r="R18" i="6"/>
  <c r="L18" i="6"/>
  <c r="N18" i="6"/>
  <c r="P18" i="6"/>
  <c r="U18" i="6"/>
  <c r="S18" i="6"/>
  <c r="K18" i="6"/>
  <c r="M18" i="6"/>
  <c r="O18" i="6"/>
  <c r="H12" i="6"/>
  <c r="H13" i="6"/>
  <c r="H8" i="6"/>
  <c r="G7" i="6"/>
  <c r="H7" i="6"/>
  <c r="H10" i="6"/>
</calcChain>
</file>

<file path=xl/comments1.xml><?xml version="1.0" encoding="utf-8"?>
<comments xmlns="http://schemas.openxmlformats.org/spreadsheetml/2006/main">
  <authors>
    <author>石井　洋</author>
    <author>Administrator</author>
  </authors>
  <commentList>
    <comment ref="J3" authorId="0" shapeId="0">
      <text>
        <r>
          <rPr>
            <b/>
            <sz val="10"/>
            <color indexed="9"/>
            <rFont val="ＭＳ Ｐゴシック"/>
            <family val="3"/>
            <charset val="128"/>
          </rPr>
          <t xml:space="preserve">
赤字部分は印刷時には黒字にしてください。
記載内容が正しいか必ず確認してください。</t>
        </r>
      </text>
    </comment>
    <comment ref="B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記入例：
令和元年10月20日</t>
        </r>
      </text>
    </comment>
    <comment ref="U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記載例：
令和元年10月20日</t>
        </r>
      </text>
    </comment>
  </commentList>
</comments>
</file>

<file path=xl/comments2.xml><?xml version="1.0" encoding="utf-8"?>
<comments xmlns="http://schemas.openxmlformats.org/spreadsheetml/2006/main">
  <authors>
    <author>石井　洋</author>
    <author>Administrator</author>
  </authors>
  <commentList>
    <comment ref="J2" authorId="0" shapeId="0">
      <text>
        <r>
          <rPr>
            <b/>
            <sz val="10"/>
            <color indexed="9"/>
            <rFont val="ＭＳ Ｐゴシック"/>
            <family val="3"/>
            <charset val="128"/>
          </rPr>
          <t xml:space="preserve">
記載内容が正しいか必ず確認してください。
赤字部分は印刷時には黒字にしてください。</t>
        </r>
      </text>
    </comment>
    <comment ref="U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請求日を記入
記入例：
令和元年11月1日</t>
        </r>
      </text>
    </comment>
  </commentList>
</comments>
</file>

<file path=xl/sharedStrings.xml><?xml version="1.0" encoding="utf-8"?>
<sst xmlns="http://schemas.openxmlformats.org/spreadsheetml/2006/main" count="140" uniqueCount="122">
  <si>
    <t>※</t>
    <phoneticPr fontId="2"/>
  </si>
  <si>
    <t>件　　　名</t>
    <rPh sb="0" eb="1">
      <t>ケン</t>
    </rPh>
    <rPh sb="4" eb="5">
      <t>メイ</t>
    </rPh>
    <phoneticPr fontId="2"/>
  </si>
  <si>
    <t>（１）＋（２）</t>
    <phoneticPr fontId="2"/>
  </si>
  <si>
    <t>納入（履行）年月日</t>
    <rPh sb="0" eb="2">
      <t>ノウニュウ</t>
    </rPh>
    <rPh sb="3" eb="5">
      <t>リコウ</t>
    </rPh>
    <rPh sb="6" eb="9">
      <t>ネンガッピ</t>
    </rPh>
    <phoneticPr fontId="2"/>
  </si>
  <si>
    <t>納入場所又は履行場所</t>
    <rPh sb="0" eb="2">
      <t>ノウニュウ</t>
    </rPh>
    <rPh sb="2" eb="4">
      <t>バショ</t>
    </rPh>
    <rPh sb="4" eb="5">
      <t>マタ</t>
    </rPh>
    <rPh sb="6" eb="8">
      <t>リコウ</t>
    </rPh>
    <rPh sb="8" eb="10">
      <t>バショ</t>
    </rPh>
    <phoneticPr fontId="2"/>
  </si>
  <si>
    <t>単位</t>
    <rPh sb="0" eb="2">
      <t>タンイ</t>
    </rPh>
    <phoneticPr fontId="2"/>
  </si>
  <si>
    <t>消費税及び地方消費税に相当する額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ソウトウ</t>
    </rPh>
    <rPh sb="15" eb="16">
      <t>ガク</t>
    </rPh>
    <phoneticPr fontId="2"/>
  </si>
  <si>
    <t>上記のとおり</t>
    <rPh sb="0" eb="2">
      <t>ジョウキ</t>
    </rPh>
    <phoneticPr fontId="2"/>
  </si>
  <si>
    <t>〒</t>
    <phoneticPr fontId="2"/>
  </si>
  <si>
    <t>℡</t>
    <phoneticPr fontId="2"/>
  </si>
  <si>
    <t>）</t>
    <phoneticPr fontId="2"/>
  </si>
  <si>
    <t>（</t>
    <phoneticPr fontId="2"/>
  </si>
  <si>
    <t>印</t>
    <rPh sb="0" eb="1">
      <t>イン</t>
    </rPh>
    <phoneticPr fontId="2"/>
  </si>
  <si>
    <t>しました。</t>
    <phoneticPr fontId="2"/>
  </si>
  <si>
    <t>記事</t>
    <rPh sb="0" eb="2">
      <t>キジ</t>
    </rPh>
    <phoneticPr fontId="2"/>
  </si>
  <si>
    <t>□</t>
    <phoneticPr fontId="2"/>
  </si>
  <si>
    <t>物品購入契約</t>
    <rPh sb="0" eb="2">
      <t>ブッピン</t>
    </rPh>
    <rPh sb="2" eb="4">
      <t>コウニュウ</t>
    </rPh>
    <rPh sb="4" eb="6">
      <t>ケイヤク</t>
    </rPh>
    <phoneticPr fontId="2"/>
  </si>
  <si>
    <t>物品貸借契約</t>
    <rPh sb="0" eb="2">
      <t>ブッピン</t>
    </rPh>
    <rPh sb="2" eb="4">
      <t>タイシャク</t>
    </rPh>
    <rPh sb="4" eb="6">
      <t>ケイヤク</t>
    </rPh>
    <phoneticPr fontId="2"/>
  </si>
  <si>
    <t>その他請負契約</t>
    <rPh sb="2" eb="3">
      <t>タ</t>
    </rPh>
    <rPh sb="3" eb="5">
      <t>ウケオイ</t>
    </rPh>
    <rPh sb="5" eb="7">
      <t>ケイヤク</t>
    </rPh>
    <phoneticPr fontId="2"/>
  </si>
  <si>
    <t>完納（完成）検査</t>
    <rPh sb="0" eb="2">
      <t>カンノウ</t>
    </rPh>
    <rPh sb="3" eb="5">
      <t>カンセイ</t>
    </rPh>
    <rPh sb="6" eb="8">
      <t>ケンサ</t>
    </rPh>
    <phoneticPr fontId="2"/>
  </si>
  <si>
    <t>分納（出来高）検査（第　　回目）</t>
    <rPh sb="0" eb="2">
      <t>ブンノウ</t>
    </rPh>
    <rPh sb="3" eb="6">
      <t>デキダカ</t>
    </rPh>
    <rPh sb="7" eb="9">
      <t>ケンサ</t>
    </rPh>
    <rPh sb="10" eb="11">
      <t>ダイ</t>
    </rPh>
    <rPh sb="13" eb="15">
      <t>カイメ</t>
    </rPh>
    <phoneticPr fontId="2"/>
  </si>
  <si>
    <t>・</t>
    <phoneticPr fontId="2"/>
  </si>
  <si>
    <t>日間</t>
    <rPh sb="0" eb="1">
      <t>ニチ</t>
    </rPh>
    <rPh sb="1" eb="2">
      <t>アイダ</t>
    </rPh>
    <phoneticPr fontId="2"/>
  </si>
  <si>
    <t>収納</t>
    <rPh sb="0" eb="2">
      <t>シュウノウ</t>
    </rPh>
    <phoneticPr fontId="2"/>
  </si>
  <si>
    <t>物品出納員</t>
    <rPh sb="0" eb="2">
      <t>ブッピン</t>
    </rPh>
    <rPh sb="2" eb="4">
      <t>スイトウ</t>
    </rPh>
    <rPh sb="4" eb="5">
      <t>イン</t>
    </rPh>
    <phoneticPr fontId="2"/>
  </si>
  <si>
    <t>仮受領者</t>
    <rPh sb="0" eb="1">
      <t>カリ</t>
    </rPh>
    <rPh sb="1" eb="4">
      <t>ジュリョウシャ</t>
    </rPh>
    <phoneticPr fontId="2"/>
  </si>
  <si>
    <t>物品管理員</t>
    <rPh sb="0" eb="2">
      <t>ブッピン</t>
    </rPh>
    <rPh sb="2" eb="5">
      <t>カンリイン</t>
    </rPh>
    <phoneticPr fontId="2"/>
  </si>
  <si>
    <t>記帳</t>
    <rPh sb="0" eb="2">
      <t>キチョウ</t>
    </rPh>
    <phoneticPr fontId="2"/>
  </si>
  <si>
    <t>神戸市物品会計規則第９条第１項の規定により
物品管理簿の記載を省略</t>
    <rPh sb="0" eb="3">
      <t>コウベシ</t>
    </rPh>
    <rPh sb="3" eb="5">
      <t>ブッピン</t>
    </rPh>
    <rPh sb="5" eb="7">
      <t>カイケイ</t>
    </rPh>
    <rPh sb="7" eb="9">
      <t>キソク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ブッピン</t>
    </rPh>
    <rPh sb="24" eb="26">
      <t>カンリ</t>
    </rPh>
    <rPh sb="26" eb="27">
      <t>ボ</t>
    </rPh>
    <rPh sb="28" eb="30">
      <t>キサイ</t>
    </rPh>
    <rPh sb="31" eb="33">
      <t>ショウリャク</t>
    </rPh>
    <phoneticPr fontId="2"/>
  </si>
  <si>
    <t>納品書兼検査調書</t>
    <rPh sb="0" eb="3">
      <t>ノウヒンショ</t>
    </rPh>
    <rPh sb="3" eb="4">
      <t>ケン</t>
    </rPh>
    <rPh sb="4" eb="6">
      <t>ケンサ</t>
    </rPh>
    <rPh sb="6" eb="8">
      <t>チョウショ</t>
    </rPh>
    <phoneticPr fontId="2"/>
  </si>
  <si>
    <t>（履行届兼検査合格報告書）</t>
    <rPh sb="1" eb="3">
      <t>リコウ</t>
    </rPh>
    <rPh sb="3" eb="4">
      <t>トド</t>
    </rPh>
    <rPh sb="4" eb="5">
      <t>ケン</t>
    </rPh>
    <rPh sb="5" eb="7">
      <t>ケンサ</t>
    </rPh>
    <rPh sb="7" eb="9">
      <t>ゴウカク</t>
    </rPh>
    <rPh sb="9" eb="12">
      <t>ホウコクショ</t>
    </rPh>
    <phoneticPr fontId="2"/>
  </si>
  <si>
    <t>注意</t>
    <rPh sb="0" eb="2">
      <t>チュウイ</t>
    </rPh>
    <phoneticPr fontId="2"/>
  </si>
  <si>
    <t>注意　※は神戸市で記入します。</t>
    <rPh sb="0" eb="2">
      <t>チュウイ</t>
    </rPh>
    <rPh sb="5" eb="8">
      <t>コウベシ</t>
    </rPh>
    <rPh sb="9" eb="11">
      <t>キニュウ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</si>
  <si>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</si>
  <si>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t>品　名　又　は　件　名</t>
    <rPh sb="0" eb="1">
      <t>シナ</t>
    </rPh>
    <rPh sb="2" eb="3">
      <t>メイ</t>
    </rPh>
    <rPh sb="4" eb="5">
      <t>マタ</t>
    </rPh>
    <rPh sb="8" eb="9">
      <t>ケン</t>
    </rPh>
    <rPh sb="10" eb="11">
      <t>メイ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</si>
  <si>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</si>
  <si>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</si>
  <si>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　　　額</t>
    <rPh sb="0" eb="1">
      <t>キン</t>
    </rPh>
    <rPh sb="5" eb="6">
      <t>ガク</t>
    </rPh>
    <phoneticPr fontId="2"/>
  </si>
  <si>
    <t>小　　　　　　　　　　　　　計</t>
    <rPh sb="0" eb="1">
      <t>ショウ</t>
    </rPh>
    <rPh sb="14" eb="15">
      <t>ケイ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</si>
  <si>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</si>
  <si>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</si>
  <si>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□</t>
    <phoneticPr fontId="2"/>
  </si>
  <si>
    <t>銀行</t>
    <rPh sb="0" eb="2">
      <t>ギンコウ</t>
    </rPh>
    <phoneticPr fontId="2"/>
  </si>
  <si>
    <t>支店名</t>
    <rPh sb="0" eb="3">
      <t>シテンメイ</t>
    </rPh>
    <phoneticPr fontId="2"/>
  </si>
  <si>
    <t>口座名義（カナ）３０字以内</t>
    <rPh sb="0" eb="2">
      <t>コウザ</t>
    </rPh>
    <rPh sb="2" eb="4">
      <t>メイギ</t>
    </rPh>
    <rPh sb="10" eb="11">
      <t>ジ</t>
    </rPh>
    <rPh sb="11" eb="13">
      <t>イナイ</t>
    </rPh>
    <phoneticPr fontId="2"/>
  </si>
  <si>
    <t>（１）</t>
    <phoneticPr fontId="2"/>
  </si>
  <si>
    <t>（２）</t>
  </si>
  <si>
    <t>（３）</t>
  </si>
  <si>
    <t>（５）</t>
  </si>
  <si>
    <t>（４）</t>
    <phoneticPr fontId="2"/>
  </si>
  <si>
    <t>登録債権者は登録債権者番号を記入し、口座振替依頼欄を斜線で抹消してください。</t>
    <rPh sb="0" eb="2">
      <t>トウロク</t>
    </rPh>
    <rPh sb="2" eb="5">
      <t>サイケンシャ</t>
    </rPh>
    <rPh sb="6" eb="8">
      <t>トウロク</t>
    </rPh>
    <rPh sb="8" eb="11">
      <t>サイケンシャ</t>
    </rPh>
    <rPh sb="11" eb="13">
      <t>バンゴウ</t>
    </rPh>
    <rPh sb="14" eb="16">
      <t>キニュウ</t>
    </rPh>
    <rPh sb="18" eb="20">
      <t>コウザ</t>
    </rPh>
    <rPh sb="20" eb="22">
      <t>フリカエ</t>
    </rPh>
    <rPh sb="22" eb="24">
      <t>イライ</t>
    </rPh>
    <rPh sb="24" eb="25">
      <t>ラン</t>
    </rPh>
    <rPh sb="26" eb="28">
      <t>シャセン</t>
    </rPh>
    <rPh sb="29" eb="31">
      <t>マッショウ</t>
    </rPh>
    <phoneticPr fontId="2"/>
  </si>
  <si>
    <t>未登録債権者は、口座振替依頼欄に記入してください。</t>
    <rPh sb="0" eb="1">
      <t>ミ</t>
    </rPh>
    <rPh sb="1" eb="3">
      <t>トウロク</t>
    </rPh>
    <rPh sb="3" eb="6">
      <t>サイケンシャ</t>
    </rPh>
    <rPh sb="8" eb="10">
      <t>コウザ</t>
    </rPh>
    <rPh sb="10" eb="12">
      <t>フリカエ</t>
    </rPh>
    <rPh sb="12" eb="14">
      <t>イライ</t>
    </rPh>
    <rPh sb="14" eb="15">
      <t>ラン</t>
    </rPh>
    <rPh sb="16" eb="18">
      <t>キニュウ</t>
    </rPh>
    <phoneticPr fontId="2"/>
  </si>
  <si>
    <t>※は神戸市で記入します。</t>
    <rPh sb="2" eb="5">
      <t>コウベシ</t>
    </rPh>
    <rPh sb="6" eb="8">
      <t>キニュウ</t>
    </rPh>
    <phoneticPr fontId="2"/>
  </si>
  <si>
    <t>請求書</t>
    <rPh sb="0" eb="3">
      <t>セイキュウショ</t>
    </rPh>
    <phoneticPr fontId="2"/>
  </si>
  <si>
    <t>請　　求　　金　　額</t>
    <rPh sb="0" eb="1">
      <t>ショウ</t>
    </rPh>
    <rPh sb="3" eb="4">
      <t>モトム</t>
    </rPh>
    <rPh sb="6" eb="7">
      <t>キン</t>
    </rPh>
    <rPh sb="9" eb="10">
      <t>ガク</t>
    </rPh>
    <phoneticPr fontId="2"/>
  </si>
  <si>
    <t>(１)</t>
    <phoneticPr fontId="2"/>
  </si>
  <si>
    <t>(２)</t>
    <phoneticPr fontId="2"/>
  </si>
  <si>
    <t>※検査員等の職名及び氏名</t>
    <rPh sb="1" eb="3">
      <t>ケンサ</t>
    </rPh>
    <rPh sb="3" eb="4">
      <t>イン</t>
    </rPh>
    <rPh sb="4" eb="5">
      <t>トウ</t>
    </rPh>
    <rPh sb="6" eb="8">
      <t>ショクメイ</t>
    </rPh>
    <rPh sb="8" eb="9">
      <t>オヨ</t>
    </rPh>
    <rPh sb="10" eb="12">
      <t>シメイ</t>
    </rPh>
    <phoneticPr fontId="2"/>
  </si>
  <si>
    <t>※立会人の職名及び氏名</t>
    <rPh sb="1" eb="3">
      <t>タチアイ</t>
    </rPh>
    <rPh sb="3" eb="4">
      <t>ニン</t>
    </rPh>
    <rPh sb="5" eb="7">
      <t>ショクメイ</t>
    </rPh>
    <rPh sb="7" eb="8">
      <t>オヨ</t>
    </rPh>
    <rPh sb="9" eb="11">
      <t>シメイ</t>
    </rPh>
    <phoneticPr fontId="2"/>
  </si>
  <si>
    <t>※契約の種類</t>
    <rPh sb="1" eb="3">
      <t>ケイヤク</t>
    </rPh>
    <rPh sb="4" eb="6">
      <t>シュルイ</t>
    </rPh>
    <phoneticPr fontId="2"/>
  </si>
  <si>
    <t>※検査の種類</t>
    <rPh sb="1" eb="3">
      <t>ケンサ</t>
    </rPh>
    <rPh sb="4" eb="6">
      <t>シュルイ</t>
    </rPh>
    <phoneticPr fontId="2"/>
  </si>
  <si>
    <r>
      <t>※</t>
    </r>
    <r>
      <rPr>
        <sz val="11"/>
        <rFont val="ＭＳ Ｐゴシック"/>
        <family val="3"/>
        <charset val="128"/>
      </rPr>
      <t>検査合格年月日</t>
    </r>
    <rPh sb="1" eb="3">
      <t>ケンサ</t>
    </rPh>
    <rPh sb="3" eb="5">
      <t>ゴウカク</t>
    </rPh>
    <rPh sb="5" eb="8">
      <t>ネンガッピ</t>
    </rPh>
    <phoneticPr fontId="2"/>
  </si>
  <si>
    <r>
      <t>※</t>
    </r>
    <r>
      <rPr>
        <sz val="11"/>
        <rFont val="ＭＳ Ｐゴシック"/>
        <family val="3"/>
        <charset val="128"/>
      </rPr>
      <t>納期（履行期）限</t>
    </r>
    <rPh sb="1" eb="3">
      <t>ノウキ</t>
    </rPh>
    <rPh sb="4" eb="6">
      <t>リコウ</t>
    </rPh>
    <rPh sb="6" eb="7">
      <t>キ</t>
    </rPh>
    <rPh sb="8" eb="9">
      <t>カギ</t>
    </rPh>
    <phoneticPr fontId="2"/>
  </si>
  <si>
    <r>
      <t>※</t>
    </r>
    <r>
      <rPr>
        <sz val="11"/>
        <rFont val="ＭＳ Ｐゴシック"/>
        <family val="3"/>
        <charset val="128"/>
      </rPr>
      <t>遅延日数</t>
    </r>
    <rPh sb="1" eb="3">
      <t>チエン</t>
    </rPh>
    <rPh sb="3" eb="5">
      <t>ニッスウ</t>
    </rPh>
    <phoneticPr fontId="2"/>
  </si>
  <si>
    <t>・</t>
    <phoneticPr fontId="2"/>
  </si>
  <si>
    <t>・</t>
    <phoneticPr fontId="2"/>
  </si>
  <si>
    <t>）</t>
  </si>
  <si>
    <t>□</t>
    <phoneticPr fontId="2"/>
  </si>
  <si>
    <t>品　名　又　は　件　名</t>
  </si>
  <si>
    <t>数　量</t>
  </si>
  <si>
    <t>単　価</t>
  </si>
  <si>
    <t>金　　　　額</t>
  </si>
  <si>
    <t>単位</t>
  </si>
  <si>
    <t>(１)</t>
  </si>
  <si>
    <t>小　　　　　　　　　　　　　計</t>
  </si>
  <si>
    <t>(２)</t>
  </si>
  <si>
    <t>〒</t>
  </si>
  <si>
    <t>住　所</t>
  </si>
  <si>
    <t>登録債権者番号</t>
  </si>
  <si>
    <t>氏　名</t>
  </si>
  <si>
    <t>℡</t>
  </si>
  <si>
    <t>（</t>
  </si>
  <si>
    <t>･</t>
    <phoneticPr fontId="2"/>
  </si>
  <si>
    <t>※受領年月日</t>
    <rPh sb="1" eb="3">
      <t>ジュリョウ</t>
    </rPh>
    <rPh sb="3" eb="6">
      <t>ネンガッピ</t>
    </rPh>
    <phoneticPr fontId="2"/>
  </si>
  <si>
    <t>※仮受領年月日</t>
    <rPh sb="1" eb="2">
      <t>カリ</t>
    </rPh>
    <rPh sb="2" eb="4">
      <t>ジュリョウ</t>
    </rPh>
    <rPh sb="4" eb="7">
      <t>ネンガッピ</t>
    </rPh>
    <phoneticPr fontId="2"/>
  </si>
  <si>
    <t>口座振替で支払いされる場合は
下記口座に振込みしてください。</t>
    <rPh sb="0" eb="2">
      <t>コウザ</t>
    </rPh>
    <rPh sb="2" eb="4">
      <t>フリカエ</t>
    </rPh>
    <rPh sb="5" eb="7">
      <t>シハラ</t>
    </rPh>
    <rPh sb="11" eb="13">
      <t>バアイ</t>
    </rPh>
    <rPh sb="15" eb="17">
      <t>カキ</t>
    </rPh>
    <rPh sb="17" eb="19">
      <t>コウザ</t>
    </rPh>
    <rPh sb="20" eb="22">
      <t>フリコ</t>
    </rPh>
    <phoneticPr fontId="2"/>
  </si>
  <si>
    <t>単価</t>
    <rPh sb="0" eb="2">
      <t>タンカ</t>
    </rPh>
    <phoneticPr fontId="2"/>
  </si>
  <si>
    <t>小計</t>
    <rPh sb="0" eb="2">
      <t>ショウケイ</t>
    </rPh>
    <phoneticPr fontId="2"/>
  </si>
  <si>
    <t>普　通</t>
    <rPh sb="0" eb="1">
      <t>ススム</t>
    </rPh>
    <rPh sb="2" eb="3">
      <t>ツウ</t>
    </rPh>
    <phoneticPr fontId="2"/>
  </si>
  <si>
    <t>計</t>
    <rPh sb="0" eb="1">
      <t>ケイ</t>
    </rPh>
    <phoneticPr fontId="2"/>
  </si>
  <si>
    <t>小数点以下</t>
    <rPh sb="0" eb="2">
      <t>ショウスウ</t>
    </rPh>
    <rPh sb="2" eb="3">
      <t>テン</t>
    </rPh>
    <rPh sb="3" eb="5">
      <t>イカ</t>
    </rPh>
    <phoneticPr fontId="2"/>
  </si>
  <si>
    <t>整数部分</t>
    <rPh sb="0" eb="2">
      <t>セイスウ</t>
    </rPh>
    <rPh sb="2" eb="4">
      <t>ブブン</t>
    </rPh>
    <phoneticPr fontId="2"/>
  </si>
  <si>
    <t>↓請求金額桁数算出</t>
    <rPh sb="1" eb="3">
      <t>セイキュウ</t>
    </rPh>
    <rPh sb="3" eb="5">
      <t>キンガク</t>
    </rPh>
    <rPh sb="5" eb="6">
      <t>ケタ</t>
    </rPh>
    <rPh sb="6" eb="7">
      <t>スウ</t>
    </rPh>
    <rPh sb="7" eb="9">
      <t>サンシュツ</t>
    </rPh>
    <phoneticPr fontId="2"/>
  </si>
  <si>
    <t>←３点セット請求金額欄表示用</t>
    <rPh sb="2" eb="3">
      <t>テン</t>
    </rPh>
    <rPh sb="6" eb="8">
      <t>セイキュウ</t>
    </rPh>
    <rPh sb="8" eb="11">
      <t>キンガクラン</t>
    </rPh>
    <rPh sb="11" eb="13">
      <t>ヒョウジ</t>
    </rPh>
    <rPh sb="13" eb="14">
      <t>ヨウ</t>
    </rPh>
    <phoneticPr fontId="2"/>
  </si>
  <si>
    <t>白紙状態での1円部分ブランク表示判別用→</t>
    <rPh sb="0" eb="2">
      <t>ハクシ</t>
    </rPh>
    <rPh sb="2" eb="4">
      <t>ジョウタイ</t>
    </rPh>
    <rPh sb="7" eb="8">
      <t>エン</t>
    </rPh>
    <rPh sb="8" eb="10">
      <t>ブブン</t>
    </rPh>
    <rPh sb="14" eb="16">
      <t>ヒョウジ</t>
    </rPh>
    <rPh sb="16" eb="18">
      <t>ハンベツ</t>
    </rPh>
    <rPh sb="18" eb="19">
      <t>ヨウ</t>
    </rPh>
    <phoneticPr fontId="2"/>
  </si>
  <si>
    <t>←請求額分解用</t>
    <rPh sb="1" eb="4">
      <t>セイキュウガク</t>
    </rPh>
    <rPh sb="4" eb="6">
      <t>ブンカイ</t>
    </rPh>
    <rPh sb="6" eb="7">
      <t>ヨウ</t>
    </rPh>
    <phoneticPr fontId="2"/>
  </si>
  <si>
    <t>←分解数字数値化用</t>
    <rPh sb="1" eb="3">
      <t>ブンカイ</t>
    </rPh>
    <rPh sb="3" eb="5">
      <t>スウジ</t>
    </rPh>
    <rPh sb="5" eb="8">
      <t>スウチカ</t>
    </rPh>
    <rPh sb="8" eb="9">
      <t>ヨウ</t>
    </rPh>
    <phoneticPr fontId="2"/>
  </si>
  <si>
    <t>債権者登録番号分解用→</t>
    <rPh sb="0" eb="3">
      <t>サイケンシャ</t>
    </rPh>
    <rPh sb="3" eb="5">
      <t>トウロク</t>
    </rPh>
    <rPh sb="5" eb="7">
      <t>バンゴウ</t>
    </rPh>
    <rPh sb="7" eb="9">
      <t>ブンカイ</t>
    </rPh>
    <rPh sb="9" eb="10">
      <t>ヨウ</t>
    </rPh>
    <phoneticPr fontId="2"/>
  </si>
  <si>
    <t>口座名義分解用→</t>
    <rPh sb="0" eb="2">
      <t>コウザ</t>
    </rPh>
    <rPh sb="2" eb="4">
      <t>メイギ</t>
    </rPh>
    <rPh sb="4" eb="6">
      <t>ブンカイ</t>
    </rPh>
    <rPh sb="6" eb="7">
      <t>ヨウ</t>
    </rPh>
    <phoneticPr fontId="2"/>
  </si>
  <si>
    <t>↓数値化（登録・未登録判別）</t>
    <rPh sb="1" eb="4">
      <t>スウチカ</t>
    </rPh>
    <rPh sb="5" eb="7">
      <t>トウロク</t>
    </rPh>
    <rPh sb="8" eb="11">
      <t>ミトウロク</t>
    </rPh>
    <rPh sb="11" eb="13">
      <t>ハンベツ</t>
    </rPh>
    <phoneticPr fontId="2"/>
  </si>
  <si>
    <t>納 品
履 行</t>
    <rPh sb="0" eb="1">
      <t>オサム</t>
    </rPh>
    <rPh sb="2" eb="3">
      <t>シナ</t>
    </rPh>
    <phoneticPr fontId="2"/>
  </si>
  <si>
    <t xml:space="preserve">   神　　戸　　市　　長</t>
    <rPh sb="3" eb="4">
      <t>カミ</t>
    </rPh>
    <rPh sb="6" eb="7">
      <t>ト</t>
    </rPh>
    <rPh sb="9" eb="10">
      <t>シ</t>
    </rPh>
    <rPh sb="12" eb="13">
      <t>チョウ</t>
    </rPh>
    <phoneticPr fontId="2"/>
  </si>
  <si>
    <t>依頼欄
口座振替</t>
    <rPh sb="4" eb="6">
      <t>コウザ</t>
    </rPh>
    <rPh sb="6" eb="8">
      <t>フリカエ</t>
    </rPh>
    <phoneticPr fontId="2"/>
  </si>
  <si>
    <t>預金
種目</t>
    <rPh sb="0" eb="2">
      <t>ヨキン</t>
    </rPh>
    <rPh sb="3" eb="5">
      <t>シュモク</t>
    </rPh>
    <phoneticPr fontId="2"/>
  </si>
  <si>
    <t>口座
番号</t>
    <rPh sb="0" eb="2">
      <t>コウザ</t>
    </rPh>
    <rPh sb="3" eb="5">
      <t>バンゴウ</t>
    </rPh>
    <phoneticPr fontId="2"/>
  </si>
  <si>
    <t>当　座</t>
    <phoneticPr fontId="2"/>
  </si>
  <si>
    <t>口座番号を半角から全角に変換→</t>
    <rPh sb="0" eb="2">
      <t>コウザ</t>
    </rPh>
    <rPh sb="2" eb="4">
      <t>バンゴウ</t>
    </rPh>
    <rPh sb="5" eb="7">
      <t>ハンカク</t>
    </rPh>
    <rPh sb="9" eb="11">
      <t>ゼンカク</t>
    </rPh>
    <rPh sb="12" eb="14">
      <t>ヘンカン</t>
    </rPh>
    <phoneticPr fontId="2"/>
  </si>
  <si>
    <t>口座番号桁カウント→</t>
    <rPh sb="0" eb="2">
      <t>コウザ</t>
    </rPh>
    <rPh sb="2" eb="4">
      <t>バンゴウ</t>
    </rPh>
    <rPh sb="4" eb="5">
      <t>ケタ</t>
    </rPh>
    <phoneticPr fontId="2"/>
  </si>
  <si>
    <t>口座名義文字数カウント→</t>
    <rPh sb="0" eb="2">
      <t>コウザ</t>
    </rPh>
    <rPh sb="2" eb="4">
      <t>メイギ</t>
    </rPh>
    <rPh sb="4" eb="7">
      <t>モジスウ</t>
    </rPh>
    <phoneticPr fontId="2"/>
  </si>
  <si>
    <t>→</t>
    <phoneticPr fontId="2"/>
  </si>
  <si>
    <t>ゆうちょ銀行へ振り込む場合は、新たに設定された振込用の店名、預金種目、口座番号(７桁)を記入して</t>
    <rPh sb="4" eb="6">
      <t>ギンコウ</t>
    </rPh>
    <rPh sb="7" eb="8">
      <t>フ</t>
    </rPh>
    <rPh sb="9" eb="10">
      <t>コ</t>
    </rPh>
    <rPh sb="11" eb="13">
      <t>バアイ</t>
    </rPh>
    <rPh sb="15" eb="16">
      <t>アラ</t>
    </rPh>
    <rPh sb="18" eb="20">
      <t>セッテイ</t>
    </rPh>
    <rPh sb="23" eb="24">
      <t>フ</t>
    </rPh>
    <rPh sb="24" eb="25">
      <t>コ</t>
    </rPh>
    <rPh sb="25" eb="26">
      <t>ヨウ</t>
    </rPh>
    <rPh sb="27" eb="29">
      <t>テンメイ</t>
    </rPh>
    <rPh sb="30" eb="32">
      <t>ヨキン</t>
    </rPh>
    <rPh sb="32" eb="34">
      <t>シュモク</t>
    </rPh>
    <rPh sb="35" eb="37">
      <t>コウザ</t>
    </rPh>
    <rPh sb="37" eb="39">
      <t>バンゴウ</t>
    </rPh>
    <rPh sb="41" eb="42">
      <t>ケタ</t>
    </rPh>
    <rPh sb="44" eb="46">
      <t>キニュウ</t>
    </rPh>
    <phoneticPr fontId="2"/>
  </si>
  <si>
    <t>ください。</t>
    <phoneticPr fontId="2"/>
  </si>
  <si>
    <t xml:space="preserve">円 </t>
    <phoneticPr fontId="2"/>
  </si>
  <si>
    <t xml:space="preserve">円  </t>
    <phoneticPr fontId="2"/>
  </si>
  <si>
    <t>円　</t>
    <rPh sb="0" eb="1">
      <t>エン</t>
    </rPh>
    <phoneticPr fontId="2"/>
  </si>
  <si>
    <t>（２）欄に記入してください。</t>
    <phoneticPr fontId="2"/>
  </si>
  <si>
    <t>令和  年  月  日</t>
    <rPh sb="0" eb="2">
      <t>レイワ</t>
    </rPh>
    <phoneticPr fontId="2"/>
  </si>
  <si>
    <t>令和　 年　　　月　　　日</t>
    <rPh sb="0" eb="2">
      <t>レイワ</t>
    </rPh>
    <phoneticPr fontId="2"/>
  </si>
  <si>
    <t>消費税に係る課税事業者であるか免税事業者であるかを問わず、消費税及び地方消費税に相当する額を</t>
    <rPh sb="0" eb="3">
      <t>ショウヒゼイ</t>
    </rPh>
    <rPh sb="4" eb="5">
      <t>カカワ</t>
    </rPh>
    <rPh sb="6" eb="8">
      <t>カゼイ</t>
    </rPh>
    <rPh sb="8" eb="11">
      <t>ジギョウシャ</t>
    </rPh>
    <rPh sb="15" eb="17">
      <t>メンゼイ</t>
    </rPh>
    <rPh sb="17" eb="20">
      <t>ジギョウシャ</t>
    </rPh>
    <rPh sb="25" eb="26">
      <t>ト</t>
    </rPh>
    <rPh sb="29" eb="31">
      <t>ショウヒ</t>
    </rPh>
    <rPh sb="31" eb="32">
      <t>ゼイ</t>
    </rPh>
    <rPh sb="32" eb="33">
      <t>オヨ</t>
    </rPh>
    <rPh sb="34" eb="36">
      <t>チホウ</t>
    </rPh>
    <rPh sb="36" eb="39">
      <t>ショウヒゼイ</t>
    </rPh>
    <rPh sb="40" eb="42">
      <t>ソウトウ</t>
    </rPh>
    <rPh sb="44" eb="45">
      <t>ガク</t>
    </rPh>
    <phoneticPr fontId="2"/>
  </si>
  <si>
    <t/>
  </si>
  <si>
    <r>
      <t>KOBEみまもりヘルパー事業　第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期委託料</t>
    </r>
    <rPh sb="12" eb="14">
      <t>ジギョウ</t>
    </rPh>
    <rPh sb="15" eb="16">
      <t>ダイ</t>
    </rPh>
    <rPh sb="17" eb="18">
      <t>キ</t>
    </rPh>
    <rPh sb="18" eb="21">
      <t>イタクリョウ</t>
    </rPh>
    <phoneticPr fontId="2"/>
  </si>
  <si>
    <r>
      <t>KOBEみまもりヘルパー事業　第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期委託料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</si>
</sst>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0_ "/>
    <numFmt numFmtId="177" formatCode="0_);[Red]\(0\)"/>
    <numFmt numFmtId="178" formatCode="0.00_ "/>
    <numFmt numFmtId="179" formatCode="000"/>
    <numFmt numFmtId="180" formatCode="#&quot;％&quot;"/>
    <numFmt numFmtId="181" formatCode="0.00000000_ "/>
    <numFmt numFmtId="182" formatCode="0000000"/>
    <numFmt numFmtId="183" formatCode="000000"/>
    <numFmt numFmtId="184" formatCode="000\-0000"/>
    <numFmt numFmtId="185" formatCode="#,##0.00_ "/>
    <numFmt numFmtId="186" formatCode="&quot;¥&quot;#,##0&quot;-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22"/>
      <name val="ＭＳ Ｐゴシック"/>
      <family val="3"/>
      <charset val="128"/>
    </font>
    <font>
      <sz val="6"/>
      <color indexed="23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20"/>
      <color rgb="FFFF0000"/>
      <name val="ＭＳ 明朝"/>
      <family val="1"/>
      <charset val="128"/>
    </font>
    <font>
      <sz val="26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left" vertical="top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2" xfId="0" applyFont="1" applyBorder="1">
      <alignment vertical="center"/>
    </xf>
    <xf numFmtId="0" fontId="0" fillId="0" borderId="4" xfId="0" applyBorder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>
      <alignment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top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3" xfId="0" applyBorder="1" applyProtection="1">
      <alignment vertical="center"/>
    </xf>
    <xf numFmtId="0" fontId="4" fillId="0" borderId="2" xfId="0" applyFont="1" applyBorder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2" xfId="0" applyBorder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Fill="1" applyBorder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3" fillId="0" borderId="8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Fill="1" applyBorder="1" applyProtection="1">
      <alignment vertical="center"/>
    </xf>
    <xf numFmtId="0" fontId="2" fillId="0" borderId="12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center"/>
    </xf>
    <xf numFmtId="0" fontId="3" fillId="0" borderId="3" xfId="0" applyFont="1" applyFill="1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top"/>
    </xf>
    <xf numFmtId="0" fontId="0" fillId="0" borderId="15" xfId="0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16" xfId="0" applyFont="1" applyFill="1" applyBorder="1" applyProtection="1">
      <alignment vertical="center"/>
    </xf>
    <xf numFmtId="0" fontId="0" fillId="0" borderId="17" xfId="0" applyBorder="1" applyProtection="1">
      <alignment vertical="center"/>
    </xf>
    <xf numFmtId="0" fontId="2" fillId="0" borderId="18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9" fillId="0" borderId="4" xfId="0" applyFont="1" applyBorder="1" applyProtection="1">
      <alignment vertical="center"/>
    </xf>
    <xf numFmtId="0" fontId="10" fillId="0" borderId="0" xfId="0" applyFont="1">
      <alignment vertical="center"/>
    </xf>
    <xf numFmtId="0" fontId="10" fillId="0" borderId="0" xfId="0" applyFont="1" applyProtection="1">
      <alignment vertical="center"/>
    </xf>
    <xf numFmtId="0" fontId="4" fillId="0" borderId="0" xfId="0" applyFont="1" applyAlignment="1">
      <alignment vertical="center"/>
    </xf>
    <xf numFmtId="178" fontId="4" fillId="0" borderId="0" xfId="0" applyNumberFormat="1" applyFont="1">
      <alignment vertical="center"/>
    </xf>
    <xf numFmtId="176" fontId="4" fillId="2" borderId="0" xfId="0" applyNumberFormat="1" applyFont="1" applyFill="1">
      <alignment vertical="center"/>
    </xf>
    <xf numFmtId="179" fontId="4" fillId="2" borderId="0" xfId="0" applyNumberFormat="1" applyFont="1" applyFill="1">
      <alignment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 applyFill="1">
      <alignment vertical="center"/>
    </xf>
    <xf numFmtId="9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178" fontId="4" fillId="0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181" fontId="4" fillId="0" borderId="0" xfId="0" applyNumberFormat="1" applyFo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4" fillId="2" borderId="0" xfId="0" applyFont="1" applyFill="1" applyAlignment="1">
      <alignment vertical="center"/>
    </xf>
    <xf numFmtId="182" fontId="13" fillId="3" borderId="0" xfId="0" applyNumberFormat="1" applyFont="1" applyFill="1">
      <alignment vertical="center"/>
    </xf>
    <xf numFmtId="183" fontId="11" fillId="0" borderId="0" xfId="0" applyNumberFormat="1" applyFont="1" applyAlignment="1" applyProtection="1">
      <alignment horizontal="right" vertical="center"/>
    </xf>
    <xf numFmtId="183" fontId="11" fillId="0" borderId="0" xfId="0" applyNumberFormat="1" applyFont="1" applyAlignment="1">
      <alignment horizontal="right" vertical="center"/>
    </xf>
    <xf numFmtId="0" fontId="0" fillId="0" borderId="26" xfId="0" applyBorder="1" applyProtection="1">
      <alignment vertical="center"/>
    </xf>
    <xf numFmtId="0" fontId="0" fillId="0" borderId="26" xfId="0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4" xfId="0" applyFont="1" applyBorder="1">
      <alignment vertical="center"/>
    </xf>
    <xf numFmtId="0" fontId="17" fillId="0" borderId="2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84" xfId="0" applyFont="1" applyBorder="1" applyAlignment="1" applyProtection="1">
      <alignment horizontal="center" vertical="center"/>
    </xf>
    <xf numFmtId="0" fontId="0" fillId="0" borderId="0" xfId="0" applyFont="1" applyBorder="1">
      <alignment vertical="center"/>
    </xf>
    <xf numFmtId="0" fontId="17" fillId="0" borderId="1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/>
    </xf>
    <xf numFmtId="185" fontId="15" fillId="0" borderId="48" xfId="0" applyNumberFormat="1" applyFont="1" applyBorder="1" applyAlignment="1" applyProtection="1">
      <alignment horizontal="right" vertical="center" shrinkToFit="1"/>
    </xf>
    <xf numFmtId="185" fontId="15" fillId="0" borderId="8" xfId="0" applyNumberFormat="1" applyFont="1" applyBorder="1" applyAlignment="1" applyProtection="1">
      <alignment horizontal="right" vertical="center" shrinkToFit="1"/>
    </xf>
    <xf numFmtId="0" fontId="6" fillId="0" borderId="2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14" fontId="5" fillId="0" borderId="0" xfId="0" applyNumberFormat="1" applyFont="1" applyBorder="1" applyAlignment="1">
      <alignment horizontal="distributed" vertical="center" indent="1"/>
    </xf>
    <xf numFmtId="14" fontId="5" fillId="0" borderId="4" xfId="0" applyNumberFormat="1" applyFont="1" applyBorder="1" applyAlignment="1">
      <alignment horizontal="distributed" vertical="center" indent="1"/>
    </xf>
    <xf numFmtId="0" fontId="0" fillId="0" borderId="65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top"/>
    </xf>
    <xf numFmtId="0" fontId="0" fillId="0" borderId="31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right" vertical="center"/>
    </xf>
    <xf numFmtId="0" fontId="3" fillId="0" borderId="27" xfId="0" applyFont="1" applyBorder="1" applyAlignment="1" applyProtection="1">
      <alignment horizontal="right" vertical="center"/>
    </xf>
    <xf numFmtId="0" fontId="3" fillId="0" borderId="30" xfId="0" applyFont="1" applyBorder="1" applyAlignment="1" applyProtection="1">
      <alignment horizontal="right" vertical="center"/>
    </xf>
    <xf numFmtId="0" fontId="3" fillId="0" borderId="27" xfId="0" applyFont="1" applyBorder="1" applyAlignment="1" applyProtection="1">
      <alignment horizontal="center" vertical="top"/>
    </xf>
    <xf numFmtId="0" fontId="3" fillId="0" borderId="55" xfId="0" applyFont="1" applyBorder="1" applyAlignment="1" applyProtection="1">
      <alignment horizontal="center" vertical="top"/>
    </xf>
    <xf numFmtId="0" fontId="0" fillId="0" borderId="59" xfId="0" applyBorder="1" applyAlignment="1" applyProtection="1">
      <alignment horizontal="left" vertical="center"/>
    </xf>
    <xf numFmtId="0" fontId="0" fillId="0" borderId="60" xfId="0" applyBorder="1" applyAlignment="1" applyProtection="1">
      <alignment horizontal="left" vertical="center"/>
    </xf>
    <xf numFmtId="0" fontId="19" fillId="0" borderId="69" xfId="0" applyFont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 vertical="center" shrinkToFit="1"/>
    </xf>
    <xf numFmtId="0" fontId="19" fillId="0" borderId="2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184" fontId="16" fillId="0" borderId="0" xfId="0" applyNumberFormat="1" applyFont="1" applyBorder="1" applyAlignment="1" applyProtection="1">
      <alignment horizontal="left" vertical="center"/>
    </xf>
    <xf numFmtId="184" fontId="16" fillId="0" borderId="0" xfId="0" applyNumberFormat="1" applyFont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185" fontId="15" fillId="0" borderId="48" xfId="0" applyNumberFormat="1" applyFont="1" applyBorder="1" applyAlignment="1">
      <alignment horizontal="right" vertical="center" shrinkToFit="1"/>
    </xf>
    <xf numFmtId="185" fontId="15" fillId="0" borderId="8" xfId="0" applyNumberFormat="1" applyFont="1" applyBorder="1" applyAlignment="1">
      <alignment horizontal="right" vertical="center" shrinkToFit="1"/>
    </xf>
    <xf numFmtId="185" fontId="15" fillId="0" borderId="9" xfId="0" applyNumberFormat="1" applyFont="1" applyBorder="1" applyAlignment="1">
      <alignment horizontal="right" vertical="center" shrinkToFit="1"/>
    </xf>
    <xf numFmtId="0" fontId="16" fillId="0" borderId="4" xfId="0" applyFont="1" applyBorder="1" applyAlignment="1" applyProtection="1">
      <alignment horizontal="left" vertical="center" shrinkToFit="1"/>
    </xf>
    <xf numFmtId="0" fontId="22" fillId="0" borderId="3" xfId="0" applyFont="1" applyBorder="1" applyAlignment="1" applyProtection="1">
      <alignment horizontal="left" vertical="center" wrapText="1" indent="1"/>
    </xf>
    <xf numFmtId="0" fontId="22" fillId="0" borderId="13" xfId="0" applyFont="1" applyBorder="1" applyAlignment="1" applyProtection="1">
      <alignment horizontal="left" vertical="center" wrapText="1" indent="1"/>
    </xf>
    <xf numFmtId="0" fontId="22" fillId="0" borderId="18" xfId="0" applyFont="1" applyBorder="1" applyAlignment="1" applyProtection="1">
      <alignment horizontal="left" vertical="center" wrapText="1" indent="1"/>
    </xf>
    <xf numFmtId="0" fontId="0" fillId="0" borderId="1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left" vertical="top"/>
    </xf>
    <xf numFmtId="0" fontId="2" fillId="0" borderId="76" xfId="0" applyFont="1" applyBorder="1" applyAlignment="1" applyProtection="1">
      <alignment horizontal="left" vertical="top"/>
    </xf>
    <xf numFmtId="0" fontId="0" fillId="0" borderId="17" xfId="0" applyBorder="1" applyAlignment="1" applyProtection="1">
      <alignment horizontal="right" vertical="center" indent="2"/>
    </xf>
    <xf numFmtId="0" fontId="0" fillId="0" borderId="17" xfId="0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center" vertical="center"/>
    </xf>
    <xf numFmtId="0" fontId="0" fillId="0" borderId="81" xfId="0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49" fontId="23" fillId="0" borderId="13" xfId="0" applyNumberFormat="1" applyFont="1" applyBorder="1" applyAlignment="1" applyProtection="1">
      <alignment horizontal="center" vertical="center"/>
    </xf>
    <xf numFmtId="185" fontId="15" fillId="0" borderId="16" xfId="0" applyNumberFormat="1" applyFont="1" applyBorder="1" applyAlignment="1">
      <alignment horizontal="right" vertical="center" shrinkToFit="1"/>
    </xf>
    <xf numFmtId="185" fontId="15" fillId="0" borderId="17" xfId="0" applyNumberFormat="1" applyFont="1" applyBorder="1" applyAlignment="1">
      <alignment horizontal="right" vertical="center" shrinkToFit="1"/>
    </xf>
    <xf numFmtId="185" fontId="15" fillId="0" borderId="76" xfId="0" applyNumberFormat="1" applyFont="1" applyBorder="1" applyAlignment="1">
      <alignment horizontal="right" vertical="center" shrinkToFit="1"/>
    </xf>
    <xf numFmtId="185" fontId="15" fillId="0" borderId="77" xfId="0" applyNumberFormat="1" applyFont="1" applyBorder="1" applyAlignment="1">
      <alignment horizontal="right" vertical="center" shrinkToFit="1"/>
    </xf>
    <xf numFmtId="185" fontId="15" fillId="0" borderId="6" xfId="0" applyNumberFormat="1" applyFont="1" applyBorder="1" applyAlignment="1">
      <alignment horizontal="right" vertical="center" shrinkToFit="1"/>
    </xf>
    <xf numFmtId="185" fontId="15" fillId="0" borderId="7" xfId="0" applyNumberFormat="1" applyFont="1" applyBorder="1" applyAlignment="1">
      <alignment horizontal="right" vertical="center" shrinkToFit="1"/>
    </xf>
    <xf numFmtId="0" fontId="0" fillId="0" borderId="1" xfId="0" applyBorder="1" applyAlignment="1" applyProtection="1">
      <alignment horizontal="center" vertical="center" textRotation="255"/>
    </xf>
    <xf numFmtId="0" fontId="0" fillId="0" borderId="46" xfId="0" applyBorder="1" applyAlignment="1" applyProtection="1">
      <alignment horizontal="center" vertical="center" textRotation="255"/>
    </xf>
    <xf numFmtId="0" fontId="0" fillId="0" borderId="47" xfId="0" applyBorder="1" applyAlignment="1" applyProtection="1">
      <alignment horizontal="center" vertical="center" textRotation="255"/>
    </xf>
    <xf numFmtId="0" fontId="0" fillId="0" borderId="37" xfId="0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 textRotation="255"/>
    </xf>
    <xf numFmtId="0" fontId="0" fillId="0" borderId="44" xfId="0" applyBorder="1" applyAlignment="1" applyProtection="1">
      <alignment horizontal="center" vertical="center" textRotation="255"/>
    </xf>
    <xf numFmtId="0" fontId="0" fillId="0" borderId="48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43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63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 shrinkToFit="1"/>
    </xf>
    <xf numFmtId="0" fontId="0" fillId="0" borderId="37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46" xfId="0" applyBorder="1" applyAlignment="1" applyProtection="1">
      <alignment horizontal="left" vertical="top"/>
    </xf>
    <xf numFmtId="0" fontId="0" fillId="0" borderId="26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48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5" fillId="0" borderId="17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1" fillId="0" borderId="17" xfId="0" applyNumberFormat="1" applyFont="1" applyBorder="1" applyAlignment="1" applyProtection="1">
      <alignment horizontal="left" vertical="center" wrapText="1"/>
    </xf>
    <xf numFmtId="0" fontId="1" fillId="0" borderId="51" xfId="0" applyNumberFormat="1" applyFont="1" applyBorder="1" applyAlignment="1" applyProtection="1">
      <alignment horizontal="left" vertical="center" wrapText="1"/>
    </xf>
    <xf numFmtId="0" fontId="3" fillId="0" borderId="41" xfId="0" applyFont="1" applyBorder="1" applyAlignment="1" applyProtection="1">
      <alignment horizontal="left" vertical="center"/>
    </xf>
    <xf numFmtId="0" fontId="16" fillId="0" borderId="64" xfId="0" applyNumberFormat="1" applyFont="1" applyBorder="1" applyAlignment="1" applyProtection="1">
      <alignment horizontal="right" vertical="center" shrinkToFit="1"/>
    </xf>
    <xf numFmtId="0" fontId="16" fillId="0" borderId="29" xfId="0" applyNumberFormat="1" applyFont="1" applyBorder="1" applyAlignment="1" applyProtection="1">
      <alignment horizontal="right" vertical="center" shrinkToFit="1"/>
    </xf>
    <xf numFmtId="185" fontId="15" fillId="0" borderId="43" xfId="0" applyNumberFormat="1" applyFont="1" applyBorder="1" applyAlignment="1" applyProtection="1">
      <alignment horizontal="right" vertical="center" shrinkToFit="1"/>
    </xf>
    <xf numFmtId="0" fontId="3" fillId="0" borderId="41" xfId="0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top"/>
    </xf>
    <xf numFmtId="0" fontId="0" fillId="0" borderId="42" xfId="0" applyBorder="1" applyAlignment="1" applyProtection="1">
      <alignment horizontal="center" vertical="top"/>
    </xf>
    <xf numFmtId="0" fontId="22" fillId="0" borderId="11" xfId="0" applyFont="1" applyBorder="1" applyAlignment="1" applyProtection="1">
      <alignment horizontal="left" vertical="center" wrapText="1" indent="1"/>
    </xf>
    <xf numFmtId="0" fontId="22" fillId="0" borderId="8" xfId="0" applyFont="1" applyBorder="1" applyAlignment="1" applyProtection="1">
      <alignment horizontal="left" vertical="center" wrapText="1" indent="1"/>
    </xf>
    <xf numFmtId="0" fontId="22" fillId="0" borderId="43" xfId="0" applyFont="1" applyBorder="1" applyAlignment="1" applyProtection="1">
      <alignment horizontal="left" vertical="center" wrapText="1" indent="1"/>
    </xf>
    <xf numFmtId="0" fontId="23" fillId="0" borderId="66" xfId="0" applyFont="1" applyBorder="1" applyAlignment="1" applyProtection="1">
      <alignment horizontal="center" vertical="center"/>
    </xf>
    <xf numFmtId="0" fontId="23" fillId="0" borderId="67" xfId="0" applyFont="1" applyBorder="1" applyAlignment="1" applyProtection="1">
      <alignment horizontal="center" vertical="center"/>
    </xf>
    <xf numFmtId="0" fontId="18" fillId="0" borderId="48" xfId="0" applyFont="1" applyBorder="1" applyAlignment="1" applyProtection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6" fillId="0" borderId="36" xfId="0" applyNumberFormat="1" applyFont="1" applyBorder="1" applyAlignment="1" applyProtection="1">
      <alignment horizontal="right" vertical="center" shrinkToFit="1"/>
    </xf>
    <xf numFmtId="0" fontId="16" fillId="0" borderId="22" xfId="0" applyNumberFormat="1" applyFont="1" applyBorder="1" applyAlignment="1" applyProtection="1">
      <alignment horizontal="right" vertical="center" shrinkToFit="1"/>
    </xf>
    <xf numFmtId="0" fontId="19" fillId="0" borderId="58" xfId="0" applyFont="1" applyBorder="1" applyAlignment="1" applyProtection="1">
      <alignment horizontal="right" vertical="center"/>
    </xf>
    <xf numFmtId="0" fontId="19" fillId="0" borderId="49" xfId="0" applyFont="1" applyBorder="1" applyAlignment="1" applyProtection="1">
      <alignment horizontal="right" vertical="center"/>
    </xf>
    <xf numFmtId="0" fontId="3" fillId="0" borderId="56" xfId="0" applyFont="1" applyBorder="1" applyAlignment="1" applyProtection="1">
      <alignment horizontal="right" vertical="top"/>
    </xf>
    <xf numFmtId="0" fontId="3" fillId="0" borderId="30" xfId="0" applyFont="1" applyBorder="1" applyAlignment="1" applyProtection="1">
      <alignment horizontal="right" vertical="top"/>
    </xf>
    <xf numFmtId="186" fontId="27" fillId="0" borderId="37" xfId="0" applyNumberFormat="1" applyFont="1" applyBorder="1" applyAlignment="1" applyProtection="1">
      <alignment horizontal="right" vertical="center" shrinkToFit="1"/>
    </xf>
    <xf numFmtId="186" fontId="27" fillId="0" borderId="0" xfId="0" applyNumberFormat="1" applyFont="1" applyBorder="1" applyAlignment="1" applyProtection="1">
      <alignment horizontal="right" vertical="center" shrinkToFit="1"/>
    </xf>
    <xf numFmtId="186" fontId="27" fillId="0" borderId="4" xfId="0" applyNumberFormat="1" applyFont="1" applyBorder="1" applyAlignment="1" applyProtection="1">
      <alignment horizontal="right" vertical="center" shrinkToFit="1"/>
    </xf>
    <xf numFmtId="186" fontId="27" fillId="0" borderId="82" xfId="0" applyNumberFormat="1" applyFont="1" applyBorder="1" applyAlignment="1" applyProtection="1">
      <alignment horizontal="right" vertical="center" shrinkToFit="1"/>
    </xf>
    <xf numFmtId="186" fontId="27" fillId="0" borderId="49" xfId="0" applyNumberFormat="1" applyFont="1" applyBorder="1" applyAlignment="1" applyProtection="1">
      <alignment horizontal="right" vertical="center" shrinkToFit="1"/>
    </xf>
    <xf numFmtId="186" fontId="27" fillId="0" borderId="83" xfId="0" applyNumberFormat="1" applyFont="1" applyBorder="1" applyAlignment="1" applyProtection="1">
      <alignment horizontal="right" vertical="center" shrinkToFit="1"/>
    </xf>
    <xf numFmtId="41" fontId="0" fillId="0" borderId="56" xfId="0" applyNumberFormat="1" applyBorder="1" applyAlignment="1" applyProtection="1">
      <alignment horizontal="center" vertical="center"/>
    </xf>
    <xf numFmtId="41" fontId="0" fillId="0" borderId="27" xfId="0" applyNumberFormat="1" applyBorder="1" applyAlignment="1" applyProtection="1">
      <alignment horizontal="center" vertical="center"/>
    </xf>
    <xf numFmtId="12" fontId="22" fillId="0" borderId="29" xfId="0" applyNumberFormat="1" applyFont="1" applyBorder="1" applyAlignment="1" applyProtection="1">
      <alignment horizontal="center" vertical="center" shrinkToFit="1"/>
    </xf>
    <xf numFmtId="12" fontId="22" fillId="0" borderId="57" xfId="0" applyNumberFormat="1" applyFont="1" applyBorder="1" applyAlignment="1" applyProtection="1">
      <alignment horizontal="center" vertical="center" shrinkToFit="1"/>
    </xf>
    <xf numFmtId="0" fontId="2" fillId="0" borderId="78" xfId="0" applyFont="1" applyBorder="1" applyAlignment="1" applyProtection="1">
      <alignment horizontal="left" vertical="top"/>
    </xf>
    <xf numFmtId="0" fontId="2" fillId="0" borderId="26" xfId="0" applyFont="1" applyBorder="1" applyAlignment="1" applyProtection="1">
      <alignment horizontal="left" vertical="top"/>
    </xf>
    <xf numFmtId="0" fontId="2" fillId="0" borderId="12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8" fillId="0" borderId="4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0" fillId="0" borderId="49" xfId="0" applyBorder="1" applyAlignment="1" applyProtection="1">
      <alignment horizontal="distributed" vertical="center"/>
    </xf>
    <xf numFmtId="0" fontId="3" fillId="0" borderId="65" xfId="0" applyFont="1" applyBorder="1" applyAlignment="1" applyProtection="1">
      <alignment horizontal="left" vertical="center"/>
    </xf>
    <xf numFmtId="0" fontId="3" fillId="0" borderId="46" xfId="0" applyFont="1" applyBorder="1" applyAlignment="1" applyProtection="1">
      <alignment horizontal="left" vertical="center"/>
    </xf>
    <xf numFmtId="0" fontId="3" fillId="0" borderId="47" xfId="0" applyFont="1" applyBorder="1" applyAlignment="1" applyProtection="1">
      <alignment horizontal="left" vertical="center"/>
    </xf>
    <xf numFmtId="180" fontId="24" fillId="0" borderId="13" xfId="0" applyNumberFormat="1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left" vertical="center" indent="1"/>
    </xf>
    <xf numFmtId="0" fontId="0" fillId="0" borderId="8" xfId="0" applyBorder="1" applyAlignment="1" applyProtection="1">
      <alignment horizontal="left" vertical="center" indent="1"/>
    </xf>
    <xf numFmtId="0" fontId="0" fillId="0" borderId="43" xfId="0" applyBorder="1" applyAlignment="1" applyProtection="1">
      <alignment horizontal="left" vertical="center" indent="1"/>
    </xf>
    <xf numFmtId="0" fontId="3" fillId="0" borderId="37" xfId="0" applyFont="1" applyBorder="1" applyAlignment="1" applyProtection="1">
      <alignment horizontal="left" vertical="top"/>
    </xf>
    <xf numFmtId="0" fontId="3" fillId="0" borderId="44" xfId="0" applyFont="1" applyBorder="1" applyAlignment="1" applyProtection="1">
      <alignment horizontal="left" vertical="top"/>
    </xf>
    <xf numFmtId="0" fontId="3" fillId="0" borderId="48" xfId="0" applyFont="1" applyBorder="1" applyAlignment="1" applyProtection="1">
      <alignment horizontal="left" vertical="top"/>
    </xf>
    <xf numFmtId="0" fontId="3" fillId="0" borderId="43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0" fontId="3" fillId="0" borderId="47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4" xfId="0" applyFont="1" applyBorder="1" applyAlignment="1" applyProtection="1">
      <alignment horizontal="left" vertical="center"/>
    </xf>
    <xf numFmtId="0" fontId="19" fillId="0" borderId="10" xfId="0" applyFont="1" applyBorder="1" applyAlignment="1" applyProtection="1">
      <alignment horizontal="center" vertical="center"/>
    </xf>
    <xf numFmtId="179" fontId="9" fillId="0" borderId="10" xfId="0" applyNumberFormat="1" applyFont="1" applyBorder="1" applyAlignment="1" applyProtection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0" borderId="27" xfId="0" applyFont="1" applyBorder="1" applyAlignment="1">
      <alignment horizontal="center" vertical="top"/>
    </xf>
    <xf numFmtId="0" fontId="3" fillId="0" borderId="55" xfId="0" applyFont="1" applyBorder="1" applyAlignment="1">
      <alignment horizontal="center" vertical="top"/>
    </xf>
    <xf numFmtId="0" fontId="3" fillId="0" borderId="56" xfId="0" applyFont="1" applyBorder="1" applyAlignment="1">
      <alignment horizontal="right" vertical="top"/>
    </xf>
    <xf numFmtId="0" fontId="3" fillId="0" borderId="30" xfId="0" applyFont="1" applyBorder="1" applyAlignment="1">
      <alignment horizontal="right" vertical="top"/>
    </xf>
    <xf numFmtId="0" fontId="19" fillId="0" borderId="0" xfId="0" applyFont="1" applyBorder="1" applyAlignment="1">
      <alignment horizontal="center" vertical="center"/>
    </xf>
    <xf numFmtId="184" fontId="16" fillId="0" borderId="0" xfId="0" applyNumberFormat="1" applyFont="1" applyBorder="1" applyAlignment="1">
      <alignment horizontal="left" vertical="center"/>
    </xf>
    <xf numFmtId="184" fontId="16" fillId="0" borderId="0" xfId="0" applyNumberFormat="1" applyFont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6" fontId="22" fillId="0" borderId="11" xfId="0" applyNumberFormat="1" applyFont="1" applyBorder="1" applyAlignment="1">
      <alignment horizontal="left" vertical="center" wrapText="1" indent="1"/>
    </xf>
    <xf numFmtId="176" fontId="22" fillId="0" borderId="8" xfId="0" applyNumberFormat="1" applyFont="1" applyBorder="1" applyAlignment="1">
      <alignment horizontal="left" vertical="center" wrapText="1" indent="1"/>
    </xf>
    <xf numFmtId="176" fontId="22" fillId="0" borderId="43" xfId="0" applyNumberFormat="1" applyFont="1" applyBorder="1" applyAlignment="1">
      <alignment horizontal="left" vertical="center" wrapText="1" indent="1"/>
    </xf>
    <xf numFmtId="0" fontId="0" fillId="0" borderId="5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64" xfId="0" applyNumberFormat="1" applyFont="1" applyBorder="1" applyAlignment="1">
      <alignment horizontal="right" vertical="center" shrinkToFit="1"/>
    </xf>
    <xf numFmtId="0" fontId="16" fillId="0" borderId="29" xfId="0" applyNumberFormat="1" applyFont="1" applyBorder="1" applyAlignment="1">
      <alignment horizontal="right" vertical="center" shrinkToFit="1"/>
    </xf>
    <xf numFmtId="0" fontId="3" fillId="0" borderId="5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176" fontId="22" fillId="0" borderId="3" xfId="0" applyNumberFormat="1" applyFont="1" applyBorder="1" applyAlignment="1">
      <alignment horizontal="left" vertical="center" wrapText="1" indent="1"/>
    </xf>
    <xf numFmtId="176" fontId="22" fillId="0" borderId="13" xfId="0" applyNumberFormat="1" applyFont="1" applyBorder="1" applyAlignment="1">
      <alignment horizontal="left" vertical="center" wrapText="1" indent="1"/>
    </xf>
    <xf numFmtId="176" fontId="22" fillId="0" borderId="18" xfId="0" applyNumberFormat="1" applyFont="1" applyBorder="1" applyAlignment="1">
      <alignment horizontal="left" vertical="center" wrapText="1" indent="1"/>
    </xf>
    <xf numFmtId="0" fontId="16" fillId="0" borderId="36" xfId="0" applyNumberFormat="1" applyFont="1" applyBorder="1" applyAlignment="1">
      <alignment horizontal="right" vertical="center" shrinkToFit="1"/>
    </xf>
    <xf numFmtId="0" fontId="16" fillId="0" borderId="22" xfId="0" applyNumberFormat="1" applyFont="1" applyBorder="1" applyAlignment="1">
      <alignment horizontal="right" vertical="center" shrinkToFit="1"/>
    </xf>
    <xf numFmtId="49" fontId="23" fillId="0" borderId="13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182" fontId="26" fillId="0" borderId="1" xfId="0" applyNumberFormat="1" applyFont="1" applyBorder="1" applyAlignment="1" applyProtection="1">
      <alignment horizontal="center" vertical="center"/>
    </xf>
    <xf numFmtId="182" fontId="26" fillId="0" borderId="46" xfId="0" applyNumberFormat="1" applyFont="1" applyBorder="1" applyAlignment="1" applyProtection="1">
      <alignment horizontal="center" vertical="center"/>
    </xf>
    <xf numFmtId="182" fontId="26" fillId="0" borderId="47" xfId="0" applyNumberFormat="1" applyFont="1" applyBorder="1" applyAlignment="1" applyProtection="1">
      <alignment horizontal="center" vertical="center"/>
    </xf>
    <xf numFmtId="182" fontId="26" fillId="0" borderId="37" xfId="0" applyNumberFormat="1" applyFont="1" applyBorder="1" applyAlignment="1" applyProtection="1">
      <alignment horizontal="center" vertical="center"/>
    </xf>
    <xf numFmtId="182" fontId="26" fillId="0" borderId="0" xfId="0" applyNumberFormat="1" applyFont="1" applyBorder="1" applyAlignment="1" applyProtection="1">
      <alignment horizontal="center" vertical="center"/>
    </xf>
    <xf numFmtId="182" fontId="26" fillId="0" borderId="44" xfId="0" applyNumberFormat="1" applyFont="1" applyBorder="1" applyAlignment="1" applyProtection="1">
      <alignment horizontal="center" vertical="center"/>
    </xf>
    <xf numFmtId="182" fontId="26" fillId="0" borderId="38" xfId="0" applyNumberFormat="1" applyFont="1" applyBorder="1" applyAlignment="1" applyProtection="1">
      <alignment horizontal="center" vertical="center"/>
    </xf>
    <xf numFmtId="182" fontId="26" fillId="0" borderId="10" xfId="0" applyNumberFormat="1" applyFont="1" applyBorder="1" applyAlignment="1" applyProtection="1">
      <alignment horizontal="center" vertical="center"/>
    </xf>
    <xf numFmtId="182" fontId="26" fillId="0" borderId="45" xfId="0" applyNumberFormat="1" applyFont="1" applyBorder="1" applyAlignment="1" applyProtection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shrinkToFit="1"/>
    </xf>
    <xf numFmtId="185" fontId="20" fillId="0" borderId="25" xfId="0" applyNumberFormat="1" applyFont="1" applyBorder="1" applyAlignment="1">
      <alignment horizontal="right" vertical="center" shrinkToFit="1"/>
    </xf>
    <xf numFmtId="185" fontId="20" fillId="0" borderId="13" xfId="0" applyNumberFormat="1" applyFont="1" applyBorder="1" applyAlignment="1">
      <alignment horizontal="right" vertical="center" shrinkToFit="1"/>
    </xf>
    <xf numFmtId="185" fontId="20" fillId="0" borderId="18" xfId="0" applyNumberFormat="1" applyFont="1" applyBorder="1" applyAlignment="1">
      <alignment horizontal="right" vertical="center" shrinkToFit="1"/>
    </xf>
    <xf numFmtId="0" fontId="21" fillId="0" borderId="22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6" fillId="0" borderId="73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shrinkToFit="1"/>
    </xf>
    <xf numFmtId="0" fontId="23" fillId="0" borderId="13" xfId="0" applyFont="1" applyBorder="1" applyAlignment="1">
      <alignment horizontal="center" vertical="center"/>
    </xf>
    <xf numFmtId="180" fontId="24" fillId="0" borderId="13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185" fontId="15" fillId="0" borderId="50" xfId="0" applyNumberFormat="1" applyFont="1" applyBorder="1" applyAlignment="1">
      <alignment horizontal="right" vertical="center" shrinkToFit="1"/>
    </xf>
    <xf numFmtId="185" fontId="15" fillId="0" borderId="25" xfId="0" applyNumberFormat="1" applyFont="1" applyBorder="1" applyAlignment="1">
      <alignment horizontal="right" vertical="center" shrinkToFit="1"/>
    </xf>
    <xf numFmtId="185" fontId="15" fillId="0" borderId="13" xfId="0" applyNumberFormat="1" applyFont="1" applyBorder="1" applyAlignment="1">
      <alignment horizontal="right" vertical="center" shrinkToFit="1"/>
    </xf>
    <xf numFmtId="185" fontId="15" fillId="0" borderId="15" xfId="0" applyNumberFormat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23" fillId="0" borderId="67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14" fontId="23" fillId="0" borderId="11" xfId="0" applyNumberFormat="1" applyFont="1" applyBorder="1" applyAlignment="1">
      <alignment horizontal="distributed" vertical="center" indent="5"/>
    </xf>
    <xf numFmtId="14" fontId="23" fillId="0" borderId="8" xfId="0" applyNumberFormat="1" applyFont="1" applyBorder="1" applyAlignment="1">
      <alignment horizontal="distributed" vertical="center" indent="5"/>
    </xf>
    <xf numFmtId="14" fontId="23" fillId="0" borderId="43" xfId="0" applyNumberFormat="1" applyFont="1" applyBorder="1" applyAlignment="1">
      <alignment horizontal="distributed" vertical="center" indent="5"/>
    </xf>
    <xf numFmtId="0" fontId="25" fillId="0" borderId="70" xfId="0" applyFont="1" applyFill="1" applyBorder="1" applyAlignment="1" applyProtection="1">
      <alignment horizontal="center" vertical="distributed" textRotation="255" wrapText="1" indent="1"/>
    </xf>
    <xf numFmtId="0" fontId="25" fillId="0" borderId="71" xfId="0" applyFont="1" applyFill="1" applyBorder="1" applyAlignment="1" applyProtection="1">
      <alignment horizontal="center" vertical="distributed" textRotation="255" wrapText="1" indent="1"/>
    </xf>
    <xf numFmtId="0" fontId="25" fillId="0" borderId="72" xfId="0" applyFont="1" applyFill="1" applyBorder="1" applyAlignment="1" applyProtection="1">
      <alignment horizontal="center" vertical="distributed" textRotation="255" wrapText="1" indent="1"/>
    </xf>
    <xf numFmtId="0" fontId="19" fillId="0" borderId="4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19" fillId="0" borderId="37" xfId="0" applyFont="1" applyBorder="1" applyAlignment="1" applyProtection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47" xfId="0" applyFont="1" applyBorder="1" applyAlignment="1" applyProtection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6" xfId="0" applyFont="1" applyBorder="1" applyAlignment="1" applyProtection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9" fillId="0" borderId="0" xfId="0" applyFont="1" applyBorder="1" applyAlignment="1" applyProtection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185" fontId="20" fillId="0" borderId="48" xfId="0" applyNumberFormat="1" applyFont="1" applyBorder="1" applyAlignment="1">
      <alignment horizontal="right" vertical="center" shrinkToFit="1"/>
    </xf>
    <xf numFmtId="185" fontId="20" fillId="0" borderId="8" xfId="0" applyNumberFormat="1" applyFont="1" applyBorder="1" applyAlignment="1">
      <alignment horizontal="right" vertical="center" shrinkToFit="1"/>
    </xf>
    <xf numFmtId="185" fontId="20" fillId="0" borderId="43" xfId="0" applyNumberFormat="1" applyFont="1" applyBorder="1" applyAlignment="1">
      <alignment horizontal="right" vertical="center" shrinkToFit="1"/>
    </xf>
    <xf numFmtId="0" fontId="7" fillId="0" borderId="49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0" fillId="0" borderId="52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9" fillId="0" borderId="58" xfId="0" applyFont="1" applyBorder="1" applyAlignment="1">
      <alignment horizontal="right" vertical="center"/>
    </xf>
    <xf numFmtId="0" fontId="19" fillId="0" borderId="49" xfId="0" applyFont="1" applyBorder="1" applyAlignment="1">
      <alignment horizontal="right" vertical="center"/>
    </xf>
    <xf numFmtId="0" fontId="19" fillId="0" borderId="59" xfId="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8" fillId="0" borderId="48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23" fillId="0" borderId="6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0" xfId="0" applyNumberFormat="1" applyFont="1" applyBorder="1" applyAlignment="1" applyProtection="1">
      <alignment horizontal="left" vertical="center" wrapText="1"/>
    </xf>
    <xf numFmtId="0" fontId="28" fillId="0" borderId="61" xfId="0" applyFont="1" applyBorder="1" applyAlignment="1" applyProtection="1">
      <alignment horizontal="left" vertical="center"/>
    </xf>
    <xf numFmtId="0" fontId="28" fillId="0" borderId="60" xfId="0" applyFont="1" applyBorder="1" applyAlignment="1" applyProtection="1">
      <alignment horizontal="left" vertical="center"/>
    </xf>
    <xf numFmtId="0" fontId="28" fillId="0" borderId="62" xfId="0" applyFont="1" applyBorder="1" applyAlignment="1" applyProtection="1">
      <alignment horizontal="left" vertical="center"/>
    </xf>
    <xf numFmtId="0" fontId="0" fillId="0" borderId="50" xfId="0" applyFont="1" applyBorder="1" applyAlignment="1">
      <alignment horizontal="left" vertical="center" wrapText="1"/>
    </xf>
  </cellXfs>
  <cellStyles count="1">
    <cellStyle name="標準" xfId="0" builtinId="0"/>
  </cellStyles>
  <dxfs count="47">
    <dxf>
      <numFmt numFmtId="45" formatCode="[$-411]ggge&quot;年&quot;m&quot;月&quot;d&quot;日&quot;"/>
    </dxf>
    <dxf>
      <numFmt numFmtId="187" formatCode="&quot;令和元年&quot;m&quot;月&quot;d&quot;日&quot;"/>
    </dxf>
    <dxf>
      <numFmt numFmtId="188" formatCode="&quot;令和2年&quot;m&quot;月&quot;d&quot;日&quot;"/>
    </dxf>
    <dxf>
      <numFmt numFmtId="189" formatCode="&quot;令和3年&quot;m&quot;月&quot;d&quot;日&quot;"/>
    </dxf>
    <dxf>
      <numFmt numFmtId="190" formatCode="&quot;令和4年&quot;m&quot;月&quot;d&quot;日&quot;"/>
    </dxf>
    <dxf>
      <numFmt numFmtId="191" formatCode="&quot;令和5年&quot;m&quot;月&quot;d&quot;日&quot;"/>
    </dxf>
    <dxf>
      <numFmt numFmtId="45" formatCode="[$-411]ggge&quot;年&quot;m&quot;月&quot;d&quot;日&quot;"/>
    </dxf>
    <dxf>
      <numFmt numFmtId="187" formatCode="&quot;令和元年&quot;m&quot;月&quot;d&quot;日&quot;"/>
    </dxf>
    <dxf>
      <numFmt numFmtId="188" formatCode="&quot;令和2年&quot;m&quot;月&quot;d&quot;日&quot;"/>
    </dxf>
    <dxf>
      <numFmt numFmtId="189" formatCode="&quot;令和3年&quot;m&quot;月&quot;d&quot;日&quot;"/>
    </dxf>
    <dxf>
      <numFmt numFmtId="190" formatCode="&quot;令和4年&quot;m&quot;月&quot;d&quot;日&quot;"/>
    </dxf>
    <dxf>
      <numFmt numFmtId="191" formatCode="&quot;令和5年&quot;m&quot;月&quot;d&quot;日&quot;"/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numFmt numFmtId="45" formatCode="[$-411]ggge&quot;年&quot;m&quot;月&quot;d&quot;日&quot;"/>
    </dxf>
    <dxf>
      <numFmt numFmtId="187" formatCode="&quot;令和元年&quot;m&quot;月&quot;d&quot;日&quot;"/>
    </dxf>
    <dxf>
      <numFmt numFmtId="188" formatCode="&quot;令和2年&quot;m&quot;月&quot;d&quot;日&quot;"/>
    </dxf>
    <dxf>
      <numFmt numFmtId="189" formatCode="&quot;令和3年&quot;m&quot;月&quot;d&quot;日&quot;"/>
    </dxf>
    <dxf>
      <numFmt numFmtId="190" formatCode="&quot;令和4年&quot;m&quot;月&quot;d&quot;日&quot;"/>
    </dxf>
    <dxf>
      <numFmt numFmtId="191" formatCode="&quot;令和5年&quot;m&quot;月&quot;d&quot;日&quot;"/>
    </dxf>
    <dxf>
      <numFmt numFmtId="45" formatCode="[$-411]ggge&quot;年&quot;m&quot;月&quot;d&quot;日&quot;"/>
    </dxf>
    <dxf>
      <numFmt numFmtId="187" formatCode="&quot;令和元年&quot;m&quot;月&quot;d&quot;日&quot;"/>
    </dxf>
    <dxf>
      <numFmt numFmtId="188" formatCode="&quot;令和2年&quot;m&quot;月&quot;d&quot;日&quot;"/>
    </dxf>
    <dxf>
      <numFmt numFmtId="189" formatCode="&quot;令和3年&quot;m&quot;月&quot;d&quot;日&quot;"/>
    </dxf>
    <dxf>
      <numFmt numFmtId="190" formatCode="&quot;令和4年&quot;m&quot;月&quot;d&quot;日&quot;"/>
    </dxf>
    <dxf>
      <numFmt numFmtId="191" formatCode="&quot;令和5年&quot;m&quot;月&quot;d&quot;日&quot;"/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238157</xdr:colOff>
      <xdr:row>10</xdr:row>
      <xdr:rowOff>33331</xdr:rowOff>
    </xdr:from>
    <xdr:to>
      <xdr:col>19</xdr:col>
      <xdr:colOff>238157</xdr:colOff>
      <xdr:row>17</xdr:row>
      <xdr:rowOff>349941</xdr:rowOff>
    </xdr:to>
    <xdr:cxnSp macro="">
      <xdr:nvCxnSpPr>
        <xdr:cNvPr id="3" name="直線コネクタ 2"/>
        <xdr:cNvCxnSpPr/>
      </xdr:nvCxnSpPr>
      <xdr:spPr>
        <a:xfrm>
          <a:off x="4516470" y="2430456"/>
          <a:ext cx="0" cy="2642298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229968</xdr:colOff>
      <xdr:row>10</xdr:row>
      <xdr:rowOff>0</xdr:rowOff>
    </xdr:from>
    <xdr:to>
      <xdr:col>26</xdr:col>
      <xdr:colOff>229968</xdr:colOff>
      <xdr:row>19</xdr:row>
      <xdr:rowOff>358023</xdr:rowOff>
    </xdr:to>
    <xdr:cxnSp macro="">
      <xdr:nvCxnSpPr>
        <xdr:cNvPr id="4" name="直線コネクタ 3"/>
        <xdr:cNvCxnSpPr/>
      </xdr:nvCxnSpPr>
      <xdr:spPr>
        <a:xfrm flipH="1">
          <a:off x="6183093" y="2397125"/>
          <a:ext cx="0" cy="3413961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323850</xdr:colOff>
      <xdr:row>0</xdr:row>
      <xdr:rowOff>9525</xdr:rowOff>
    </xdr:from>
    <xdr:to>
      <xdr:col>28</xdr:col>
      <xdr:colOff>609600</xdr:colOff>
      <xdr:row>1</xdr:row>
      <xdr:rowOff>47625</xdr:rowOff>
    </xdr:to>
    <xdr:sp macro="" textlink="">
      <xdr:nvSpPr>
        <xdr:cNvPr id="3075" name="Oval 3"/>
        <xdr:cNvSpPr>
          <a:spLocks noChangeArrowheads="1"/>
        </xdr:cNvSpPr>
      </xdr:nvSpPr>
      <xdr:spPr bwMode="auto">
        <a:xfrm>
          <a:off x="6858000" y="9525"/>
          <a:ext cx="285750" cy="285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</a:t>
          </a:r>
        </a:p>
      </xdr:txBody>
    </xdr:sp>
    <xdr:clientData/>
  </xdr:twoCellAnchor>
  <xdr:twoCellAnchor>
    <xdr:from>
      <xdr:col>19</xdr:col>
      <xdr:colOff>260841</xdr:colOff>
      <xdr:row>10</xdr:row>
      <xdr:rowOff>9525</xdr:rowOff>
    </xdr:from>
    <xdr:to>
      <xdr:col>19</xdr:col>
      <xdr:colOff>260841</xdr:colOff>
      <xdr:row>18</xdr:row>
      <xdr:rowOff>6804</xdr:rowOff>
    </xdr:to>
    <xdr:cxnSp macro="">
      <xdr:nvCxnSpPr>
        <xdr:cNvPr id="10" name="直線コネクタ 9"/>
        <xdr:cNvCxnSpPr/>
      </xdr:nvCxnSpPr>
      <xdr:spPr>
        <a:xfrm>
          <a:off x="4576399" y="2412756"/>
          <a:ext cx="0" cy="2642298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233723</xdr:colOff>
      <xdr:row>10</xdr:row>
      <xdr:rowOff>0</xdr:rowOff>
    </xdr:from>
    <xdr:to>
      <xdr:col>26</xdr:col>
      <xdr:colOff>233723</xdr:colOff>
      <xdr:row>20</xdr:row>
      <xdr:rowOff>3284</xdr:rowOff>
    </xdr:to>
    <xdr:cxnSp macro="">
      <xdr:nvCxnSpPr>
        <xdr:cNvPr id="11" name="直線コネクタ 10"/>
        <xdr:cNvCxnSpPr/>
      </xdr:nvCxnSpPr>
      <xdr:spPr>
        <a:xfrm>
          <a:off x="6227146" y="2403231"/>
          <a:ext cx="0" cy="3366341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B1:AF44"/>
  <sheetViews>
    <sheetView showGridLines="0" tabSelected="1" view="pageBreakPreview" zoomScale="120" zoomScaleNormal="100" zoomScaleSheetLayoutView="120" workbookViewId="0">
      <selection activeCell="G4" sqref="G4:AB4"/>
    </sheetView>
  </sheetViews>
  <sheetFormatPr defaultRowHeight="13.5" x14ac:dyDescent="0.15"/>
  <cols>
    <col min="1" max="1" width="2.5" style="25" customWidth="1"/>
    <col min="2" max="12" width="3.375" style="25" customWidth="1"/>
    <col min="13" max="13" width="1.875" style="25" customWidth="1"/>
    <col min="14" max="14" width="3.625" style="25" customWidth="1"/>
    <col min="15" max="15" width="2.375" style="25" customWidth="1"/>
    <col min="16" max="17" width="1.625" style="25" customWidth="1"/>
    <col min="18" max="18" width="2.125" style="25" customWidth="1"/>
    <col min="19" max="20" width="3.625" style="25" customWidth="1"/>
    <col min="21" max="21" width="2.125" style="25" customWidth="1"/>
    <col min="22" max="22" width="1.625" style="25" customWidth="1"/>
    <col min="23" max="28" width="3.625" style="25" customWidth="1"/>
    <col min="29" max="29" width="6.375" style="25" customWidth="1"/>
    <col min="30" max="30" width="6.5" style="25" customWidth="1"/>
    <col min="31" max="31" width="2.5" style="25" customWidth="1"/>
    <col min="32" max="16384" width="9" style="25"/>
  </cols>
  <sheetData>
    <row r="1" spans="2:31" ht="18.75" x14ac:dyDescent="0.15">
      <c r="H1" s="26"/>
      <c r="I1" s="26"/>
      <c r="J1" s="234" t="s">
        <v>29</v>
      </c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6"/>
      <c r="V1" s="26"/>
      <c r="W1" s="26"/>
      <c r="X1" s="26"/>
      <c r="AE1" s="64"/>
    </row>
    <row r="2" spans="2:31" ht="14.25" thickBot="1" x14ac:dyDescent="0.2">
      <c r="H2" s="27"/>
      <c r="I2" s="27"/>
      <c r="J2" s="235" t="s">
        <v>30</v>
      </c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7"/>
      <c r="V2" s="27"/>
      <c r="W2" s="27"/>
      <c r="X2" s="27"/>
    </row>
    <row r="3" spans="2:31" ht="14.25" thickTop="1" x14ac:dyDescent="0.15"/>
    <row r="4" spans="2:31" ht="37.5" customHeight="1" thickBot="1" x14ac:dyDescent="0.2">
      <c r="B4" s="28" t="s">
        <v>0</v>
      </c>
      <c r="C4" s="193" t="s">
        <v>1</v>
      </c>
      <c r="D4" s="193"/>
      <c r="E4" s="193"/>
      <c r="F4" s="194"/>
      <c r="G4" s="410" t="s">
        <v>120</v>
      </c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6"/>
    </row>
    <row r="5" spans="2:31" ht="12" customHeight="1" x14ac:dyDescent="0.15">
      <c r="B5" s="120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3"/>
      <c r="N5" s="102"/>
      <c r="O5" s="201"/>
      <c r="P5" s="201"/>
      <c r="Q5" s="197"/>
      <c r="R5" s="197"/>
      <c r="S5" s="103"/>
      <c r="T5" s="103"/>
      <c r="U5" s="197"/>
      <c r="V5" s="197"/>
      <c r="W5" s="103"/>
      <c r="X5" s="103"/>
      <c r="Y5" s="104"/>
      <c r="Z5" s="103"/>
      <c r="AA5" s="103"/>
      <c r="AB5" s="105"/>
    </row>
    <row r="6" spans="2:31" ht="20.25" customHeight="1" x14ac:dyDescent="0.15">
      <c r="B6" s="242" t="s">
        <v>33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18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20"/>
    </row>
    <row r="7" spans="2:31" ht="12" customHeight="1" thickBot="1" x14ac:dyDescent="0.2">
      <c r="B7" s="214" t="s">
        <v>2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3"/>
    </row>
    <row r="8" spans="2:31" ht="14.25" thickTop="1" x14ac:dyDescent="0.15">
      <c r="B8" s="128" t="s">
        <v>3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411" t="s">
        <v>4</v>
      </c>
      <c r="S8" s="412"/>
      <c r="T8" s="412"/>
      <c r="U8" s="412"/>
      <c r="V8" s="412"/>
      <c r="W8" s="412"/>
      <c r="X8" s="412"/>
      <c r="Y8" s="412"/>
      <c r="Z8" s="412"/>
      <c r="AA8" s="412"/>
      <c r="AB8" s="413"/>
    </row>
    <row r="9" spans="2:31" ht="27.75" customHeight="1" x14ac:dyDescent="0.15">
      <c r="B9" s="348" t="s">
        <v>117</v>
      </c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50"/>
      <c r="R9" s="209"/>
      <c r="S9" s="210"/>
      <c r="T9" s="210"/>
      <c r="U9" s="210"/>
      <c r="V9" s="210"/>
      <c r="W9" s="210"/>
      <c r="X9" s="210"/>
      <c r="Y9" s="210"/>
      <c r="Z9" s="210"/>
      <c r="AA9" s="210"/>
      <c r="AB9" s="211"/>
    </row>
    <row r="10" spans="2:31" ht="18" customHeight="1" x14ac:dyDescent="0.15">
      <c r="B10" s="207" t="s">
        <v>34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 t="s">
        <v>35</v>
      </c>
      <c r="O10" s="208"/>
      <c r="P10" s="208"/>
      <c r="Q10" s="208"/>
      <c r="R10" s="208"/>
      <c r="S10" s="208" t="s">
        <v>36</v>
      </c>
      <c r="T10" s="208"/>
      <c r="U10" s="208"/>
      <c r="V10" s="208"/>
      <c r="W10" s="208" t="s">
        <v>37</v>
      </c>
      <c r="X10" s="208"/>
      <c r="Y10" s="208"/>
      <c r="Z10" s="208"/>
      <c r="AA10" s="208"/>
      <c r="AB10" s="241"/>
    </row>
    <row r="11" spans="2:31" ht="10.5" customHeight="1" x14ac:dyDescent="0.15"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0"/>
      <c r="N11" s="224"/>
      <c r="O11" s="225"/>
      <c r="P11" s="225"/>
      <c r="Q11" s="126" t="s">
        <v>5</v>
      </c>
      <c r="R11" s="127"/>
      <c r="S11" s="216" t="s">
        <v>114</v>
      </c>
      <c r="T11" s="217"/>
      <c r="U11" s="121"/>
      <c r="V11" s="122"/>
      <c r="W11" s="123" t="s">
        <v>114</v>
      </c>
      <c r="X11" s="124"/>
      <c r="Y11" s="124"/>
      <c r="Z11" s="124"/>
      <c r="AA11" s="125"/>
      <c r="AB11" s="86"/>
    </row>
    <row r="12" spans="2:31" ht="28.5" customHeight="1" x14ac:dyDescent="0.15"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6"/>
      <c r="N12" s="198"/>
      <c r="O12" s="199"/>
      <c r="P12" s="199"/>
      <c r="Q12" s="226"/>
      <c r="R12" s="227"/>
      <c r="S12" s="112"/>
      <c r="T12" s="113"/>
      <c r="U12" s="113"/>
      <c r="V12" s="200"/>
      <c r="W12" s="138"/>
      <c r="X12" s="139"/>
      <c r="Y12" s="139"/>
      <c r="Z12" s="139"/>
      <c r="AA12" s="139"/>
      <c r="AB12" s="140"/>
    </row>
    <row r="13" spans="2:31" ht="28.5" customHeight="1" x14ac:dyDescent="0.15"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4"/>
      <c r="N13" s="198"/>
      <c r="O13" s="199"/>
      <c r="P13" s="199"/>
      <c r="Q13" s="226"/>
      <c r="R13" s="227"/>
      <c r="S13" s="112"/>
      <c r="T13" s="113"/>
      <c r="U13" s="113"/>
      <c r="V13" s="200"/>
      <c r="W13" s="138"/>
      <c r="X13" s="139"/>
      <c r="Y13" s="139"/>
      <c r="Z13" s="139"/>
      <c r="AA13" s="139"/>
      <c r="AB13" s="140"/>
    </row>
    <row r="14" spans="2:31" ht="28.5" customHeight="1" x14ac:dyDescent="0.15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4"/>
      <c r="N14" s="212"/>
      <c r="O14" s="213"/>
      <c r="P14" s="213"/>
      <c r="Q14" s="226"/>
      <c r="R14" s="227"/>
      <c r="S14" s="112"/>
      <c r="T14" s="113"/>
      <c r="U14" s="113"/>
      <c r="V14" s="200"/>
      <c r="W14" s="138"/>
      <c r="X14" s="139"/>
      <c r="Y14" s="139"/>
      <c r="Z14" s="139"/>
      <c r="AA14" s="139"/>
      <c r="AB14" s="140"/>
    </row>
    <row r="15" spans="2:31" ht="28.5" customHeight="1" x14ac:dyDescent="0.15"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4"/>
      <c r="N15" s="212"/>
      <c r="O15" s="213"/>
      <c r="P15" s="213"/>
      <c r="Q15" s="226"/>
      <c r="R15" s="227"/>
      <c r="S15" s="112"/>
      <c r="T15" s="113"/>
      <c r="U15" s="113"/>
      <c r="V15" s="200"/>
      <c r="W15" s="138"/>
      <c r="X15" s="139"/>
      <c r="Y15" s="139"/>
      <c r="Z15" s="139"/>
      <c r="AA15" s="139"/>
      <c r="AB15" s="140"/>
    </row>
    <row r="16" spans="2:31" ht="28.5" customHeight="1" x14ac:dyDescent="0.15"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4"/>
      <c r="N16" s="212"/>
      <c r="O16" s="213"/>
      <c r="P16" s="213"/>
      <c r="Q16" s="226"/>
      <c r="R16" s="227"/>
      <c r="S16" s="112"/>
      <c r="T16" s="113"/>
      <c r="U16" s="113"/>
      <c r="V16" s="200"/>
      <c r="W16" s="138"/>
      <c r="X16" s="139"/>
      <c r="Y16" s="139"/>
      <c r="Z16" s="139"/>
      <c r="AA16" s="139"/>
      <c r="AB16" s="140"/>
    </row>
    <row r="17" spans="2:32" ht="28.5" customHeight="1" x14ac:dyDescent="0.15">
      <c r="B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4"/>
      <c r="N17" s="212"/>
      <c r="O17" s="213"/>
      <c r="P17" s="213"/>
      <c r="Q17" s="226"/>
      <c r="R17" s="227"/>
      <c r="S17" s="112"/>
      <c r="T17" s="113"/>
      <c r="U17" s="113"/>
      <c r="V17" s="200"/>
      <c r="W17" s="138"/>
      <c r="X17" s="139"/>
      <c r="Y17" s="139"/>
      <c r="Z17" s="139"/>
      <c r="AA17" s="139"/>
      <c r="AB17" s="140"/>
    </row>
    <row r="18" spans="2:32" ht="28.5" customHeight="1" thickBot="1" x14ac:dyDescent="0.2"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4"/>
      <c r="N18" s="212"/>
      <c r="O18" s="213"/>
      <c r="P18" s="213"/>
      <c r="Q18" s="226"/>
      <c r="R18" s="227"/>
      <c r="S18" s="112"/>
      <c r="T18" s="113"/>
      <c r="U18" s="113"/>
      <c r="V18" s="200"/>
      <c r="W18" s="138"/>
      <c r="X18" s="139"/>
      <c r="Y18" s="139"/>
      <c r="Z18" s="139"/>
      <c r="AA18" s="139"/>
      <c r="AB18" s="140"/>
    </row>
    <row r="19" spans="2:32" ht="28.5" customHeight="1" x14ac:dyDescent="0.15">
      <c r="B19" s="31"/>
      <c r="C19" s="163" t="s">
        <v>55</v>
      </c>
      <c r="D19" s="163"/>
      <c r="E19" s="155" t="s">
        <v>38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67"/>
      <c r="X19" s="168"/>
      <c r="Y19" s="168"/>
      <c r="Z19" s="168"/>
      <c r="AA19" s="168"/>
      <c r="AB19" s="169"/>
    </row>
    <row r="20" spans="2:32" ht="28.5" customHeight="1" thickBot="1" x14ac:dyDescent="0.2">
      <c r="B20" s="31"/>
      <c r="C20" s="163" t="s">
        <v>56</v>
      </c>
      <c r="D20" s="163"/>
      <c r="E20" s="155" t="s">
        <v>6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239"/>
      <c r="R20" s="239"/>
      <c r="S20" s="239"/>
      <c r="T20" s="239"/>
      <c r="U20" s="239"/>
      <c r="V20" s="240"/>
      <c r="W20" s="164"/>
      <c r="X20" s="165"/>
      <c r="Y20" s="165"/>
      <c r="Z20" s="165"/>
      <c r="AA20" s="165"/>
      <c r="AB20" s="166"/>
    </row>
    <row r="21" spans="2:32" ht="13.5" customHeight="1" x14ac:dyDescent="0.15">
      <c r="B21" s="32"/>
      <c r="C21" s="33"/>
      <c r="D21" s="33"/>
      <c r="E21" s="34"/>
      <c r="F21" s="158" t="s">
        <v>100</v>
      </c>
      <c r="G21" s="159"/>
      <c r="H21" s="34"/>
      <c r="I21" s="34"/>
      <c r="J21" s="34"/>
      <c r="K21" s="34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6"/>
      <c r="X21" s="36"/>
      <c r="Y21" s="36"/>
      <c r="Z21" s="36"/>
      <c r="AA21" s="36"/>
      <c r="AB21" s="37"/>
    </row>
    <row r="22" spans="2:32" ht="13.5" customHeight="1" x14ac:dyDescent="0.15">
      <c r="B22" s="38"/>
      <c r="C22" s="161" t="s">
        <v>7</v>
      </c>
      <c r="D22" s="162"/>
      <c r="E22" s="162"/>
      <c r="F22" s="160"/>
      <c r="G22" s="160"/>
      <c r="H22" s="156" t="s">
        <v>13</v>
      </c>
      <c r="I22" s="115"/>
      <c r="J22" s="115"/>
      <c r="K22" s="34"/>
      <c r="L22" s="35"/>
      <c r="M22" s="35"/>
      <c r="N22" s="35"/>
      <c r="O22" s="35"/>
      <c r="P22" s="35"/>
      <c r="Q22" s="35"/>
      <c r="R22" s="35"/>
      <c r="S22" s="35"/>
      <c r="T22" s="35"/>
      <c r="U22" s="116" t="s">
        <v>116</v>
      </c>
      <c r="V22" s="116"/>
      <c r="W22" s="116"/>
      <c r="X22" s="116"/>
      <c r="Y22" s="116"/>
      <c r="Z22" s="116"/>
      <c r="AA22" s="116"/>
      <c r="AB22" s="117"/>
    </row>
    <row r="23" spans="2:32" ht="13.5" customHeight="1" x14ac:dyDescent="0.15">
      <c r="B23" s="32"/>
      <c r="C23" s="33"/>
      <c r="D23" s="33"/>
      <c r="E23" s="34"/>
      <c r="F23" s="160"/>
      <c r="G23" s="160"/>
      <c r="H23" s="34"/>
      <c r="I23" s="34"/>
      <c r="J23" s="34"/>
      <c r="K23" s="34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6"/>
      <c r="X23" s="36"/>
      <c r="Y23" s="36"/>
      <c r="Z23" s="36"/>
      <c r="AA23" s="36"/>
      <c r="AB23" s="37"/>
    </row>
    <row r="24" spans="2:32" ht="19.5" customHeight="1" x14ac:dyDescent="0.15">
      <c r="B24" s="114" t="s">
        <v>101</v>
      </c>
      <c r="C24" s="115"/>
      <c r="D24" s="115"/>
      <c r="E24" s="115"/>
      <c r="F24" s="115"/>
      <c r="G24" s="115"/>
      <c r="H24" s="115"/>
      <c r="I24" s="157"/>
      <c r="J24" s="157"/>
      <c r="K24" s="81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6"/>
      <c r="X24" s="36"/>
      <c r="Y24" s="36"/>
      <c r="Z24" s="36"/>
      <c r="AA24" s="36"/>
      <c r="AB24" s="37"/>
    </row>
    <row r="25" spans="2:32" ht="13.5" customHeight="1" x14ac:dyDescent="0.15">
      <c r="B25" s="38"/>
      <c r="C25" s="39"/>
      <c r="D25" s="39"/>
      <c r="E25" s="35"/>
      <c r="F25" s="35"/>
      <c r="G25" s="35"/>
      <c r="H25" s="35"/>
      <c r="I25" s="35"/>
      <c r="J25" s="35"/>
      <c r="K25" s="35"/>
      <c r="L25" s="100"/>
      <c r="M25" s="100"/>
      <c r="N25" s="100" t="s">
        <v>8</v>
      </c>
      <c r="O25" s="135"/>
      <c r="P25" s="135"/>
      <c r="Q25" s="135"/>
      <c r="R25" s="136"/>
      <c r="S25" s="136"/>
      <c r="T25" s="136"/>
      <c r="U25" s="60"/>
      <c r="V25" s="60"/>
      <c r="W25" s="61"/>
      <c r="X25" s="61"/>
      <c r="Y25" s="61"/>
      <c r="Z25" s="61"/>
      <c r="AA25" s="61"/>
      <c r="AB25" s="62"/>
    </row>
    <row r="26" spans="2:32" ht="15.75" customHeight="1" x14ac:dyDescent="0.15">
      <c r="B26" s="38"/>
      <c r="C26" s="36"/>
      <c r="D26" s="36"/>
      <c r="E26" s="36"/>
      <c r="F26" s="36"/>
      <c r="G26" s="36"/>
      <c r="H26" s="36"/>
      <c r="I26" s="36"/>
      <c r="J26" s="36"/>
      <c r="K26" s="36"/>
      <c r="L26" s="137" t="s">
        <v>39</v>
      </c>
      <c r="M26" s="137"/>
      <c r="N26" s="137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41"/>
      <c r="AF26" s="40"/>
    </row>
    <row r="27" spans="2:32" ht="15.75" customHeight="1" x14ac:dyDescent="0.15">
      <c r="B27" s="38"/>
      <c r="C27" s="36"/>
      <c r="D27" s="36"/>
      <c r="E27" s="36"/>
      <c r="F27" s="36"/>
      <c r="G27" s="36"/>
      <c r="H27" s="36"/>
      <c r="I27" s="36"/>
      <c r="J27" s="36"/>
      <c r="K27" s="36"/>
      <c r="L27" s="100"/>
      <c r="M27" s="100"/>
      <c r="N27" s="100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41"/>
      <c r="AF27" s="40"/>
    </row>
    <row r="28" spans="2:32" ht="15.75" customHeight="1" x14ac:dyDescent="0.15">
      <c r="B28" s="38"/>
      <c r="C28" s="36"/>
      <c r="D28" s="36"/>
      <c r="E28" s="36"/>
      <c r="F28" s="36"/>
      <c r="G28" s="36"/>
      <c r="H28" s="36"/>
      <c r="I28" s="36"/>
      <c r="J28" s="36"/>
      <c r="K28" s="36"/>
      <c r="L28" s="137" t="s">
        <v>40</v>
      </c>
      <c r="M28" s="137"/>
      <c r="N28" s="137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41"/>
      <c r="AF28" s="40"/>
    </row>
    <row r="29" spans="2:32" ht="15.75" customHeight="1" x14ac:dyDescent="0.15">
      <c r="B29" s="38"/>
      <c r="C29" s="36"/>
      <c r="D29" s="36"/>
      <c r="E29" s="36"/>
      <c r="F29" s="36"/>
      <c r="G29" s="36"/>
      <c r="H29" s="36"/>
      <c r="I29" s="36"/>
      <c r="J29" s="36"/>
      <c r="K29" s="36"/>
      <c r="L29" s="100"/>
      <c r="M29" s="100"/>
      <c r="N29" s="100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41"/>
      <c r="AF29" s="40"/>
    </row>
    <row r="30" spans="2:32" ht="15.75" customHeight="1" x14ac:dyDescent="0.15">
      <c r="B30" s="133"/>
      <c r="C30" s="134"/>
      <c r="D30" s="134"/>
      <c r="E30" s="134"/>
      <c r="F30" s="36"/>
      <c r="G30" s="36"/>
      <c r="H30" s="36"/>
      <c r="I30" s="36"/>
      <c r="J30" s="36"/>
      <c r="K30" s="36"/>
      <c r="L30" s="101"/>
      <c r="M30" s="101"/>
      <c r="N30" s="101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08"/>
      <c r="AB30" s="109"/>
    </row>
    <row r="31" spans="2:32" ht="22.5" customHeight="1" thickBot="1" x14ac:dyDescent="0.2">
      <c r="B31" s="130" t="s">
        <v>119</v>
      </c>
      <c r="C31" s="131"/>
      <c r="D31" s="131"/>
      <c r="E31" s="131"/>
      <c r="F31" s="107"/>
      <c r="G31" s="107"/>
      <c r="H31" s="107"/>
      <c r="I31" s="107"/>
      <c r="J31" s="107"/>
      <c r="K31" s="107"/>
      <c r="L31" s="107"/>
      <c r="M31" s="261" t="s">
        <v>9</v>
      </c>
      <c r="N31" s="261"/>
      <c r="O31" s="44" t="s">
        <v>11</v>
      </c>
      <c r="P31" s="262"/>
      <c r="Q31" s="262"/>
      <c r="R31" s="262"/>
      <c r="S31" s="44" t="s">
        <v>10</v>
      </c>
      <c r="T31" s="182"/>
      <c r="U31" s="182"/>
      <c r="V31" s="182"/>
      <c r="W31" s="182"/>
      <c r="X31" s="182"/>
      <c r="Y31" s="182"/>
      <c r="Z31" s="182"/>
      <c r="AA31" s="182"/>
      <c r="AB31" s="183"/>
      <c r="AC31" s="36"/>
    </row>
    <row r="32" spans="2:32" ht="11.25" customHeight="1" x14ac:dyDescent="0.15">
      <c r="B32" s="258" t="s">
        <v>57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60"/>
      <c r="M32" s="252" t="s">
        <v>12</v>
      </c>
      <c r="N32" s="253"/>
      <c r="O32" s="185" t="s">
        <v>14</v>
      </c>
      <c r="P32" s="186"/>
      <c r="Q32" s="186"/>
      <c r="R32" s="186"/>
      <c r="S32" s="186"/>
      <c r="T32" s="186"/>
      <c r="U32" s="186"/>
      <c r="V32" s="186"/>
      <c r="W32" s="186"/>
      <c r="X32" s="187"/>
      <c r="Y32" s="187"/>
      <c r="Z32" s="187"/>
      <c r="AA32" s="187"/>
      <c r="AB32" s="188"/>
      <c r="AC32" s="36"/>
    </row>
    <row r="33" spans="2:30" ht="21" customHeight="1" x14ac:dyDescent="0.15">
      <c r="B33" s="249"/>
      <c r="C33" s="250"/>
      <c r="D33" s="250"/>
      <c r="E33" s="250"/>
      <c r="F33" s="250"/>
      <c r="G33" s="250"/>
      <c r="H33" s="250"/>
      <c r="I33" s="250"/>
      <c r="J33" s="250"/>
      <c r="K33" s="250"/>
      <c r="L33" s="251"/>
      <c r="M33" s="254"/>
      <c r="N33" s="255"/>
      <c r="O33" s="185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9"/>
      <c r="AC33" s="36"/>
    </row>
    <row r="34" spans="2:30" ht="11.25" customHeight="1" x14ac:dyDescent="0.15">
      <c r="B34" s="236" t="s">
        <v>58</v>
      </c>
      <c r="C34" s="237"/>
      <c r="D34" s="237"/>
      <c r="E34" s="237"/>
      <c r="F34" s="237"/>
      <c r="G34" s="237"/>
      <c r="H34" s="237"/>
      <c r="I34" s="237"/>
      <c r="J34" s="237"/>
      <c r="K34" s="237"/>
      <c r="L34" s="238"/>
      <c r="M34" s="256" t="s">
        <v>12</v>
      </c>
      <c r="N34" s="257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9"/>
      <c r="AC34" s="36"/>
    </row>
    <row r="35" spans="2:30" ht="21" customHeight="1" x14ac:dyDescent="0.15">
      <c r="B35" s="249"/>
      <c r="C35" s="250"/>
      <c r="D35" s="250"/>
      <c r="E35" s="250"/>
      <c r="F35" s="250"/>
      <c r="G35" s="250"/>
      <c r="H35" s="250"/>
      <c r="I35" s="250"/>
      <c r="J35" s="250"/>
      <c r="K35" s="250"/>
      <c r="L35" s="251"/>
      <c r="M35" s="254"/>
      <c r="N35" s="255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9"/>
      <c r="AC35" s="36"/>
    </row>
    <row r="36" spans="2:30" ht="11.25" customHeight="1" x14ac:dyDescent="0.15">
      <c r="B36" s="236" t="s">
        <v>59</v>
      </c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185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9"/>
      <c r="AC36" s="36"/>
    </row>
    <row r="37" spans="2:30" x14ac:dyDescent="0.15">
      <c r="B37" s="45" t="s">
        <v>67</v>
      </c>
      <c r="C37" s="46" t="s">
        <v>16</v>
      </c>
      <c r="D37" s="29"/>
      <c r="E37" s="29"/>
      <c r="F37" s="29" t="s">
        <v>15</v>
      </c>
      <c r="G37" s="46" t="s">
        <v>17</v>
      </c>
      <c r="H37" s="46"/>
      <c r="I37" s="29"/>
      <c r="J37" s="29" t="s">
        <v>15</v>
      </c>
      <c r="K37" s="46" t="s">
        <v>18</v>
      </c>
      <c r="L37" s="29"/>
      <c r="M37" s="46"/>
      <c r="N37" s="46"/>
      <c r="O37" s="190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2"/>
      <c r="AC37" s="36"/>
    </row>
    <row r="38" spans="2:30" ht="11.25" customHeight="1" x14ac:dyDescent="0.15">
      <c r="B38" s="236" t="s">
        <v>60</v>
      </c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8"/>
      <c r="O38" s="170" t="s">
        <v>23</v>
      </c>
      <c r="P38" s="171"/>
      <c r="Q38" s="172"/>
      <c r="R38" s="244" t="s">
        <v>83</v>
      </c>
      <c r="S38" s="245"/>
      <c r="T38" s="245"/>
      <c r="U38" s="232"/>
      <c r="V38" s="232"/>
      <c r="W38" s="119" t="s">
        <v>82</v>
      </c>
      <c r="X38" s="119"/>
      <c r="Y38" s="119" t="s">
        <v>64</v>
      </c>
      <c r="Z38" s="180"/>
      <c r="AA38" s="228" t="s">
        <v>24</v>
      </c>
      <c r="AB38" s="229"/>
      <c r="AC38" s="47"/>
    </row>
    <row r="39" spans="2:30" ht="15" customHeight="1" x14ac:dyDescent="0.15">
      <c r="B39" s="45" t="s">
        <v>15</v>
      </c>
      <c r="C39" s="46" t="s">
        <v>19</v>
      </c>
      <c r="D39" s="29"/>
      <c r="E39" s="29"/>
      <c r="F39" s="29"/>
      <c r="G39" s="48" t="s">
        <v>41</v>
      </c>
      <c r="H39" s="46" t="s">
        <v>20</v>
      </c>
      <c r="J39" s="46"/>
      <c r="K39" s="46"/>
      <c r="L39" s="46"/>
      <c r="M39" s="46"/>
      <c r="N39" s="46"/>
      <c r="O39" s="173"/>
      <c r="P39" s="174"/>
      <c r="Q39" s="175"/>
      <c r="R39" s="246"/>
      <c r="S39" s="247"/>
      <c r="T39" s="247"/>
      <c r="U39" s="233"/>
      <c r="V39" s="233"/>
      <c r="W39" s="179"/>
      <c r="X39" s="179"/>
      <c r="Y39" s="179"/>
      <c r="Z39" s="181"/>
      <c r="AA39" s="230"/>
      <c r="AB39" s="231"/>
      <c r="AC39" s="50"/>
    </row>
    <row r="40" spans="2:30" ht="26.25" customHeight="1" x14ac:dyDescent="0.15">
      <c r="B40" s="51" t="s">
        <v>61</v>
      </c>
      <c r="C40" s="52"/>
      <c r="D40" s="52"/>
      <c r="E40" s="52"/>
      <c r="F40" s="52"/>
      <c r="G40" s="145"/>
      <c r="H40" s="145"/>
      <c r="I40" s="53" t="s">
        <v>21</v>
      </c>
      <c r="J40" s="53"/>
      <c r="K40" s="53" t="s">
        <v>21</v>
      </c>
      <c r="L40" s="145"/>
      <c r="M40" s="145"/>
      <c r="N40" s="146"/>
      <c r="O40" s="176"/>
      <c r="P40" s="177"/>
      <c r="Q40" s="178"/>
      <c r="R40" s="248" t="s">
        <v>84</v>
      </c>
      <c r="S40" s="184"/>
      <c r="T40" s="184"/>
      <c r="U40" s="184"/>
      <c r="V40" s="184"/>
      <c r="W40" s="53" t="s">
        <v>82</v>
      </c>
      <c r="X40" s="53"/>
      <c r="Y40" s="53" t="s">
        <v>65</v>
      </c>
      <c r="Z40" s="53"/>
      <c r="AA40" s="54" t="s">
        <v>25</v>
      </c>
      <c r="AB40" s="55"/>
      <c r="AC40" s="41"/>
    </row>
    <row r="41" spans="2:30" ht="26.25" customHeight="1" x14ac:dyDescent="0.15">
      <c r="B41" s="56" t="s">
        <v>62</v>
      </c>
      <c r="C41" s="29"/>
      <c r="D41" s="29"/>
      <c r="E41" s="29"/>
      <c r="F41" s="29"/>
      <c r="G41" s="145"/>
      <c r="H41" s="145"/>
      <c r="I41" s="43" t="s">
        <v>21</v>
      </c>
      <c r="J41" s="43"/>
      <c r="K41" s="43" t="s">
        <v>21</v>
      </c>
      <c r="L41" s="145"/>
      <c r="M41" s="145"/>
      <c r="N41" s="146"/>
      <c r="O41" s="153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54"/>
      <c r="AA41" s="49" t="s">
        <v>26</v>
      </c>
      <c r="AB41" s="30"/>
      <c r="AC41" s="41"/>
    </row>
    <row r="42" spans="2:30" ht="26.25" customHeight="1" thickBot="1" x14ac:dyDescent="0.2">
      <c r="B42" s="57" t="s">
        <v>63</v>
      </c>
      <c r="C42" s="58"/>
      <c r="D42" s="58"/>
      <c r="E42" s="149"/>
      <c r="F42" s="149"/>
      <c r="G42" s="149"/>
      <c r="H42" s="149"/>
      <c r="I42" s="149"/>
      <c r="J42" s="149"/>
      <c r="K42" s="149"/>
      <c r="L42" s="149"/>
      <c r="M42" s="150" t="s">
        <v>22</v>
      </c>
      <c r="N42" s="150"/>
      <c r="O42" s="151" t="s">
        <v>28</v>
      </c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47"/>
      <c r="AB42" s="148"/>
      <c r="AC42" s="59" t="s">
        <v>27</v>
      </c>
      <c r="AD42" s="41"/>
    </row>
    <row r="43" spans="2:30" ht="11.25" customHeight="1" x14ac:dyDescent="0.15">
      <c r="B43" s="42" t="s">
        <v>32</v>
      </c>
    </row>
    <row r="44" spans="2:30" x14ac:dyDescent="0.15">
      <c r="AC44" s="84"/>
    </row>
  </sheetData>
  <mergeCells count="115">
    <mergeCell ref="G40:H40"/>
    <mergeCell ref="R38:T39"/>
    <mergeCell ref="R40:T40"/>
    <mergeCell ref="L40:N40"/>
    <mergeCell ref="B16:M16"/>
    <mergeCell ref="B13:M13"/>
    <mergeCell ref="B14:M14"/>
    <mergeCell ref="B15:M15"/>
    <mergeCell ref="B35:L35"/>
    <mergeCell ref="M32:N33"/>
    <mergeCell ref="M34:N35"/>
    <mergeCell ref="B33:L33"/>
    <mergeCell ref="B32:L32"/>
    <mergeCell ref="M31:N31"/>
    <mergeCell ref="P31:R31"/>
    <mergeCell ref="S18:V18"/>
    <mergeCell ref="S17:V17"/>
    <mergeCell ref="S16:V16"/>
    <mergeCell ref="N17:P17"/>
    <mergeCell ref="S15:V15"/>
    <mergeCell ref="AA38:AB39"/>
    <mergeCell ref="W38:W39"/>
    <mergeCell ref="Y38:Y39"/>
    <mergeCell ref="U38:V39"/>
    <mergeCell ref="J1:T1"/>
    <mergeCell ref="J2:T2"/>
    <mergeCell ref="N16:P16"/>
    <mergeCell ref="B38:N38"/>
    <mergeCell ref="Q15:R15"/>
    <mergeCell ref="Q16:R16"/>
    <mergeCell ref="Q17:R17"/>
    <mergeCell ref="Q18:R18"/>
    <mergeCell ref="B36:N36"/>
    <mergeCell ref="B34:L34"/>
    <mergeCell ref="N14:P14"/>
    <mergeCell ref="N15:P15"/>
    <mergeCell ref="Q14:R14"/>
    <mergeCell ref="B18:M18"/>
    <mergeCell ref="E20:P20"/>
    <mergeCell ref="Q20:V20"/>
    <mergeCell ref="S10:V10"/>
    <mergeCell ref="W10:AB10"/>
    <mergeCell ref="B6:M6"/>
    <mergeCell ref="W11:AA11"/>
    <mergeCell ref="N12:P12"/>
    <mergeCell ref="Q11:R11"/>
    <mergeCell ref="Q12:R12"/>
    <mergeCell ref="Q13:R13"/>
    <mergeCell ref="W18:AB18"/>
    <mergeCell ref="W17:AB17"/>
    <mergeCell ref="W16:AB16"/>
    <mergeCell ref="W15:AB15"/>
    <mergeCell ref="S14:V14"/>
    <mergeCell ref="C4:F4"/>
    <mergeCell ref="G4:AB4"/>
    <mergeCell ref="U5:V5"/>
    <mergeCell ref="N13:P13"/>
    <mergeCell ref="S13:V13"/>
    <mergeCell ref="S12:V12"/>
    <mergeCell ref="W12:AB12"/>
    <mergeCell ref="Q5:R5"/>
    <mergeCell ref="O5:P5"/>
    <mergeCell ref="B5:M5"/>
    <mergeCell ref="B12:M12"/>
    <mergeCell ref="B10:M10"/>
    <mergeCell ref="B9:Q9"/>
    <mergeCell ref="B11:M11"/>
    <mergeCell ref="N10:R10"/>
    <mergeCell ref="B8:Q8"/>
    <mergeCell ref="R8:AB8"/>
    <mergeCell ref="R9:AB9"/>
    <mergeCell ref="W13:AB13"/>
    <mergeCell ref="B7:M7"/>
    <mergeCell ref="S11:T11"/>
    <mergeCell ref="N6:AB7"/>
    <mergeCell ref="U11:V11"/>
    <mergeCell ref="N11:P11"/>
    <mergeCell ref="G41:H41"/>
    <mergeCell ref="L41:N41"/>
    <mergeCell ref="AA42:AB42"/>
    <mergeCell ref="E42:L42"/>
    <mergeCell ref="M42:N42"/>
    <mergeCell ref="O42:Z42"/>
    <mergeCell ref="O41:Z41"/>
    <mergeCell ref="E19:V19"/>
    <mergeCell ref="U22:AB22"/>
    <mergeCell ref="H22:J22"/>
    <mergeCell ref="B24:H24"/>
    <mergeCell ref="I24:J24"/>
    <mergeCell ref="F21:G23"/>
    <mergeCell ref="C22:E22"/>
    <mergeCell ref="C20:D20"/>
    <mergeCell ref="W20:AB20"/>
    <mergeCell ref="W19:AB19"/>
    <mergeCell ref="O38:Q40"/>
    <mergeCell ref="X38:X39"/>
    <mergeCell ref="C19:D19"/>
    <mergeCell ref="Z38:Z39"/>
    <mergeCell ref="T31:AB31"/>
    <mergeCell ref="U40:V40"/>
    <mergeCell ref="O32:AB37"/>
    <mergeCell ref="B31:E31"/>
    <mergeCell ref="AA30:AB30"/>
    <mergeCell ref="O30:Z30"/>
    <mergeCell ref="B30:E30"/>
    <mergeCell ref="O25:T25"/>
    <mergeCell ref="L26:N26"/>
    <mergeCell ref="W14:AB14"/>
    <mergeCell ref="O28:AB28"/>
    <mergeCell ref="O29:AB29"/>
    <mergeCell ref="B17:M17"/>
    <mergeCell ref="N18:P18"/>
    <mergeCell ref="L28:N28"/>
    <mergeCell ref="O26:AB26"/>
    <mergeCell ref="O27:AB27"/>
  </mergeCells>
  <phoneticPr fontId="2"/>
  <conditionalFormatting sqref="T31 B12:P18 O25:T25 O26:AB29 O30:Z30 P31:R31 R9">
    <cfRule type="cellIs" dxfId="46" priority="28" stopIfTrue="1" operator="equal">
      <formula>0</formula>
    </cfRule>
  </conditionalFormatting>
  <conditionalFormatting sqref="Q12:R12">
    <cfRule type="expression" dxfId="45" priority="29" stopIfTrue="1">
      <formula>$N$12=0</formula>
    </cfRule>
  </conditionalFormatting>
  <conditionalFormatting sqref="Q13:R13">
    <cfRule type="expression" dxfId="44" priority="30" stopIfTrue="1">
      <formula>$N$13=0</formula>
    </cfRule>
  </conditionalFormatting>
  <conditionalFormatting sqref="Q14:R14">
    <cfRule type="expression" dxfId="43" priority="31" stopIfTrue="1">
      <formula>$N$14=0</formula>
    </cfRule>
  </conditionalFormatting>
  <conditionalFormatting sqref="Q15:R15">
    <cfRule type="expression" dxfId="42" priority="32" stopIfTrue="1">
      <formula>$N$15=0</formula>
    </cfRule>
  </conditionalFormatting>
  <conditionalFormatting sqref="Q16:R16">
    <cfRule type="expression" dxfId="41" priority="33" stopIfTrue="1">
      <formula>$N$16=0</formula>
    </cfRule>
  </conditionalFormatting>
  <conditionalFormatting sqref="Q17:R17">
    <cfRule type="expression" dxfId="40" priority="34" stopIfTrue="1">
      <formula>$N$17=0</formula>
    </cfRule>
  </conditionalFormatting>
  <conditionalFormatting sqref="Q18:R18">
    <cfRule type="expression" dxfId="39" priority="35" stopIfTrue="1">
      <formula>$N$18=0</formula>
    </cfRule>
  </conditionalFormatting>
  <conditionalFormatting sqref="B9">
    <cfRule type="cellIs" dxfId="38" priority="20" operator="between">
      <formula>44927</formula>
      <formula>45291</formula>
    </cfRule>
    <cfRule type="cellIs" dxfId="37" priority="21" operator="between">
      <formula>44562</formula>
      <formula>44926</formula>
    </cfRule>
    <cfRule type="cellIs" dxfId="36" priority="22" operator="between">
      <formula>44197</formula>
      <formula>44561</formula>
    </cfRule>
    <cfRule type="cellIs" dxfId="35" priority="23" operator="between">
      <formula>43831</formula>
      <formula>44196</formula>
    </cfRule>
    <cfRule type="cellIs" dxfId="34" priority="24" operator="between">
      <formula>43586</formula>
      <formula>43830</formula>
    </cfRule>
    <cfRule type="cellIs" dxfId="33" priority="25" operator="lessThanOrEqual">
      <formula>43585</formula>
    </cfRule>
  </conditionalFormatting>
  <conditionalFormatting sqref="U22">
    <cfRule type="cellIs" dxfId="32" priority="8" operator="between">
      <formula>44927</formula>
      <formula>45291</formula>
    </cfRule>
    <cfRule type="cellIs" dxfId="31" priority="9" operator="between">
      <formula>44562</formula>
      <formula>44926</formula>
    </cfRule>
    <cfRule type="cellIs" dxfId="30" priority="10" operator="between">
      <formula>44197</formula>
      <formula>44561</formula>
    </cfRule>
    <cfRule type="cellIs" dxfId="29" priority="11" operator="between">
      <formula>43831</formula>
      <formula>44196</formula>
    </cfRule>
    <cfRule type="cellIs" dxfId="28" priority="12" operator="between">
      <formula>43586</formula>
      <formula>43830</formula>
    </cfRule>
    <cfRule type="cellIs" dxfId="27" priority="13" operator="lessThanOrEqual">
      <formula>43585</formula>
    </cfRule>
  </conditionalFormatting>
  <conditionalFormatting sqref="S12">
    <cfRule type="cellIs" dxfId="26" priority="7" stopIfTrue="1" operator="equal">
      <formula>0</formula>
    </cfRule>
  </conditionalFormatting>
  <conditionalFormatting sqref="W12">
    <cfRule type="cellIs" dxfId="25" priority="6" stopIfTrue="1" operator="equal">
      <formula>0</formula>
    </cfRule>
  </conditionalFormatting>
  <conditionalFormatting sqref="S13">
    <cfRule type="cellIs" dxfId="24" priority="5" stopIfTrue="1" operator="equal">
      <formula>0</formula>
    </cfRule>
  </conditionalFormatting>
  <conditionalFormatting sqref="W13">
    <cfRule type="cellIs" dxfId="23" priority="4" stopIfTrue="1" operator="equal">
      <formula>0</formula>
    </cfRule>
  </conditionalFormatting>
  <conditionalFormatting sqref="S14:S18">
    <cfRule type="cellIs" dxfId="22" priority="3" stopIfTrue="1" operator="equal">
      <formula>0</formula>
    </cfRule>
  </conditionalFormatting>
  <conditionalFormatting sqref="W14:W18">
    <cfRule type="cellIs" dxfId="21" priority="2" stopIfTrue="1" operator="equal">
      <formula>0</formula>
    </cfRule>
  </conditionalFormatting>
  <conditionalFormatting sqref="W19:W20">
    <cfRule type="cellIs" dxfId="20" priority="1" stopIfTrue="1" operator="equal">
      <formula>0</formula>
    </cfRule>
  </conditionalFormatting>
  <pageMargins left="0.78740157480314965" right="0.39370078740157483" top="0.47244094488188981" bottom="0.27559055118110237" header="0.27559055118110237" footer="0.35433070866141736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B1:AF54"/>
  <sheetViews>
    <sheetView showGridLines="0" view="pageBreakPreview" topLeftCell="A16" zoomScale="120" zoomScaleNormal="100" zoomScaleSheetLayoutView="120" workbookViewId="0">
      <selection activeCell="G4" sqref="G4:AB4"/>
    </sheetView>
  </sheetViews>
  <sheetFormatPr defaultRowHeight="13.5" x14ac:dyDescent="0.15"/>
  <cols>
    <col min="1" max="1" width="2.5" customWidth="1"/>
    <col min="2" max="3" width="3.375" customWidth="1"/>
    <col min="4" max="4" width="3.5" customWidth="1"/>
    <col min="5" max="12" width="3.375" customWidth="1"/>
    <col min="13" max="13" width="1.875" customWidth="1"/>
    <col min="14" max="14" width="3.625" customWidth="1"/>
    <col min="15" max="15" width="2.375" customWidth="1"/>
    <col min="16" max="17" width="1.625" customWidth="1"/>
    <col min="18" max="18" width="2.125" customWidth="1"/>
    <col min="19" max="20" width="3.625" customWidth="1"/>
    <col min="21" max="21" width="2.125" customWidth="1"/>
    <col min="22" max="22" width="1.625" customWidth="1"/>
    <col min="23" max="28" width="3.625" customWidth="1"/>
    <col min="29" max="29" width="8.5" customWidth="1"/>
    <col min="30" max="30" width="2.25" customWidth="1"/>
  </cols>
  <sheetData>
    <row r="1" spans="2:32" ht="19.5" thickBot="1" x14ac:dyDescent="0.2">
      <c r="H1" s="14"/>
      <c r="I1" s="14"/>
      <c r="J1" s="388" t="s">
        <v>53</v>
      </c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14"/>
      <c r="V1" s="14"/>
      <c r="W1" s="14"/>
      <c r="X1" s="14"/>
      <c r="AD1" s="63"/>
      <c r="AF1" s="25"/>
    </row>
    <row r="2" spans="2:32" ht="14.25" thickTop="1" x14ac:dyDescent="0.15">
      <c r="H2" s="15"/>
      <c r="I2" s="15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15"/>
      <c r="V2" s="15"/>
      <c r="W2" s="15"/>
      <c r="X2" s="15"/>
    </row>
    <row r="4" spans="2:32" ht="37.5" customHeight="1" thickBot="1" x14ac:dyDescent="0.2">
      <c r="B4" s="2" t="s">
        <v>0</v>
      </c>
      <c r="C4" s="390" t="s">
        <v>1</v>
      </c>
      <c r="D4" s="390"/>
      <c r="E4" s="390"/>
      <c r="F4" s="391"/>
      <c r="G4" s="414" t="s">
        <v>121</v>
      </c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3"/>
    </row>
    <row r="5" spans="2:32" ht="12" customHeight="1" x14ac:dyDescent="0.15">
      <c r="B5" s="394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6"/>
      <c r="N5" s="102"/>
      <c r="O5" s="201"/>
      <c r="P5" s="201"/>
      <c r="Q5" s="197"/>
      <c r="R5" s="197"/>
      <c r="S5" s="103"/>
      <c r="T5" s="103"/>
      <c r="U5" s="197"/>
      <c r="V5" s="197"/>
      <c r="W5" s="103"/>
      <c r="X5" s="103"/>
      <c r="Y5" s="104"/>
      <c r="Z5" s="103"/>
      <c r="AA5" s="103"/>
      <c r="AB5" s="105"/>
    </row>
    <row r="6" spans="2:32" ht="20.25" customHeight="1" x14ac:dyDescent="0.15">
      <c r="B6" s="397" t="s">
        <v>54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218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20"/>
    </row>
    <row r="7" spans="2:32" ht="12" customHeight="1" thickBot="1" x14ac:dyDescent="0.2">
      <c r="B7" s="399" t="s">
        <v>2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3"/>
    </row>
    <row r="8" spans="2:32" ht="14.25" thickTop="1" x14ac:dyDescent="0.15">
      <c r="B8" s="401" t="s">
        <v>3</v>
      </c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3" t="s">
        <v>4</v>
      </c>
      <c r="S8" s="402"/>
      <c r="T8" s="402"/>
      <c r="U8" s="402"/>
      <c r="V8" s="402"/>
      <c r="W8" s="402"/>
      <c r="X8" s="402"/>
      <c r="Y8" s="402"/>
      <c r="Z8" s="402"/>
      <c r="AA8" s="402"/>
      <c r="AB8" s="404"/>
    </row>
    <row r="9" spans="2:32" ht="27.75" customHeight="1" x14ac:dyDescent="0.15">
      <c r="B9" s="348" t="str">
        <f>納品書兼検査調書!B9</f>
        <v>令和　 年　　　月　　　日</v>
      </c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50"/>
      <c r="R9" s="405"/>
      <c r="S9" s="406"/>
      <c r="T9" s="406"/>
      <c r="U9" s="406"/>
      <c r="V9" s="406"/>
      <c r="W9" s="406"/>
      <c r="X9" s="406"/>
      <c r="Y9" s="406"/>
      <c r="Z9" s="406"/>
      <c r="AA9" s="406"/>
      <c r="AB9" s="407"/>
    </row>
    <row r="10" spans="2:32" ht="18" customHeight="1" x14ac:dyDescent="0.15">
      <c r="B10" s="408" t="s">
        <v>68</v>
      </c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 t="s">
        <v>69</v>
      </c>
      <c r="O10" s="346"/>
      <c r="P10" s="346"/>
      <c r="Q10" s="346"/>
      <c r="R10" s="346"/>
      <c r="S10" s="346" t="s">
        <v>70</v>
      </c>
      <c r="T10" s="346"/>
      <c r="U10" s="346"/>
      <c r="V10" s="346"/>
      <c r="W10" s="346" t="s">
        <v>71</v>
      </c>
      <c r="X10" s="346"/>
      <c r="Y10" s="346"/>
      <c r="Z10" s="346"/>
      <c r="AA10" s="346"/>
      <c r="AB10" s="347"/>
    </row>
    <row r="11" spans="2:32" ht="10.5" customHeight="1" x14ac:dyDescent="0.15">
      <c r="B11" s="271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272"/>
      <c r="N11" s="276"/>
      <c r="O11" s="277"/>
      <c r="P11" s="277"/>
      <c r="Q11" s="264" t="s">
        <v>72</v>
      </c>
      <c r="R11" s="265"/>
      <c r="S11" s="266" t="s">
        <v>112</v>
      </c>
      <c r="T11" s="267"/>
      <c r="U11" s="111"/>
      <c r="V11" s="263"/>
      <c r="W11" s="280" t="s">
        <v>113</v>
      </c>
      <c r="X11" s="281"/>
      <c r="Y11" s="281"/>
      <c r="Z11" s="281"/>
      <c r="AA11" s="282"/>
      <c r="AB11" s="87"/>
    </row>
    <row r="12" spans="2:32" ht="28.5" customHeight="1" x14ac:dyDescent="0.15">
      <c r="B12" s="273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5"/>
      <c r="N12" s="278"/>
      <c r="O12" s="279"/>
      <c r="P12" s="279"/>
      <c r="Q12" s="226"/>
      <c r="R12" s="227"/>
      <c r="S12" s="385"/>
      <c r="T12" s="386"/>
      <c r="U12" s="386"/>
      <c r="V12" s="387"/>
      <c r="W12" s="138"/>
      <c r="X12" s="139"/>
      <c r="Y12" s="139"/>
      <c r="Z12" s="139"/>
      <c r="AA12" s="139"/>
      <c r="AB12" s="140"/>
    </row>
    <row r="13" spans="2:32" ht="28.5" customHeight="1" x14ac:dyDescent="0.15">
      <c r="B13" s="283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5"/>
      <c r="N13" s="286"/>
      <c r="O13" s="287"/>
      <c r="P13" s="287"/>
      <c r="Q13" s="226"/>
      <c r="R13" s="227"/>
      <c r="S13" s="312"/>
      <c r="T13" s="313"/>
      <c r="U13" s="313"/>
      <c r="V13" s="314"/>
      <c r="W13" s="341"/>
      <c r="X13" s="342"/>
      <c r="Y13" s="342"/>
      <c r="Z13" s="342"/>
      <c r="AA13" s="342"/>
      <c r="AB13" s="343"/>
    </row>
    <row r="14" spans="2:32" ht="28.5" customHeight="1" x14ac:dyDescent="0.15">
      <c r="B14" s="283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5"/>
      <c r="N14" s="286"/>
      <c r="O14" s="287"/>
      <c r="P14" s="287"/>
      <c r="Q14" s="226"/>
      <c r="R14" s="227"/>
      <c r="S14" s="312"/>
      <c r="T14" s="313"/>
      <c r="U14" s="313"/>
      <c r="V14" s="314"/>
      <c r="W14" s="341"/>
      <c r="X14" s="342"/>
      <c r="Y14" s="342"/>
      <c r="Z14" s="342"/>
      <c r="AA14" s="342"/>
      <c r="AB14" s="343"/>
    </row>
    <row r="15" spans="2:32" ht="28.5" customHeight="1" x14ac:dyDescent="0.15">
      <c r="B15" s="283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5"/>
      <c r="N15" s="286"/>
      <c r="O15" s="287"/>
      <c r="P15" s="287"/>
      <c r="Q15" s="226"/>
      <c r="R15" s="227"/>
      <c r="S15" s="312"/>
      <c r="T15" s="313"/>
      <c r="U15" s="313"/>
      <c r="V15" s="314"/>
      <c r="W15" s="341"/>
      <c r="X15" s="342"/>
      <c r="Y15" s="342"/>
      <c r="Z15" s="342"/>
      <c r="AA15" s="342"/>
      <c r="AB15" s="343"/>
    </row>
    <row r="16" spans="2:32" ht="28.5" customHeight="1" x14ac:dyDescent="0.15">
      <c r="B16" s="283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5"/>
      <c r="N16" s="286"/>
      <c r="O16" s="287"/>
      <c r="P16" s="287"/>
      <c r="Q16" s="226"/>
      <c r="R16" s="227"/>
      <c r="S16" s="312"/>
      <c r="T16" s="313"/>
      <c r="U16" s="313"/>
      <c r="V16" s="314"/>
      <c r="W16" s="341"/>
      <c r="X16" s="342"/>
      <c r="Y16" s="342"/>
      <c r="Z16" s="342"/>
      <c r="AA16" s="342"/>
      <c r="AB16" s="343"/>
    </row>
    <row r="17" spans="2:32" ht="28.5" customHeight="1" x14ac:dyDescent="0.15">
      <c r="B17" s="283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5"/>
      <c r="N17" s="286"/>
      <c r="O17" s="287"/>
      <c r="P17" s="287"/>
      <c r="Q17" s="226"/>
      <c r="R17" s="227"/>
      <c r="S17" s="312"/>
      <c r="T17" s="313"/>
      <c r="U17" s="313"/>
      <c r="V17" s="314"/>
      <c r="W17" s="341"/>
      <c r="X17" s="342"/>
      <c r="Y17" s="342"/>
      <c r="Z17" s="342"/>
      <c r="AA17" s="342"/>
      <c r="AB17" s="343"/>
    </row>
    <row r="18" spans="2:32" ht="28.5" customHeight="1" thickBot="1" x14ac:dyDescent="0.2">
      <c r="B18" s="283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5"/>
      <c r="N18" s="286"/>
      <c r="O18" s="287"/>
      <c r="P18" s="287"/>
      <c r="Q18" s="226"/>
      <c r="R18" s="227"/>
      <c r="S18" s="312"/>
      <c r="T18" s="313"/>
      <c r="U18" s="313"/>
      <c r="V18" s="314"/>
      <c r="W18" s="340"/>
      <c r="X18" s="165"/>
      <c r="Y18" s="165"/>
      <c r="Z18" s="165"/>
      <c r="AA18" s="165"/>
      <c r="AB18" s="166"/>
    </row>
    <row r="19" spans="2:32" ht="28.5" customHeight="1" x14ac:dyDescent="0.15">
      <c r="B19" s="11"/>
      <c r="C19" s="288" t="s">
        <v>73</v>
      </c>
      <c r="D19" s="288"/>
      <c r="E19" s="333" t="s">
        <v>74</v>
      </c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167"/>
      <c r="X19" s="168"/>
      <c r="Y19" s="168"/>
      <c r="Z19" s="168"/>
      <c r="AA19" s="168"/>
      <c r="AB19" s="169"/>
    </row>
    <row r="20" spans="2:32" ht="28.5" customHeight="1" thickBot="1" x14ac:dyDescent="0.2">
      <c r="B20" s="11"/>
      <c r="C20" s="288" t="s">
        <v>75</v>
      </c>
      <c r="D20" s="288"/>
      <c r="E20" s="333" t="s">
        <v>6</v>
      </c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4"/>
      <c r="R20" s="334"/>
      <c r="S20" s="334"/>
      <c r="T20" s="334"/>
      <c r="U20" s="334"/>
      <c r="V20" s="335"/>
      <c r="W20" s="164"/>
      <c r="X20" s="165"/>
      <c r="Y20" s="165"/>
      <c r="Z20" s="165"/>
      <c r="AA20" s="165"/>
      <c r="AB20" s="166"/>
    </row>
    <row r="21" spans="2:32" ht="13.5" customHeight="1" x14ac:dyDescent="0.15">
      <c r="B21" s="12"/>
      <c r="C21" s="4"/>
      <c r="D21" s="4"/>
      <c r="E21" s="5"/>
      <c r="F21" s="5"/>
      <c r="G21" s="5"/>
      <c r="H21" s="5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3"/>
      <c r="X21" s="3"/>
      <c r="Y21" s="3"/>
      <c r="Z21" s="3"/>
      <c r="AA21" s="3"/>
      <c r="AB21" s="13"/>
    </row>
    <row r="22" spans="2:32" ht="13.5" customHeight="1" x14ac:dyDescent="0.15">
      <c r="B22" s="12"/>
      <c r="C22" s="4"/>
      <c r="D22" s="4"/>
      <c r="E22" s="5"/>
      <c r="F22" s="5"/>
      <c r="G22" s="5"/>
      <c r="H22" s="5"/>
      <c r="I22" s="6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16" t="s">
        <v>116</v>
      </c>
      <c r="V22" s="116"/>
      <c r="W22" s="116"/>
      <c r="X22" s="116"/>
      <c r="Y22" s="116"/>
      <c r="Z22" s="116"/>
      <c r="AA22" s="116"/>
      <c r="AB22" s="117"/>
    </row>
    <row r="23" spans="2:32" ht="13.5" customHeight="1" x14ac:dyDescent="0.15">
      <c r="B23" s="12"/>
      <c r="C23" s="4"/>
      <c r="D23" s="4"/>
      <c r="E23" s="5"/>
      <c r="F23" s="5"/>
      <c r="G23" s="5"/>
      <c r="H23" s="5"/>
      <c r="I23" s="5"/>
      <c r="J23" s="5"/>
      <c r="K23" s="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3"/>
      <c r="X23" s="3"/>
      <c r="Y23" s="3"/>
      <c r="Z23" s="3"/>
      <c r="AA23" s="3"/>
      <c r="AB23" s="13"/>
    </row>
    <row r="24" spans="2:32" s="25" customFormat="1" ht="19.5" customHeight="1" x14ac:dyDescent="0.15">
      <c r="B24" s="114" t="s">
        <v>101</v>
      </c>
      <c r="C24" s="115"/>
      <c r="D24" s="115"/>
      <c r="E24" s="115"/>
      <c r="F24" s="115"/>
      <c r="G24" s="115"/>
      <c r="H24" s="115"/>
      <c r="I24" s="157"/>
      <c r="J24" s="157"/>
      <c r="K24" s="81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6"/>
      <c r="X24" s="36"/>
      <c r="Y24" s="36"/>
      <c r="Z24" s="36"/>
      <c r="AA24" s="36"/>
      <c r="AB24" s="37"/>
    </row>
    <row r="25" spans="2:32" ht="13.5" customHeight="1" x14ac:dyDescent="0.15">
      <c r="B25" s="10"/>
      <c r="C25" s="18"/>
      <c r="D25" s="21"/>
      <c r="E25" s="19"/>
      <c r="F25" s="19"/>
      <c r="G25" s="19"/>
      <c r="H25" s="19"/>
      <c r="I25" s="19"/>
      <c r="J25" s="19"/>
      <c r="K25" s="1"/>
      <c r="L25" s="96"/>
      <c r="M25" s="96"/>
      <c r="N25" s="96" t="s">
        <v>76</v>
      </c>
      <c r="O25" s="269"/>
      <c r="P25" s="269"/>
      <c r="Q25" s="269"/>
      <c r="R25" s="270"/>
      <c r="S25" s="270"/>
      <c r="T25" s="270"/>
      <c r="U25" s="88"/>
      <c r="V25" s="88"/>
      <c r="W25" s="89"/>
      <c r="X25" s="89"/>
      <c r="Y25" s="89"/>
      <c r="Z25" s="89"/>
      <c r="AA25" s="89"/>
      <c r="AB25" s="90"/>
    </row>
    <row r="26" spans="2:32" ht="15.75" customHeight="1" x14ac:dyDescent="0.15">
      <c r="B26" s="10"/>
      <c r="C26" s="20"/>
      <c r="D26" s="363" t="s">
        <v>85</v>
      </c>
      <c r="E26" s="363"/>
      <c r="F26" s="363"/>
      <c r="G26" s="363"/>
      <c r="H26" s="363"/>
      <c r="I26" s="363"/>
      <c r="J26" s="7"/>
      <c r="K26" s="3"/>
      <c r="L26" s="268" t="s">
        <v>77</v>
      </c>
      <c r="M26" s="268"/>
      <c r="N26" s="268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32"/>
      <c r="AF26" s="8"/>
    </row>
    <row r="27" spans="2:32" ht="15.75" customHeight="1" x14ac:dyDescent="0.15">
      <c r="B27" s="10"/>
      <c r="C27" s="20"/>
      <c r="D27" s="364"/>
      <c r="E27" s="364"/>
      <c r="F27" s="364"/>
      <c r="G27" s="364"/>
      <c r="H27" s="364"/>
      <c r="I27" s="364"/>
      <c r="J27" s="7"/>
      <c r="K27" s="3"/>
      <c r="L27" s="96"/>
      <c r="M27" s="96"/>
      <c r="N27" s="96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32"/>
      <c r="AF27" s="8"/>
    </row>
    <row r="28" spans="2:32" ht="15.75" customHeight="1" x14ac:dyDescent="0.15">
      <c r="B28" s="10"/>
      <c r="C28" s="20"/>
      <c r="D28" s="22"/>
      <c r="E28" s="22"/>
      <c r="F28" s="22"/>
      <c r="G28" s="22"/>
      <c r="H28" s="22"/>
      <c r="I28" s="22"/>
      <c r="J28" s="7"/>
      <c r="K28" s="3"/>
      <c r="L28" s="268" t="s">
        <v>79</v>
      </c>
      <c r="M28" s="268"/>
      <c r="N28" s="268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32"/>
      <c r="AF28" s="8"/>
    </row>
    <row r="29" spans="2:32" ht="15.75" customHeight="1" x14ac:dyDescent="0.15">
      <c r="B29" s="10"/>
      <c r="C29" s="20"/>
      <c r="D29" s="22"/>
      <c r="E29" s="22"/>
      <c r="F29" s="22"/>
      <c r="G29" s="22"/>
      <c r="H29" s="22"/>
      <c r="I29" s="22"/>
      <c r="J29" s="7"/>
      <c r="K29" s="3"/>
      <c r="L29" s="1"/>
      <c r="M29" s="1"/>
      <c r="N29" s="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32"/>
      <c r="AF29" s="8"/>
    </row>
    <row r="30" spans="2:32" ht="15.75" customHeight="1" thickBot="1" x14ac:dyDescent="0.2">
      <c r="B30" s="356" t="s">
        <v>78</v>
      </c>
      <c r="C30" s="357"/>
      <c r="D30" s="357"/>
      <c r="E30" s="357"/>
      <c r="F30" s="3"/>
      <c r="G30" s="3"/>
      <c r="H30" s="3"/>
      <c r="I30" s="3"/>
      <c r="J30" s="3"/>
      <c r="K30" s="3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108"/>
      <c r="AB30" s="109"/>
    </row>
    <row r="31" spans="2:32" ht="22.5" customHeight="1" thickBot="1" x14ac:dyDescent="0.2"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3"/>
      <c r="M31" s="268" t="s">
        <v>80</v>
      </c>
      <c r="N31" s="268"/>
      <c r="O31" s="106" t="s">
        <v>81</v>
      </c>
      <c r="P31" s="339"/>
      <c r="Q31" s="339"/>
      <c r="R31" s="339"/>
      <c r="S31" s="106" t="s">
        <v>66</v>
      </c>
      <c r="T31" s="344"/>
      <c r="U31" s="344"/>
      <c r="V31" s="344"/>
      <c r="W31" s="344"/>
      <c r="X31" s="344"/>
      <c r="Y31" s="344"/>
      <c r="Z31" s="344"/>
      <c r="AA31" s="344"/>
      <c r="AB31" s="345"/>
      <c r="AC31" s="3"/>
    </row>
    <row r="32" spans="2:32" ht="15.75" customHeight="1" x14ac:dyDescent="0.15">
      <c r="B32" s="351" t="s">
        <v>102</v>
      </c>
      <c r="C32" s="354" t="s">
        <v>42</v>
      </c>
      <c r="D32" s="355"/>
      <c r="E32" s="328"/>
      <c r="F32" s="329"/>
      <c r="G32" s="329"/>
      <c r="H32" s="329"/>
      <c r="I32" s="329"/>
      <c r="J32" s="329"/>
      <c r="K32" s="329"/>
      <c r="L32" s="329"/>
      <c r="M32" s="359"/>
      <c r="N32" s="360"/>
      <c r="O32" s="97" t="s">
        <v>44</v>
      </c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9"/>
      <c r="AC32" s="9"/>
    </row>
    <row r="33" spans="2:30" ht="22.5" customHeight="1" x14ac:dyDescent="0.15">
      <c r="B33" s="352"/>
      <c r="C33" s="376" t="s">
        <v>43</v>
      </c>
      <c r="D33" s="377"/>
      <c r="E33" s="330"/>
      <c r="F33" s="331"/>
      <c r="G33" s="331"/>
      <c r="H33" s="331"/>
      <c r="I33" s="331"/>
      <c r="J33" s="331"/>
      <c r="K33" s="331"/>
      <c r="L33" s="331"/>
      <c r="M33" s="361"/>
      <c r="N33" s="362"/>
      <c r="O33" s="327"/>
      <c r="P33" s="315"/>
      <c r="Q33" s="315"/>
      <c r="R33" s="315"/>
      <c r="S33" s="95"/>
      <c r="T33" s="95"/>
      <c r="U33" s="315"/>
      <c r="V33" s="315"/>
      <c r="W33" s="95"/>
      <c r="X33" s="95"/>
      <c r="Y33" s="95"/>
      <c r="Z33" s="95"/>
      <c r="AA33" s="95"/>
      <c r="AB33" s="94"/>
      <c r="AC33" s="9"/>
    </row>
    <row r="34" spans="2:30" ht="7.5" customHeight="1" x14ac:dyDescent="0.15">
      <c r="B34" s="352"/>
      <c r="C34" s="365" t="s">
        <v>103</v>
      </c>
      <c r="D34" s="366"/>
      <c r="E34" s="370"/>
      <c r="F34" s="378" t="s">
        <v>88</v>
      </c>
      <c r="G34" s="379"/>
      <c r="H34" s="374" t="s">
        <v>104</v>
      </c>
      <c r="I34" s="375"/>
      <c r="J34" s="295"/>
      <c r="K34" s="296"/>
      <c r="L34" s="296"/>
      <c r="M34" s="296"/>
      <c r="N34" s="297"/>
      <c r="O34" s="292"/>
      <c r="P34" s="289"/>
      <c r="Q34" s="289"/>
      <c r="R34" s="289"/>
      <c r="S34" s="289"/>
      <c r="T34" s="289"/>
      <c r="U34" s="304"/>
      <c r="V34" s="324"/>
      <c r="W34" s="289"/>
      <c r="X34" s="289"/>
      <c r="Y34" s="289"/>
      <c r="Z34" s="289"/>
      <c r="AA34" s="289"/>
      <c r="AB34" s="336"/>
      <c r="AC34" s="9"/>
    </row>
    <row r="35" spans="2:30" ht="7.5" customHeight="1" x14ac:dyDescent="0.15">
      <c r="B35" s="352"/>
      <c r="C35" s="367"/>
      <c r="D35" s="368"/>
      <c r="E35" s="371"/>
      <c r="F35" s="380"/>
      <c r="G35" s="381"/>
      <c r="H35" s="317"/>
      <c r="I35" s="368"/>
      <c r="J35" s="298"/>
      <c r="K35" s="299"/>
      <c r="L35" s="299"/>
      <c r="M35" s="299"/>
      <c r="N35" s="300"/>
      <c r="O35" s="293"/>
      <c r="P35" s="290"/>
      <c r="Q35" s="290"/>
      <c r="R35" s="290"/>
      <c r="S35" s="290"/>
      <c r="T35" s="290"/>
      <c r="U35" s="306"/>
      <c r="V35" s="307"/>
      <c r="W35" s="290"/>
      <c r="X35" s="290"/>
      <c r="Y35" s="290"/>
      <c r="Z35" s="290"/>
      <c r="AA35" s="290"/>
      <c r="AB35" s="337"/>
      <c r="AC35" s="9"/>
    </row>
    <row r="36" spans="2:30" ht="7.5" customHeight="1" x14ac:dyDescent="0.15">
      <c r="B36" s="352"/>
      <c r="C36" s="317"/>
      <c r="D36" s="368"/>
      <c r="E36" s="371"/>
      <c r="F36" s="380"/>
      <c r="G36" s="381"/>
      <c r="H36" s="317"/>
      <c r="I36" s="368"/>
      <c r="J36" s="298"/>
      <c r="K36" s="299"/>
      <c r="L36" s="299"/>
      <c r="M36" s="299"/>
      <c r="N36" s="300"/>
      <c r="O36" s="294"/>
      <c r="P36" s="291"/>
      <c r="Q36" s="291"/>
      <c r="R36" s="291"/>
      <c r="S36" s="291"/>
      <c r="T36" s="291"/>
      <c r="U36" s="325"/>
      <c r="V36" s="326"/>
      <c r="W36" s="291"/>
      <c r="X36" s="291"/>
      <c r="Y36" s="291"/>
      <c r="Z36" s="291"/>
      <c r="AA36" s="291"/>
      <c r="AB36" s="338"/>
      <c r="AC36" s="9"/>
    </row>
    <row r="37" spans="2:30" ht="7.5" customHeight="1" x14ac:dyDescent="0.15">
      <c r="B37" s="352"/>
      <c r="C37" s="317"/>
      <c r="D37" s="368"/>
      <c r="E37" s="372"/>
      <c r="F37" s="382" t="s">
        <v>105</v>
      </c>
      <c r="G37" s="381"/>
      <c r="H37" s="317"/>
      <c r="I37" s="368"/>
      <c r="J37" s="298"/>
      <c r="K37" s="299"/>
      <c r="L37" s="299"/>
      <c r="M37" s="299"/>
      <c r="N37" s="300"/>
      <c r="O37" s="358"/>
      <c r="P37" s="305"/>
      <c r="Q37" s="304"/>
      <c r="R37" s="305"/>
      <c r="S37" s="289"/>
      <c r="T37" s="289"/>
      <c r="U37" s="304"/>
      <c r="V37" s="305"/>
      <c r="W37" s="289"/>
      <c r="X37" s="289"/>
      <c r="Y37" s="304"/>
      <c r="Z37" s="316"/>
      <c r="AA37" s="319"/>
      <c r="AB37" s="321"/>
      <c r="AC37" s="9"/>
    </row>
    <row r="38" spans="2:30" ht="7.5" customHeight="1" x14ac:dyDescent="0.15">
      <c r="B38" s="352"/>
      <c r="C38" s="317"/>
      <c r="D38" s="368"/>
      <c r="E38" s="371"/>
      <c r="F38" s="380"/>
      <c r="G38" s="381"/>
      <c r="H38" s="317"/>
      <c r="I38" s="368"/>
      <c r="J38" s="298"/>
      <c r="K38" s="299"/>
      <c r="L38" s="299"/>
      <c r="M38" s="299"/>
      <c r="N38" s="300"/>
      <c r="O38" s="317"/>
      <c r="P38" s="307"/>
      <c r="Q38" s="306"/>
      <c r="R38" s="307"/>
      <c r="S38" s="290"/>
      <c r="T38" s="290"/>
      <c r="U38" s="306"/>
      <c r="V38" s="307"/>
      <c r="W38" s="290"/>
      <c r="X38" s="290"/>
      <c r="Y38" s="306"/>
      <c r="Z38" s="317"/>
      <c r="AA38" s="268"/>
      <c r="AB38" s="322"/>
      <c r="AC38" s="9"/>
    </row>
    <row r="39" spans="2:30" ht="7.5" customHeight="1" thickBot="1" x14ac:dyDescent="0.2">
      <c r="B39" s="353"/>
      <c r="C39" s="318"/>
      <c r="D39" s="369"/>
      <c r="E39" s="373"/>
      <c r="F39" s="383"/>
      <c r="G39" s="384"/>
      <c r="H39" s="318"/>
      <c r="I39" s="369"/>
      <c r="J39" s="301"/>
      <c r="K39" s="302"/>
      <c r="L39" s="302"/>
      <c r="M39" s="302"/>
      <c r="N39" s="303"/>
      <c r="O39" s="318"/>
      <c r="P39" s="309"/>
      <c r="Q39" s="308"/>
      <c r="R39" s="309"/>
      <c r="S39" s="310"/>
      <c r="T39" s="310"/>
      <c r="U39" s="308"/>
      <c r="V39" s="309"/>
      <c r="W39" s="310"/>
      <c r="X39" s="310"/>
      <c r="Y39" s="308"/>
      <c r="Z39" s="318"/>
      <c r="AA39" s="320"/>
      <c r="AB39" s="323"/>
      <c r="AC39" s="9"/>
      <c r="AD39" s="9"/>
    </row>
    <row r="40" spans="2:30" x14ac:dyDescent="0.15">
      <c r="B40" s="16"/>
    </row>
    <row r="41" spans="2:30" x14ac:dyDescent="0.15">
      <c r="B41" s="8" t="s">
        <v>31</v>
      </c>
      <c r="C41" s="8"/>
      <c r="D41" s="17" t="s">
        <v>45</v>
      </c>
      <c r="E41" s="8" t="s">
        <v>118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2:30" x14ac:dyDescent="0.15">
      <c r="B42" s="8"/>
      <c r="C42" s="8"/>
      <c r="E42" s="8" t="s">
        <v>115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2:30" x14ac:dyDescent="0.15">
      <c r="B43" s="8"/>
      <c r="C43" s="8"/>
      <c r="D43" s="17" t="s">
        <v>46</v>
      </c>
      <c r="E43" s="8" t="s">
        <v>50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2:30" x14ac:dyDescent="0.15">
      <c r="B44" s="8"/>
      <c r="C44" s="8"/>
      <c r="D44" s="17" t="s">
        <v>47</v>
      </c>
      <c r="E44" s="8" t="s">
        <v>51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D44" s="8"/>
    </row>
    <row r="45" spans="2:30" x14ac:dyDescent="0.15">
      <c r="B45" s="8"/>
      <c r="C45" s="8"/>
      <c r="D45" s="17" t="s">
        <v>49</v>
      </c>
      <c r="E45" s="40" t="s">
        <v>110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2:30" x14ac:dyDescent="0.15">
      <c r="B46" s="8"/>
      <c r="C46" s="8"/>
      <c r="E46" s="40" t="s">
        <v>111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2:30" x14ac:dyDescent="0.15">
      <c r="B47" s="8"/>
      <c r="C47" s="8"/>
      <c r="D47" s="17" t="s">
        <v>48</v>
      </c>
      <c r="E47" s="8" t="s">
        <v>52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2:30" x14ac:dyDescent="0.15">
      <c r="B48" s="8"/>
      <c r="C48" s="8"/>
      <c r="D48" s="1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2:30" x14ac:dyDescent="0.1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5"/>
      <c r="AD49" s="8"/>
    </row>
    <row r="50" spans="2:30" x14ac:dyDescent="0.1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D50" s="8"/>
    </row>
    <row r="51" spans="2:30" x14ac:dyDescent="0.1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2:30" x14ac:dyDescent="0.1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2:30" x14ac:dyDescent="0.1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2:30" x14ac:dyDescent="0.1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</sheetData>
  <mergeCells count="121">
    <mergeCell ref="S13:V13"/>
    <mergeCell ref="S12:V12"/>
    <mergeCell ref="N6:AB7"/>
    <mergeCell ref="W15:AB15"/>
    <mergeCell ref="J1:T1"/>
    <mergeCell ref="J2:T2"/>
    <mergeCell ref="C4:F4"/>
    <mergeCell ref="G4:AB4"/>
    <mergeCell ref="B5:M5"/>
    <mergeCell ref="O5:P5"/>
    <mergeCell ref="Q5:R5"/>
    <mergeCell ref="U5:V5"/>
    <mergeCell ref="B6:M6"/>
    <mergeCell ref="B7:M7"/>
    <mergeCell ref="B8:Q8"/>
    <mergeCell ref="R8:AB8"/>
    <mergeCell ref="W14:AB14"/>
    <mergeCell ref="W13:AB13"/>
    <mergeCell ref="W12:AB12"/>
    <mergeCell ref="S15:V15"/>
    <mergeCell ref="S14:V14"/>
    <mergeCell ref="R9:AB9"/>
    <mergeCell ref="B10:M10"/>
    <mergeCell ref="N10:R10"/>
    <mergeCell ref="W17:AB17"/>
    <mergeCell ref="W16:AB16"/>
    <mergeCell ref="S18:V18"/>
    <mergeCell ref="T31:AB31"/>
    <mergeCell ref="S10:V10"/>
    <mergeCell ref="W10:AB10"/>
    <mergeCell ref="B9:Q9"/>
    <mergeCell ref="B32:B39"/>
    <mergeCell ref="C32:D32"/>
    <mergeCell ref="B30:E30"/>
    <mergeCell ref="O26:AB26"/>
    <mergeCell ref="AA30:AB30"/>
    <mergeCell ref="O37:P39"/>
    <mergeCell ref="J32:N33"/>
    <mergeCell ref="D26:I27"/>
    <mergeCell ref="C34:D39"/>
    <mergeCell ref="E34:E36"/>
    <mergeCell ref="E37:E39"/>
    <mergeCell ref="H34:I39"/>
    <mergeCell ref="C33:D33"/>
    <mergeCell ref="F34:G36"/>
    <mergeCell ref="F37:G39"/>
    <mergeCell ref="U37:V39"/>
    <mergeCell ref="W37:W39"/>
    <mergeCell ref="N18:P18"/>
    <mergeCell ref="Q18:R18"/>
    <mergeCell ref="B24:H24"/>
    <mergeCell ref="I24:J24"/>
    <mergeCell ref="O29:AB29"/>
    <mergeCell ref="P31:R31"/>
    <mergeCell ref="W20:AB20"/>
    <mergeCell ref="W19:AB19"/>
    <mergeCell ref="W18:AB18"/>
    <mergeCell ref="AA37:AA39"/>
    <mergeCell ref="AB37:AB39"/>
    <mergeCell ref="C20:D20"/>
    <mergeCell ref="U34:V36"/>
    <mergeCell ref="T37:T39"/>
    <mergeCell ref="O33:P33"/>
    <mergeCell ref="Q33:R33"/>
    <mergeCell ref="E32:I33"/>
    <mergeCell ref="L28:N28"/>
    <mergeCell ref="O27:AB27"/>
    <mergeCell ref="O28:AB28"/>
    <mergeCell ref="E20:P20"/>
    <mergeCell ref="Q20:V20"/>
    <mergeCell ref="AA34:AA36"/>
    <mergeCell ref="AB34:AB36"/>
    <mergeCell ref="M31:N31"/>
    <mergeCell ref="B14:M14"/>
    <mergeCell ref="N14:P14"/>
    <mergeCell ref="X34:X36"/>
    <mergeCell ref="Y34:Y36"/>
    <mergeCell ref="Z34:Z36"/>
    <mergeCell ref="O34:P36"/>
    <mergeCell ref="J34:N39"/>
    <mergeCell ref="Q37:R39"/>
    <mergeCell ref="S37:S39"/>
    <mergeCell ref="O30:Z30"/>
    <mergeCell ref="S34:S36"/>
    <mergeCell ref="T34:T36"/>
    <mergeCell ref="N15:P15"/>
    <mergeCell ref="Q15:R15"/>
    <mergeCell ref="S17:V17"/>
    <mergeCell ref="S16:V16"/>
    <mergeCell ref="U33:V33"/>
    <mergeCell ref="X37:X39"/>
    <mergeCell ref="Y37:Y39"/>
    <mergeCell ref="Z37:Z39"/>
    <mergeCell ref="W34:W36"/>
    <mergeCell ref="Q34:R36"/>
    <mergeCell ref="E19:V19"/>
    <mergeCell ref="B18:M18"/>
    <mergeCell ref="U11:V11"/>
    <mergeCell ref="Q11:R11"/>
    <mergeCell ref="Q12:R12"/>
    <mergeCell ref="U22:AB22"/>
    <mergeCell ref="S11:T11"/>
    <mergeCell ref="L26:N26"/>
    <mergeCell ref="O25:T25"/>
    <mergeCell ref="Q16:R16"/>
    <mergeCell ref="Q17:R17"/>
    <mergeCell ref="Q14:R14"/>
    <mergeCell ref="B11:M11"/>
    <mergeCell ref="B12:M12"/>
    <mergeCell ref="N11:P11"/>
    <mergeCell ref="N12:P12"/>
    <mergeCell ref="W11:AA11"/>
    <mergeCell ref="B13:M13"/>
    <mergeCell ref="N13:P13"/>
    <mergeCell ref="Q13:R13"/>
    <mergeCell ref="B15:M15"/>
    <mergeCell ref="B16:M16"/>
    <mergeCell ref="N16:P16"/>
    <mergeCell ref="B17:M17"/>
    <mergeCell ref="N17:P17"/>
    <mergeCell ref="C19:D19"/>
  </mergeCells>
  <phoneticPr fontId="2"/>
  <conditionalFormatting sqref="B12:P18 O25:AB29 O30:Z30 P31:R31 T31 R9:AB9 S12:S18 W12:W20">
    <cfRule type="cellIs" dxfId="19" priority="13" stopIfTrue="1" operator="equal">
      <formula>0</formula>
    </cfRule>
  </conditionalFormatting>
  <conditionalFormatting sqref="Q12:R12">
    <cfRule type="expression" dxfId="18" priority="14" stopIfTrue="1">
      <formula>$N$12=0</formula>
    </cfRule>
  </conditionalFormatting>
  <conditionalFormatting sqref="Q13:R13">
    <cfRule type="expression" dxfId="17" priority="15" stopIfTrue="1">
      <formula>$N$13=0</formula>
    </cfRule>
  </conditionalFormatting>
  <conditionalFormatting sqref="Q14:R14">
    <cfRule type="expression" dxfId="16" priority="16" stopIfTrue="1">
      <formula>$N$14=0</formula>
    </cfRule>
  </conditionalFormatting>
  <conditionalFormatting sqref="Q15:R15">
    <cfRule type="expression" dxfId="15" priority="17" stopIfTrue="1">
      <formula>$N$15=0</formula>
    </cfRule>
  </conditionalFormatting>
  <conditionalFormatting sqref="Q16:R16">
    <cfRule type="expression" dxfId="14" priority="18" stopIfTrue="1">
      <formula>$N$16=0</formula>
    </cfRule>
  </conditionalFormatting>
  <conditionalFormatting sqref="Q17:R17">
    <cfRule type="expression" dxfId="13" priority="19" stopIfTrue="1">
      <formula>$N$17=0</formula>
    </cfRule>
  </conditionalFormatting>
  <conditionalFormatting sqref="Q18:R18">
    <cfRule type="expression" dxfId="12" priority="20" stopIfTrue="1">
      <formula>$N$18=0</formula>
    </cfRule>
  </conditionalFormatting>
  <conditionalFormatting sqref="U22">
    <cfRule type="cellIs" dxfId="11" priority="7" operator="between">
      <formula>44927</formula>
      <formula>45291</formula>
    </cfRule>
    <cfRule type="cellIs" dxfId="10" priority="8" operator="between">
      <formula>44562</formula>
      <formula>44926</formula>
    </cfRule>
    <cfRule type="cellIs" dxfId="9" priority="9" operator="between">
      <formula>44197</formula>
      <formula>44561</formula>
    </cfRule>
    <cfRule type="cellIs" dxfId="8" priority="10" operator="between">
      <formula>43831</formula>
      <formula>44196</formula>
    </cfRule>
    <cfRule type="cellIs" dxfId="7" priority="11" operator="between">
      <formula>43586</formula>
      <formula>43830</formula>
    </cfRule>
    <cfRule type="cellIs" dxfId="6" priority="12" operator="lessThanOrEqual">
      <formula>43585</formula>
    </cfRule>
  </conditionalFormatting>
  <conditionalFormatting sqref="B9">
    <cfRule type="cellIs" dxfId="5" priority="1" operator="between">
      <formula>44927</formula>
      <formula>45291</formula>
    </cfRule>
    <cfRule type="cellIs" dxfId="4" priority="2" operator="between">
      <formula>44562</formula>
      <formula>44926</formula>
    </cfRule>
    <cfRule type="cellIs" dxfId="3" priority="3" operator="between">
      <formula>44197</formula>
      <formula>44561</formula>
    </cfRule>
    <cfRule type="cellIs" dxfId="2" priority="4" operator="between">
      <formula>43831</formula>
      <formula>44196</formula>
    </cfRule>
    <cfRule type="cellIs" dxfId="1" priority="5" operator="between">
      <formula>43586</formula>
      <formula>43830</formula>
    </cfRule>
    <cfRule type="cellIs" dxfId="0" priority="6" operator="lessThanOrEqual">
      <formula>43585</formula>
    </cfRule>
  </conditionalFormatting>
  <pageMargins left="0.78740157480314965" right="0.19685039370078741" top="0.47244094488188981" bottom="0.27559055118110237" header="0.35433070866141736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B1:AH41"/>
  <sheetViews>
    <sheetView topLeftCell="A19" workbookViewId="0">
      <selection activeCell="E33" sqref="E33"/>
    </sheetView>
  </sheetViews>
  <sheetFormatPr defaultRowHeight="11.25" x14ac:dyDescent="0.15"/>
  <cols>
    <col min="1" max="1" width="9" style="8"/>
    <col min="2" max="2" width="9.75" style="8" bestFit="1" customWidth="1"/>
    <col min="3" max="4" width="9" style="8"/>
    <col min="5" max="5" width="12.375" style="8" customWidth="1"/>
    <col min="6" max="6" width="7.875" style="8" customWidth="1"/>
    <col min="7" max="7" width="12.375" style="8" customWidth="1"/>
    <col min="8" max="8" width="5.625" style="8" customWidth="1"/>
    <col min="9" max="9" width="6.375" style="8" customWidth="1"/>
    <col min="10" max="34" width="2.125" style="8" customWidth="1"/>
    <col min="35" max="16384" width="9" style="8"/>
  </cols>
  <sheetData>
    <row r="1" spans="2:24" x14ac:dyDescent="0.15">
      <c r="D1" s="76"/>
    </row>
    <row r="4" spans="2:24" x14ac:dyDescent="0.15">
      <c r="B4" s="66"/>
    </row>
    <row r="5" spans="2:24" x14ac:dyDescent="0.15">
      <c r="E5" s="409" t="s">
        <v>86</v>
      </c>
      <c r="F5" s="409"/>
      <c r="G5" s="409" t="s">
        <v>89</v>
      </c>
      <c r="H5" s="409"/>
      <c r="I5" s="23"/>
      <c r="J5" s="23"/>
      <c r="K5" s="23"/>
    </row>
    <row r="6" spans="2:24" x14ac:dyDescent="0.15">
      <c r="E6" s="24" t="s">
        <v>91</v>
      </c>
      <c r="F6" s="24" t="s">
        <v>90</v>
      </c>
      <c r="G6" s="24" t="s">
        <v>91</v>
      </c>
      <c r="H6" s="24" t="s">
        <v>90</v>
      </c>
      <c r="I6" s="23"/>
      <c r="J6" s="23"/>
      <c r="K6" s="23"/>
    </row>
    <row r="7" spans="2:24" x14ac:dyDescent="0.15">
      <c r="B7" s="80"/>
      <c r="E7" s="67" t="e">
        <f>ROUNDDOWN((#REF!),0)</f>
        <v>#REF!</v>
      </c>
      <c r="F7" s="68" t="e">
        <f>ABS((#REF!-E7)*1000)</f>
        <v>#REF!</v>
      </c>
      <c r="G7" s="67" t="e">
        <f>ROUNDDOWN((#REF!),0)</f>
        <v>#REF!</v>
      </c>
      <c r="H7" s="68" t="e">
        <f>ABS((#REF!-G7)*1000)</f>
        <v>#REF!</v>
      </c>
    </row>
    <row r="8" spans="2:24" x14ac:dyDescent="0.15">
      <c r="E8" s="67" t="e">
        <f>ROUNDDOWN((#REF!),0)</f>
        <v>#REF!</v>
      </c>
      <c r="F8" s="68" t="e">
        <f>ABS((#REF!-E8)*1000)</f>
        <v>#REF!</v>
      </c>
      <c r="G8" s="67" t="e">
        <f>ROUNDDOWN((#REF!),0)</f>
        <v>#REF!</v>
      </c>
      <c r="H8" s="68" t="e">
        <f>ABS((#REF!-G8)*1000)</f>
        <v>#REF!</v>
      </c>
    </row>
    <row r="9" spans="2:24" x14ac:dyDescent="0.15">
      <c r="E9" s="67" t="e">
        <f>ROUNDDOWN((#REF!),0)</f>
        <v>#REF!</v>
      </c>
      <c r="F9" s="68" t="e">
        <f>ABS((#REF!-E9)*1000)</f>
        <v>#REF!</v>
      </c>
      <c r="G9" s="67" t="e">
        <f>ROUNDDOWN((#REF!),0)</f>
        <v>#REF!</v>
      </c>
      <c r="H9" s="68" t="e">
        <f>ABS((#REF!-G9)*1000)</f>
        <v>#REF!</v>
      </c>
    </row>
    <row r="10" spans="2:24" x14ac:dyDescent="0.15">
      <c r="E10" s="67" t="e">
        <f>ROUNDDOWN((#REF!),0)</f>
        <v>#REF!</v>
      </c>
      <c r="F10" s="68" t="e">
        <f>ABS((#REF!-E10)*1000)</f>
        <v>#REF!</v>
      </c>
      <c r="G10" s="67" t="e">
        <f>ROUNDDOWN((#REF!),0)</f>
        <v>#REF!</v>
      </c>
      <c r="H10" s="68" t="e">
        <f>ABS((#REF!-G10)*1000)</f>
        <v>#REF!</v>
      </c>
    </row>
    <row r="11" spans="2:24" x14ac:dyDescent="0.15">
      <c r="E11" s="67" t="e">
        <f>ROUNDDOWN((#REF!),0)</f>
        <v>#REF!</v>
      </c>
      <c r="F11" s="68" t="e">
        <f>ABS((#REF!-E11)*1000)</f>
        <v>#REF!</v>
      </c>
      <c r="G11" s="67" t="e">
        <f>ROUNDDOWN((#REF!),0)</f>
        <v>#REF!</v>
      </c>
      <c r="H11" s="68" t="e">
        <f>ABS((#REF!-G11)*1000)</f>
        <v>#REF!</v>
      </c>
    </row>
    <row r="12" spans="2:24" x14ac:dyDescent="0.15">
      <c r="E12" s="67" t="e">
        <f>ROUNDDOWN((#REF!),0)</f>
        <v>#REF!</v>
      </c>
      <c r="F12" s="68" t="e">
        <f>ABS((#REF!-E12)*1000)</f>
        <v>#REF!</v>
      </c>
      <c r="G12" s="67" t="e">
        <f>ROUNDDOWN((#REF!),0)</f>
        <v>#REF!</v>
      </c>
      <c r="H12" s="68" t="e">
        <f>ABS((#REF!-G12)*1000)</f>
        <v>#REF!</v>
      </c>
    </row>
    <row r="13" spans="2:24" x14ac:dyDescent="0.15">
      <c r="E13" s="67" t="e">
        <f>ROUNDDOWN((#REF!),0)</f>
        <v>#REF!</v>
      </c>
      <c r="F13" s="68" t="e">
        <f>ABS((#REF!-E13)*1000)</f>
        <v>#REF!</v>
      </c>
      <c r="G13" s="67" t="e">
        <f>ROUNDDOWN((#REF!),0)</f>
        <v>#REF!</v>
      </c>
      <c r="H13" s="68" t="e">
        <f>ABS((#REF!-G13)*1000)</f>
        <v>#REF!</v>
      </c>
    </row>
    <row r="14" spans="2:24" x14ac:dyDescent="0.15">
      <c r="D14" s="69"/>
      <c r="F14" s="23" t="s">
        <v>87</v>
      </c>
      <c r="G14" s="67" t="e">
        <f>ROUNDDOWN((#REF!),0)</f>
        <v>#REF!</v>
      </c>
      <c r="H14" s="70"/>
      <c r="L14" s="8" t="s">
        <v>92</v>
      </c>
    </row>
    <row r="15" spans="2:24" x14ac:dyDescent="0.15">
      <c r="E15" s="71"/>
      <c r="F15" s="72"/>
      <c r="G15" s="70"/>
      <c r="H15" s="70"/>
      <c r="L15" s="73" t="e">
        <f>LEN(#REF!)</f>
        <v>#REF!</v>
      </c>
    </row>
    <row r="16" spans="2:24" x14ac:dyDescent="0.15">
      <c r="E16" s="72"/>
      <c r="F16" s="72"/>
      <c r="G16" s="74"/>
      <c r="K16" s="75" t="e">
        <f>MID(RIGHT("000000000000"&amp;(#REF!),12),1,1)</f>
        <v>#REF!</v>
      </c>
      <c r="L16" s="75" t="e">
        <f>MID(RIGHT("000000000000"&amp;(#REF!),12),2,1)</f>
        <v>#REF!</v>
      </c>
      <c r="M16" s="75" t="e">
        <f>MID(RIGHT("000000000000"&amp;(#REF!),12),3,1)</f>
        <v>#REF!</v>
      </c>
      <c r="N16" s="75" t="e">
        <f>MID(RIGHT("000000000000"&amp;(#REF!),12),4,1)</f>
        <v>#REF!</v>
      </c>
      <c r="O16" s="75" t="e">
        <f>MID(RIGHT("000000000000"&amp;(#REF!),12),5,1)</f>
        <v>#REF!</v>
      </c>
      <c r="P16" s="75" t="e">
        <f>MID(RIGHT("000000000000"&amp;(#REF!),12),6,1)</f>
        <v>#REF!</v>
      </c>
      <c r="Q16" s="75" t="e">
        <f>MID(RIGHT("000000000000"&amp;(#REF!),12),7,1)</f>
        <v>#REF!</v>
      </c>
      <c r="R16" s="75" t="e">
        <f>MID(RIGHT("000000000000"&amp;(#REF!),12),8,1)</f>
        <v>#REF!</v>
      </c>
      <c r="S16" s="75" t="e">
        <f>MID(RIGHT("000000000000"&amp;(#REF!),12),9,1)</f>
        <v>#REF!</v>
      </c>
      <c r="T16" s="75" t="e">
        <f>MID(RIGHT("000000000000"&amp;(#REF!),12),10,1)</f>
        <v>#REF!</v>
      </c>
      <c r="U16" s="75" t="e">
        <f>MID(RIGHT("000000000000"&amp;(#REF!),12),11,1)</f>
        <v>#REF!</v>
      </c>
      <c r="V16" s="75" t="e">
        <f>MID(RIGHT("000000000000"&amp;(#REF!),12),12,1)</f>
        <v>#REF!</v>
      </c>
      <c r="X16" s="8" t="s">
        <v>95</v>
      </c>
    </row>
    <row r="17" spans="4:24" x14ac:dyDescent="0.15">
      <c r="H17" s="76" t="s">
        <v>94</v>
      </c>
      <c r="I17" s="73" t="e">
        <f>SUM(K17:V17)</f>
        <v>#REF!</v>
      </c>
      <c r="K17" s="77" t="e">
        <f>K16*1</f>
        <v>#REF!</v>
      </c>
      <c r="L17" s="77" t="e">
        <f>L16*1</f>
        <v>#REF!</v>
      </c>
      <c r="M17" s="77" t="e">
        <f t="shared" ref="M17:V17" si="0">M16*1</f>
        <v>#REF!</v>
      </c>
      <c r="N17" s="77" t="e">
        <f t="shared" si="0"/>
        <v>#REF!</v>
      </c>
      <c r="O17" s="77" t="e">
        <f t="shared" si="0"/>
        <v>#REF!</v>
      </c>
      <c r="P17" s="77" t="e">
        <f t="shared" si="0"/>
        <v>#REF!</v>
      </c>
      <c r="Q17" s="77" t="e">
        <f t="shared" si="0"/>
        <v>#REF!</v>
      </c>
      <c r="R17" s="77" t="e">
        <f t="shared" si="0"/>
        <v>#REF!</v>
      </c>
      <c r="S17" s="77" t="e">
        <f t="shared" si="0"/>
        <v>#REF!</v>
      </c>
      <c r="T17" s="77" t="e">
        <f t="shared" si="0"/>
        <v>#REF!</v>
      </c>
      <c r="U17" s="77" t="e">
        <f t="shared" si="0"/>
        <v>#REF!</v>
      </c>
      <c r="V17" s="77" t="e">
        <f t="shared" si="0"/>
        <v>#REF!</v>
      </c>
      <c r="X17" s="8" t="s">
        <v>96</v>
      </c>
    </row>
    <row r="18" spans="4:24" x14ac:dyDescent="0.15">
      <c r="K18" s="73" t="e">
        <f>IF($L15&gt;11,K17,IF($L15&lt;11,"","\"))</f>
        <v>#REF!</v>
      </c>
      <c r="L18" s="73" t="e">
        <f>IF($L15&gt;10,L17,IF($L15&lt;10,"","\"))</f>
        <v>#REF!</v>
      </c>
      <c r="M18" s="73" t="e">
        <f>IF($L15&gt;9,M17,IF($L15&lt;9,"","\"))</f>
        <v>#REF!</v>
      </c>
      <c r="N18" s="73" t="e">
        <f>IF($L15&gt;8,N17,IF($L15&lt;8,"","\"))</f>
        <v>#REF!</v>
      </c>
      <c r="O18" s="73" t="e">
        <f>IF($L15&gt;7,O17,IF($L15&lt;7,"","\"))</f>
        <v>#REF!</v>
      </c>
      <c r="P18" s="73" t="e">
        <f>IF($L15&gt;6,P17,IF($L15&lt;6,"","\"))</f>
        <v>#REF!</v>
      </c>
      <c r="Q18" s="73" t="e">
        <f>IF($L15&gt;5,Q17,IF($L15&lt;5,"","\"))</f>
        <v>#REF!</v>
      </c>
      <c r="R18" s="73" t="e">
        <f>IF($L15&gt;4,R17,IF($L15&lt;4,"","\"))</f>
        <v>#REF!</v>
      </c>
      <c r="S18" s="73" t="e">
        <f>IF($L15&gt;3,S17,IF($L15&lt;3,"","\"))</f>
        <v>#REF!</v>
      </c>
      <c r="T18" s="73" t="e">
        <f>IF($L15&gt;2,T17,IF($L15&lt;2,"","\"))</f>
        <v>#REF!</v>
      </c>
      <c r="U18" s="73" t="e">
        <f>IF($L15&gt;1,U17,IF($L15&lt;1,"","\"))</f>
        <v>#REF!</v>
      </c>
      <c r="V18" s="73" t="e">
        <f>IF(V17&gt;=0,V17,"")</f>
        <v>#REF!</v>
      </c>
      <c r="X18" s="8" t="s">
        <v>93</v>
      </c>
    </row>
    <row r="23" spans="4:24" x14ac:dyDescent="0.15">
      <c r="D23" s="78"/>
      <c r="E23" s="78"/>
    </row>
    <row r="24" spans="4:24" x14ac:dyDescent="0.15">
      <c r="D24" s="65"/>
      <c r="E24" s="65"/>
    </row>
    <row r="25" spans="4:24" x14ac:dyDescent="0.15">
      <c r="D25" s="65"/>
      <c r="E25" s="65"/>
    </row>
    <row r="30" spans="4:24" x14ac:dyDescent="0.15">
      <c r="D30" s="76" t="s">
        <v>97</v>
      </c>
      <c r="E30" s="73" t="e">
        <f>MID(#REF!,1,1)</f>
        <v>#REF!</v>
      </c>
      <c r="F30" s="73" t="e">
        <f>MID(#REF!,2,1)</f>
        <v>#REF!</v>
      </c>
      <c r="G30" s="73" t="e">
        <f>MID(#REF!,3,1)</f>
        <v>#REF!</v>
      </c>
      <c r="H30" s="73" t="e">
        <f>MID(#REF!,4,1)</f>
        <v>#REF!</v>
      </c>
      <c r="I30" s="73" t="e">
        <f>MID(#REF!,5,1)</f>
        <v>#REF!</v>
      </c>
      <c r="J30" s="73" t="e">
        <f>MID(#REF!,6,1)</f>
        <v>#REF!</v>
      </c>
      <c r="K30" s="73" t="e">
        <f>MID(#REF!,7,1)</f>
        <v>#REF!</v>
      </c>
      <c r="L30" s="73" t="e">
        <f>MID(#REF!,8,1)</f>
        <v>#REF!</v>
      </c>
      <c r="M30" s="73" t="e">
        <f>MID(#REF!,9,1)</f>
        <v>#REF!</v>
      </c>
      <c r="N30" s="73" t="e">
        <f>MID(#REF!,10,1)</f>
        <v>#REF!</v>
      </c>
      <c r="O30" s="73" t="e">
        <f>MID(#REF!,11,1)</f>
        <v>#REF!</v>
      </c>
    </row>
    <row r="31" spans="4:24" x14ac:dyDescent="0.15">
      <c r="E31" s="8" t="s">
        <v>99</v>
      </c>
    </row>
    <row r="32" spans="4:24" x14ac:dyDescent="0.15">
      <c r="E32" s="79" t="e">
        <f>IF(E30="","",E30*1)</f>
        <v>#REF!</v>
      </c>
    </row>
    <row r="35" spans="4:34" x14ac:dyDescent="0.15">
      <c r="D35" s="76" t="s">
        <v>106</v>
      </c>
      <c r="E35" s="83" t="e">
        <f>DBCS(#REF!+10000000)</f>
        <v>#REF!</v>
      </c>
      <c r="F35" s="23" t="s">
        <v>109</v>
      </c>
      <c r="G35" s="82" t="e">
        <f>RIGHT(E35,7)</f>
        <v>#REF!</v>
      </c>
    </row>
    <row r="37" spans="4:34" x14ac:dyDescent="0.15">
      <c r="D37" s="76" t="s">
        <v>98</v>
      </c>
      <c r="E37" s="73" t="e">
        <f>MID(#REF!,1,1)</f>
        <v>#REF!</v>
      </c>
      <c r="F37" s="73" t="e">
        <f>MID(#REF!,2,1)</f>
        <v>#REF!</v>
      </c>
      <c r="G37" s="73" t="e">
        <f>MID(#REF!,3,1)</f>
        <v>#REF!</v>
      </c>
      <c r="H37" s="73" t="e">
        <f>MID(#REF!,4,1)</f>
        <v>#REF!</v>
      </c>
      <c r="I37" s="73" t="e">
        <f>MID(#REF!,5,1)</f>
        <v>#REF!</v>
      </c>
      <c r="J37" s="73" t="e">
        <f>MID(#REF!,6,1)</f>
        <v>#REF!</v>
      </c>
      <c r="K37" s="73" t="e">
        <f>MID(#REF!,7,1)</f>
        <v>#REF!</v>
      </c>
      <c r="L37" s="73" t="e">
        <f>MID(#REF!,8,1)</f>
        <v>#REF!</v>
      </c>
      <c r="M37" s="73" t="e">
        <f>MID(#REF!,9,1)</f>
        <v>#REF!</v>
      </c>
      <c r="N37" s="73" t="e">
        <f>MID(#REF!,10,1)</f>
        <v>#REF!</v>
      </c>
      <c r="O37" s="73" t="e">
        <f>MID(#REF!,11,1)</f>
        <v>#REF!</v>
      </c>
      <c r="P37" s="73" t="e">
        <f>MID(#REF!,12,1)</f>
        <v>#REF!</v>
      </c>
      <c r="Q37" s="73" t="e">
        <f>MID(#REF!,13,1)</f>
        <v>#REF!</v>
      </c>
      <c r="R37" s="73" t="e">
        <f>MID(#REF!,14,1)</f>
        <v>#REF!</v>
      </c>
      <c r="S37" s="73" t="e">
        <f>MID(#REF!,15,1)</f>
        <v>#REF!</v>
      </c>
      <c r="T37" s="73" t="e">
        <f>MID(#REF!,16,1)</f>
        <v>#REF!</v>
      </c>
      <c r="U37" s="73" t="e">
        <f>MID(#REF!,17,1)</f>
        <v>#REF!</v>
      </c>
      <c r="V37" s="73" t="e">
        <f>MID(#REF!,18,1)</f>
        <v>#REF!</v>
      </c>
      <c r="W37" s="73" t="e">
        <f>MID(#REF!,19,1)</f>
        <v>#REF!</v>
      </c>
      <c r="X37" s="73" t="e">
        <f>MID(#REF!,20,1)</f>
        <v>#REF!</v>
      </c>
      <c r="Y37" s="73" t="e">
        <f>MID(#REF!,21,1)</f>
        <v>#REF!</v>
      </c>
      <c r="Z37" s="73" t="e">
        <f>MID(#REF!,22,1)</f>
        <v>#REF!</v>
      </c>
      <c r="AA37" s="73" t="e">
        <f>MID(#REF!,23,1)</f>
        <v>#REF!</v>
      </c>
      <c r="AB37" s="73" t="e">
        <f>MID(#REF!,24,1)</f>
        <v>#REF!</v>
      </c>
      <c r="AC37" s="73" t="e">
        <f>MID(#REF!,25,1)</f>
        <v>#REF!</v>
      </c>
      <c r="AD37" s="73" t="e">
        <f>MID(#REF!,26,1)</f>
        <v>#REF!</v>
      </c>
      <c r="AE37" s="73" t="e">
        <f>MID(#REF!,27,1)</f>
        <v>#REF!</v>
      </c>
      <c r="AF37" s="73" t="e">
        <f>MID(#REF!,28,1)</f>
        <v>#REF!</v>
      </c>
      <c r="AG37" s="73" t="e">
        <f>MID(#REF!,29,1)</f>
        <v>#REF!</v>
      </c>
      <c r="AH37" s="73" t="e">
        <f>MID(#REF!,30,1)</f>
        <v>#REF!</v>
      </c>
    </row>
    <row r="39" spans="4:34" ht="13.5" x14ac:dyDescent="0.15">
      <c r="D39" s="76" t="s">
        <v>107</v>
      </c>
      <c r="E39" t="e">
        <f>LEN(#REF!)</f>
        <v>#REF!</v>
      </c>
    </row>
    <row r="40" spans="4:34" ht="13.5" x14ac:dyDescent="0.15">
      <c r="D40" s="76"/>
      <c r="E40"/>
    </row>
    <row r="41" spans="4:34" ht="13.5" x14ac:dyDescent="0.15">
      <c r="D41" s="76" t="s">
        <v>108</v>
      </c>
      <c r="E41" t="e">
        <f>LEN(#REF!)</f>
        <v>#REF!</v>
      </c>
    </row>
  </sheetData>
  <mergeCells count="2">
    <mergeCell ref="G5:H5"/>
    <mergeCell ref="E5:F5"/>
  </mergeCells>
  <phoneticPr fontId="2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納品書兼検査調書</vt:lpstr>
      <vt:lpstr>請求書</vt:lpstr>
      <vt:lpstr>S</vt:lpstr>
      <vt:lpstr>請求書!Print_Area</vt:lpstr>
      <vt:lpstr>納品書兼検査調書!Print_Area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神戸市会計室</dc:creator>
  <cp:lastModifiedBy>Windows ユーザー</cp:lastModifiedBy>
  <cp:lastPrinted>2019-09-26T01:10:32Z</cp:lastPrinted>
  <dcterms:created xsi:type="dcterms:W3CDTF">2007-03-07T04:11:54Z</dcterms:created>
  <dcterms:modified xsi:type="dcterms:W3CDTF">2021-08-31T07:44:28Z</dcterms:modified>
</cp:coreProperties>
</file>