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780" tabRatio="814" activeTab="8"/>
  </bookViews>
  <sheets>
    <sheet name="はじめにお読みください" sheetId="38" r:id="rId1"/>
    <sheet name="調書1-1" sheetId="24" r:id="rId2"/>
    <sheet name="調書1-2" sheetId="31" r:id="rId3"/>
    <sheet name="【記載例】調書1" sheetId="25" r:id="rId4"/>
    <sheet name="調書2-1 " sheetId="39" r:id="rId5"/>
    <sheet name="調書2-2 " sheetId="41" r:id="rId6"/>
    <sheet name="【記載例】調書2" sheetId="33" r:id="rId7"/>
    <sheet name="調書3" sheetId="42" r:id="rId8"/>
    <sheet name="調書４" sheetId="43" r:id="rId9"/>
  </sheets>
  <externalReferences>
    <externalReference r:id="rId10"/>
  </externalReferences>
  <definedNames>
    <definedName name="_xlnm.Print_Area" localSheetId="3">【記載例】調書1!$A$1:$AP$32</definedName>
    <definedName name="_xlnm.Print_Area" localSheetId="6">【記載例】調書2!$A$1:$AL$89</definedName>
    <definedName name="_xlnm.Print_Area" localSheetId="0">はじめにお読みください!$A$1:$F$18</definedName>
    <definedName name="_xlnm.Print_Area" localSheetId="1">'調書1-1'!$A$1:$AP$37</definedName>
    <definedName name="_xlnm.Print_Area" localSheetId="2">'調書1-2'!$A$1:$AP$37</definedName>
    <definedName name="_xlnm.Print_Area" localSheetId="4">'調書2-1 '!$A$1:$AL$77</definedName>
    <definedName name="_xlnm.Print_Area" localSheetId="5">'調書2-2 '!$A$1:$AL$77</definedName>
    <definedName name="_xlnm.Print_Area" localSheetId="7">調書3!$A$1:$W$69</definedName>
    <definedName name="_xlnm.Print_Area" localSheetId="8">調書４!$A$1:$F$39</definedName>
    <definedName name="_xlnm.Print_Titles" localSheetId="6">【記載例】調書2!$1:$4</definedName>
    <definedName name="_xlnm.Print_Titles" localSheetId="4">'調書2-1 '!$1:$4</definedName>
    <definedName name="_xlnm.Print_Titles" localSheetId="5">'調書2-2 '!$1:$4</definedName>
  </definedNames>
  <calcPr calcId="162913"/>
</workbook>
</file>

<file path=xl/calcChain.xml><?xml version="1.0" encoding="utf-8"?>
<calcChain xmlns="http://schemas.openxmlformats.org/spreadsheetml/2006/main">
  <c r="G45" i="43" l="1"/>
  <c r="F38" i="43"/>
  <c r="F35" i="43"/>
  <c r="F32" i="43"/>
  <c r="F28" i="43"/>
  <c r="F25" i="43"/>
  <c r="F19" i="43"/>
  <c r="F17" i="43"/>
  <c r="F16" i="43"/>
  <c r="F15" i="43"/>
  <c r="F12" i="43"/>
  <c r="F10" i="43"/>
  <c r="F4" i="43"/>
  <c r="Q3" i="42" l="1"/>
  <c r="K3" i="42"/>
  <c r="AG27" i="31" l="1"/>
  <c r="AG23" i="31"/>
  <c r="AG27" i="24"/>
  <c r="AG23" i="24"/>
  <c r="S2" i="31" l="1"/>
  <c r="S2" i="24"/>
  <c r="S5" i="41" l="1"/>
  <c r="D7" i="41"/>
  <c r="D6" i="41"/>
  <c r="S5" i="39"/>
  <c r="D7" i="39"/>
  <c r="D6" i="39"/>
  <c r="D5" i="41"/>
  <c r="D5" i="39"/>
  <c r="C77" i="41"/>
  <c r="C76" i="41"/>
  <c r="C75" i="41"/>
  <c r="C74" i="41"/>
  <c r="C73" i="41"/>
  <c r="C72" i="41"/>
  <c r="C71" i="41"/>
  <c r="C70" i="41"/>
  <c r="C69" i="41"/>
  <c r="C68" i="41"/>
  <c r="C67" i="41"/>
  <c r="C66" i="41"/>
  <c r="C65" i="41"/>
  <c r="C64" i="41"/>
  <c r="C63" i="41"/>
  <c r="C62" i="41"/>
  <c r="C61" i="41"/>
  <c r="C60" i="41"/>
  <c r="C59" i="41"/>
  <c r="C58" i="41"/>
  <c r="C57" i="41"/>
  <c r="C56" i="41"/>
  <c r="C55" i="41"/>
  <c r="C54" i="41"/>
  <c r="C53" i="41"/>
  <c r="C52" i="41"/>
  <c r="C51" i="41"/>
  <c r="C50" i="41"/>
  <c r="C49" i="41"/>
  <c r="C48" i="41"/>
  <c r="AE41" i="41"/>
  <c r="AD41" i="41"/>
  <c r="AC41" i="41"/>
  <c r="AB41" i="41"/>
  <c r="AA41" i="41"/>
  <c r="Z41" i="41"/>
  <c r="Y41" i="41"/>
  <c r="X41" i="41"/>
  <c r="W41" i="41"/>
  <c r="V41" i="41"/>
  <c r="U41" i="41"/>
  <c r="T41" i="41"/>
  <c r="S41" i="41"/>
  <c r="R41" i="41"/>
  <c r="Q41" i="41"/>
  <c r="P41" i="41"/>
  <c r="O41" i="41"/>
  <c r="N41" i="41"/>
  <c r="M41" i="41"/>
  <c r="L41" i="41"/>
  <c r="K41" i="41"/>
  <c r="J41" i="41"/>
  <c r="AF40" i="41" s="1"/>
  <c r="AH40" i="41" s="1"/>
  <c r="AJ40" i="41" s="1"/>
  <c r="I41" i="41"/>
  <c r="H41" i="41"/>
  <c r="G41" i="41"/>
  <c r="F41" i="41"/>
  <c r="E41" i="41"/>
  <c r="D41" i="41"/>
  <c r="AE39" i="41"/>
  <c r="AD39" i="41"/>
  <c r="AC39" i="41"/>
  <c r="AB39" i="41"/>
  <c r="AA39" i="41"/>
  <c r="Z39" i="41"/>
  <c r="Y39" i="41"/>
  <c r="X39" i="41"/>
  <c r="W39" i="41"/>
  <c r="V39" i="41"/>
  <c r="U39" i="41"/>
  <c r="T39" i="41"/>
  <c r="S39" i="41"/>
  <c r="R39" i="41"/>
  <c r="Q39" i="41"/>
  <c r="P39" i="41"/>
  <c r="O39" i="41"/>
  <c r="N39" i="41"/>
  <c r="M39" i="41"/>
  <c r="L39" i="41"/>
  <c r="K39" i="41"/>
  <c r="J39" i="41"/>
  <c r="I39" i="41"/>
  <c r="H39" i="41"/>
  <c r="G39" i="41"/>
  <c r="F39" i="41"/>
  <c r="E39" i="41"/>
  <c r="D39" i="41"/>
  <c r="AF38" i="41"/>
  <c r="AH38" i="41" s="1"/>
  <c r="AJ38" i="41" s="1"/>
  <c r="AE37" i="41"/>
  <c r="AD37" i="41"/>
  <c r="AC37" i="41"/>
  <c r="AB37" i="41"/>
  <c r="AA37" i="41"/>
  <c r="Z37" i="41"/>
  <c r="Y37" i="41"/>
  <c r="X37" i="41"/>
  <c r="W37" i="41"/>
  <c r="V37" i="41"/>
  <c r="U37" i="41"/>
  <c r="T37" i="41"/>
  <c r="S37" i="41"/>
  <c r="R37" i="41"/>
  <c r="Q37" i="41"/>
  <c r="P37" i="41"/>
  <c r="O37" i="41"/>
  <c r="N37" i="41"/>
  <c r="M37" i="41"/>
  <c r="L37" i="41"/>
  <c r="K37" i="41"/>
  <c r="J37" i="41"/>
  <c r="I37" i="41"/>
  <c r="H37" i="41"/>
  <c r="G37" i="41"/>
  <c r="AF36" i="41" s="1"/>
  <c r="AH36" i="41" s="1"/>
  <c r="AJ36" i="41" s="1"/>
  <c r="F37" i="41"/>
  <c r="E37" i="41"/>
  <c r="D37" i="41"/>
  <c r="AE35" i="41"/>
  <c r="AD35" i="41"/>
  <c r="AC35" i="41"/>
  <c r="AB35" i="41"/>
  <c r="AA35" i="41"/>
  <c r="Z35" i="41"/>
  <c r="Y35" i="41"/>
  <c r="X35" i="41"/>
  <c r="W35" i="41"/>
  <c r="V35" i="41"/>
  <c r="U35" i="41"/>
  <c r="T35" i="41"/>
  <c r="S35" i="41"/>
  <c r="R35" i="41"/>
  <c r="Q35" i="41"/>
  <c r="P35" i="41"/>
  <c r="O35" i="41"/>
  <c r="N35" i="41"/>
  <c r="M35" i="41"/>
  <c r="L35" i="41"/>
  <c r="K35" i="41"/>
  <c r="J35" i="41"/>
  <c r="I35" i="41"/>
  <c r="H35" i="41"/>
  <c r="G35" i="41"/>
  <c r="F35" i="41"/>
  <c r="AF34" i="41" s="1"/>
  <c r="AH34" i="41" s="1"/>
  <c r="AJ34" i="41" s="1"/>
  <c r="E35" i="41"/>
  <c r="D35" i="41"/>
  <c r="AE33" i="41"/>
  <c r="AD33" i="41"/>
  <c r="AC33" i="41"/>
  <c r="AB33" i="41"/>
  <c r="AA33" i="41"/>
  <c r="Z33" i="41"/>
  <c r="Y33" i="41"/>
  <c r="X33" i="41"/>
  <c r="W33" i="41"/>
  <c r="V33" i="41"/>
  <c r="U33" i="41"/>
  <c r="T33" i="41"/>
  <c r="S33" i="41"/>
  <c r="R33" i="41"/>
  <c r="Q33" i="41"/>
  <c r="P33" i="41"/>
  <c r="O33" i="41"/>
  <c r="N33" i="41"/>
  <c r="M33" i="41"/>
  <c r="L33" i="41"/>
  <c r="K33" i="41"/>
  <c r="J33" i="41"/>
  <c r="I33" i="41"/>
  <c r="H33" i="41"/>
  <c r="G33" i="41"/>
  <c r="F33" i="41"/>
  <c r="E33" i="41"/>
  <c r="AF32" i="41" s="1"/>
  <c r="AH32" i="41" s="1"/>
  <c r="AJ32" i="41" s="1"/>
  <c r="D33" i="41"/>
  <c r="AE31" i="41"/>
  <c r="AD31" i="41"/>
  <c r="AC31" i="41"/>
  <c r="AB31" i="41"/>
  <c r="AA31" i="41"/>
  <c r="Z31" i="41"/>
  <c r="Y31" i="41"/>
  <c r="X31" i="41"/>
  <c r="W31" i="41"/>
  <c r="V31" i="41"/>
  <c r="U31" i="41"/>
  <c r="T31" i="41"/>
  <c r="S31" i="41"/>
  <c r="R31" i="41"/>
  <c r="Q31" i="41"/>
  <c r="P31" i="41"/>
  <c r="O31" i="41"/>
  <c r="N31" i="41"/>
  <c r="M31" i="41"/>
  <c r="L31" i="41"/>
  <c r="K31" i="41"/>
  <c r="J31" i="41"/>
  <c r="I31" i="41"/>
  <c r="H31" i="41"/>
  <c r="G31" i="41"/>
  <c r="F31" i="41"/>
  <c r="E31" i="41"/>
  <c r="D31" i="41"/>
  <c r="AF30" i="41" s="1"/>
  <c r="AH30" i="41" s="1"/>
  <c r="AJ30" i="41" s="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9" i="41"/>
  <c r="AF28" i="41" s="1"/>
  <c r="AH28" i="41" s="1"/>
  <c r="AJ28" i="41" s="1"/>
  <c r="AE27" i="41"/>
  <c r="AD27" i="41"/>
  <c r="AC27" i="41"/>
  <c r="AB27" i="41"/>
  <c r="AA27" i="41"/>
  <c r="Z27" i="41"/>
  <c r="Y27" i="41"/>
  <c r="X27" i="41"/>
  <c r="W27" i="41"/>
  <c r="V27" i="41"/>
  <c r="U27" i="41"/>
  <c r="T27" i="41"/>
  <c r="S27" i="41"/>
  <c r="R27" i="41"/>
  <c r="Q27" i="41"/>
  <c r="P27" i="41"/>
  <c r="O27" i="41"/>
  <c r="N27" i="41"/>
  <c r="M27" i="41"/>
  <c r="L27" i="41"/>
  <c r="K27" i="41"/>
  <c r="J27" i="41"/>
  <c r="I27" i="41"/>
  <c r="H27" i="41"/>
  <c r="G27" i="41"/>
  <c r="F27" i="41"/>
  <c r="E27" i="41"/>
  <c r="D27" i="41"/>
  <c r="AF26" i="41" s="1"/>
  <c r="AH26" i="41" s="1"/>
  <c r="AJ26" i="41" s="1"/>
  <c r="AE25" i="41"/>
  <c r="AD25" i="41"/>
  <c r="AC25" i="41"/>
  <c r="AB25" i="41"/>
  <c r="AA25" i="41"/>
  <c r="Z25" i="41"/>
  <c r="Y25" i="41"/>
  <c r="X25" i="41"/>
  <c r="W25" i="41"/>
  <c r="V25" i="41"/>
  <c r="U25" i="41"/>
  <c r="T25" i="41"/>
  <c r="S25" i="41"/>
  <c r="R25" i="41"/>
  <c r="Q25" i="41"/>
  <c r="P25" i="41"/>
  <c r="O25" i="41"/>
  <c r="N25" i="41"/>
  <c r="M25" i="41"/>
  <c r="L25" i="41"/>
  <c r="K25" i="41"/>
  <c r="J25" i="41"/>
  <c r="AF24" i="41" s="1"/>
  <c r="AH24" i="41" s="1"/>
  <c r="AJ24" i="41" s="1"/>
  <c r="I25" i="41"/>
  <c r="H25" i="41"/>
  <c r="G25" i="41"/>
  <c r="F25" i="41"/>
  <c r="E25" i="41"/>
  <c r="D25" i="41"/>
  <c r="AE23" i="41"/>
  <c r="AD23" i="41"/>
  <c r="AC23" i="41"/>
  <c r="AB23" i="41"/>
  <c r="AA23" i="41"/>
  <c r="Z23" i="41"/>
  <c r="Y23" i="41"/>
  <c r="X23" i="41"/>
  <c r="W23" i="41"/>
  <c r="V23" i="41"/>
  <c r="U23" i="41"/>
  <c r="T23" i="41"/>
  <c r="S23" i="41"/>
  <c r="R23" i="41"/>
  <c r="Q23" i="41"/>
  <c r="P23" i="41"/>
  <c r="O23" i="41"/>
  <c r="N23" i="41"/>
  <c r="M23" i="41"/>
  <c r="L23" i="41"/>
  <c r="K23" i="41"/>
  <c r="J23" i="41"/>
  <c r="I23" i="41"/>
  <c r="H23" i="41"/>
  <c r="G23" i="41"/>
  <c r="F23" i="41"/>
  <c r="E23" i="41"/>
  <c r="D23" i="41"/>
  <c r="AF22" i="41"/>
  <c r="AH22" i="41" s="1"/>
  <c r="AJ22" i="41" s="1"/>
  <c r="AE21" i="41"/>
  <c r="AD21" i="41"/>
  <c r="AC21" i="41"/>
  <c r="AB21" i="41"/>
  <c r="AA21" i="41"/>
  <c r="Z21" i="41"/>
  <c r="Y21" i="41"/>
  <c r="X21" i="41"/>
  <c r="W21" i="41"/>
  <c r="V21" i="41"/>
  <c r="U21" i="41"/>
  <c r="T21" i="41"/>
  <c r="S21" i="41"/>
  <c r="R21" i="41"/>
  <c r="Q21" i="41"/>
  <c r="P21" i="41"/>
  <c r="O21" i="41"/>
  <c r="N21" i="41"/>
  <c r="M21" i="41"/>
  <c r="L21" i="41"/>
  <c r="K21" i="41"/>
  <c r="J21" i="41"/>
  <c r="I21" i="41"/>
  <c r="H21" i="41"/>
  <c r="G21" i="41"/>
  <c r="F21" i="41"/>
  <c r="E21" i="41"/>
  <c r="D21" i="41"/>
  <c r="AF20" i="41" s="1"/>
  <c r="AH20" i="41" s="1"/>
  <c r="AJ20" i="41" s="1"/>
  <c r="AE19" i="41"/>
  <c r="AD19" i="41"/>
  <c r="AC19" i="41"/>
  <c r="AB19" i="41"/>
  <c r="AA19" i="41"/>
  <c r="Z19" i="41"/>
  <c r="Y19" i="41"/>
  <c r="X19" i="41"/>
  <c r="W19" i="41"/>
  <c r="V19" i="41"/>
  <c r="U19" i="41"/>
  <c r="T19" i="41"/>
  <c r="S19" i="41"/>
  <c r="R19" i="41"/>
  <c r="Q19" i="41"/>
  <c r="P19" i="41"/>
  <c r="O19" i="41"/>
  <c r="N19" i="41"/>
  <c r="M19" i="41"/>
  <c r="L19" i="41"/>
  <c r="K19" i="41"/>
  <c r="J19" i="41"/>
  <c r="I19" i="41"/>
  <c r="H19" i="41"/>
  <c r="G19" i="41"/>
  <c r="F19" i="41"/>
  <c r="E19" i="41"/>
  <c r="D19" i="41"/>
  <c r="AF18" i="41" s="1"/>
  <c r="AH18" i="41" s="1"/>
  <c r="AJ18" i="41" s="1"/>
  <c r="AE17" i="41"/>
  <c r="AD17" i="41"/>
  <c r="AC17" i="41"/>
  <c r="AB17" i="41"/>
  <c r="AA17" i="41"/>
  <c r="Z17" i="41"/>
  <c r="Y17" i="41"/>
  <c r="X17" i="41"/>
  <c r="W17" i="41"/>
  <c r="V17" i="41"/>
  <c r="U17" i="41"/>
  <c r="T17" i="41"/>
  <c r="S17" i="41"/>
  <c r="R17" i="41"/>
  <c r="Q17" i="41"/>
  <c r="P17" i="41"/>
  <c r="O17" i="41"/>
  <c r="N17" i="41"/>
  <c r="M17" i="41"/>
  <c r="L17" i="41"/>
  <c r="K17" i="41"/>
  <c r="J17" i="41"/>
  <c r="I17" i="41"/>
  <c r="H17" i="41"/>
  <c r="G17" i="41"/>
  <c r="F17" i="41"/>
  <c r="E17" i="41"/>
  <c r="AF16" i="41" s="1"/>
  <c r="AH16" i="41" s="1"/>
  <c r="AJ16" i="41" s="1"/>
  <c r="D17" i="41"/>
  <c r="AE15" i="41"/>
  <c r="AD15" i="41"/>
  <c r="AC15" i="41"/>
  <c r="AB15" i="41"/>
  <c r="AA15" i="41"/>
  <c r="Z15" i="41"/>
  <c r="Y15" i="41"/>
  <c r="X15" i="41"/>
  <c r="W15" i="41"/>
  <c r="V15" i="41"/>
  <c r="U15" i="41"/>
  <c r="T15" i="41"/>
  <c r="S15" i="41"/>
  <c r="R15" i="41"/>
  <c r="Q15" i="41"/>
  <c r="P15" i="41"/>
  <c r="O15" i="41"/>
  <c r="N15" i="41"/>
  <c r="M15" i="41"/>
  <c r="L15" i="41"/>
  <c r="K15" i="41"/>
  <c r="J15" i="41"/>
  <c r="I15" i="41"/>
  <c r="H15" i="41"/>
  <c r="G15" i="41"/>
  <c r="F15" i="41"/>
  <c r="E15" i="41"/>
  <c r="D15" i="41"/>
  <c r="AF14" i="41" s="1"/>
  <c r="AH14" i="41" s="1"/>
  <c r="AJ14" i="41" s="1"/>
  <c r="AE13" i="41"/>
  <c r="AD13" i="41"/>
  <c r="AC13" i="41"/>
  <c r="AB13" i="41"/>
  <c r="AA13" i="41"/>
  <c r="Z13" i="41"/>
  <c r="Y13" i="41"/>
  <c r="X13" i="41"/>
  <c r="W13" i="41"/>
  <c r="V13" i="41"/>
  <c r="U13" i="41"/>
  <c r="T13" i="41"/>
  <c r="S13" i="41"/>
  <c r="R13" i="41"/>
  <c r="Q13" i="41"/>
  <c r="P13" i="41"/>
  <c r="O13" i="41"/>
  <c r="N13" i="41"/>
  <c r="M13" i="41"/>
  <c r="L13" i="41"/>
  <c r="K13" i="41"/>
  <c r="J13" i="41"/>
  <c r="I13" i="41"/>
  <c r="H13" i="41"/>
  <c r="G13" i="41"/>
  <c r="F13" i="41"/>
  <c r="E13" i="41"/>
  <c r="D13" i="41"/>
  <c r="AF12" i="41" s="1"/>
  <c r="AF42" i="41" l="1"/>
  <c r="AH12" i="41"/>
  <c r="AH42" i="41" l="1"/>
  <c r="AJ12" i="41"/>
  <c r="AJ42" i="41" s="1"/>
  <c r="C77" i="39" l="1"/>
  <c r="C76" i="39"/>
  <c r="C75" i="39"/>
  <c r="C74" i="39"/>
  <c r="C73" i="39"/>
  <c r="C72" i="39"/>
  <c r="C71" i="39"/>
  <c r="C70" i="39"/>
  <c r="C69" i="39"/>
  <c r="C68" i="39"/>
  <c r="C67" i="39"/>
  <c r="C66" i="39"/>
  <c r="C65" i="39"/>
  <c r="C64" i="39"/>
  <c r="C63" i="39"/>
  <c r="C62" i="39"/>
  <c r="C61" i="39"/>
  <c r="C60" i="39"/>
  <c r="C59" i="39"/>
  <c r="C58" i="39"/>
  <c r="C57" i="39"/>
  <c r="C56" i="39"/>
  <c r="C55" i="39"/>
  <c r="C54" i="39"/>
  <c r="C53" i="39"/>
  <c r="C52" i="39"/>
  <c r="C51" i="39"/>
  <c r="C50" i="39"/>
  <c r="C49" i="39"/>
  <c r="C48" i="39"/>
  <c r="AE41" i="39"/>
  <c r="AD41" i="39"/>
  <c r="AC41" i="39"/>
  <c r="AB41" i="39"/>
  <c r="AA41" i="39"/>
  <c r="Z41" i="39"/>
  <c r="Y41" i="39"/>
  <c r="X41" i="39"/>
  <c r="W41" i="39"/>
  <c r="V41" i="39"/>
  <c r="U41" i="39"/>
  <c r="T41" i="39"/>
  <c r="S41" i="39"/>
  <c r="R41" i="39"/>
  <c r="Q41" i="39"/>
  <c r="P41" i="39"/>
  <c r="O41" i="39"/>
  <c r="N41" i="39"/>
  <c r="M41" i="39"/>
  <c r="L41" i="39"/>
  <c r="K41" i="39"/>
  <c r="J41" i="39"/>
  <c r="I41" i="39"/>
  <c r="H41" i="39"/>
  <c r="G41" i="39"/>
  <c r="F41" i="39"/>
  <c r="E41" i="39"/>
  <c r="D41" i="39"/>
  <c r="AF40" i="39"/>
  <c r="AH40" i="39" s="1"/>
  <c r="AJ40" i="39" s="1"/>
  <c r="AE39" i="39"/>
  <c r="AD39" i="39"/>
  <c r="AC39" i="39"/>
  <c r="AB39" i="39"/>
  <c r="AA39" i="39"/>
  <c r="Z39" i="39"/>
  <c r="Y39" i="39"/>
  <c r="X39" i="39"/>
  <c r="W39" i="39"/>
  <c r="V39" i="39"/>
  <c r="U39" i="39"/>
  <c r="T39" i="39"/>
  <c r="S39" i="39"/>
  <c r="R39" i="39"/>
  <c r="Q39" i="39"/>
  <c r="P39" i="39"/>
  <c r="O39" i="39"/>
  <c r="N39" i="39"/>
  <c r="M39" i="39"/>
  <c r="L39" i="39"/>
  <c r="K39" i="39"/>
  <c r="J39" i="39"/>
  <c r="I39" i="39"/>
  <c r="H39" i="39"/>
  <c r="AF38" i="39" s="1"/>
  <c r="AH38" i="39" s="1"/>
  <c r="AJ38" i="39" s="1"/>
  <c r="G39" i="39"/>
  <c r="F39" i="39"/>
  <c r="E39" i="39"/>
  <c r="D39" i="39"/>
  <c r="AE37" i="39"/>
  <c r="AD37" i="39"/>
  <c r="AC37" i="39"/>
  <c r="AB37" i="39"/>
  <c r="AA37" i="39"/>
  <c r="Z37" i="39"/>
  <c r="Y37" i="39"/>
  <c r="X37" i="39"/>
  <c r="W37" i="39"/>
  <c r="V37" i="39"/>
  <c r="U37" i="39"/>
  <c r="T37" i="39"/>
  <c r="S37" i="39"/>
  <c r="R37" i="39"/>
  <c r="Q37" i="39"/>
  <c r="P37" i="39"/>
  <c r="O37" i="39"/>
  <c r="N37" i="39"/>
  <c r="M37" i="39"/>
  <c r="L37" i="39"/>
  <c r="K37" i="39"/>
  <c r="J37" i="39"/>
  <c r="I37" i="39"/>
  <c r="H37" i="39"/>
  <c r="G37" i="39"/>
  <c r="AF36" i="39" s="1"/>
  <c r="AH36" i="39" s="1"/>
  <c r="AJ36" i="39" s="1"/>
  <c r="F37" i="39"/>
  <c r="E37" i="39"/>
  <c r="D37" i="39"/>
  <c r="AE35" i="39"/>
  <c r="AD35" i="39"/>
  <c r="AC35" i="39"/>
  <c r="AB35" i="39"/>
  <c r="AA35" i="39"/>
  <c r="Z35" i="39"/>
  <c r="Y35" i="39"/>
  <c r="X35" i="39"/>
  <c r="W35" i="39"/>
  <c r="V35" i="39"/>
  <c r="U35" i="39"/>
  <c r="T35" i="39"/>
  <c r="S35" i="39"/>
  <c r="R35" i="39"/>
  <c r="Q35" i="39"/>
  <c r="P35" i="39"/>
  <c r="O35" i="39"/>
  <c r="N35" i="39"/>
  <c r="M35" i="39"/>
  <c r="L35" i="39"/>
  <c r="K35" i="39"/>
  <c r="J35" i="39"/>
  <c r="I35" i="39"/>
  <c r="H35" i="39"/>
  <c r="G35" i="39"/>
  <c r="F35" i="39"/>
  <c r="AF34" i="39" s="1"/>
  <c r="AH34" i="39" s="1"/>
  <c r="AJ34" i="39" s="1"/>
  <c r="E35" i="39"/>
  <c r="D35" i="39"/>
  <c r="AE33" i="39"/>
  <c r="AD33" i="39"/>
  <c r="AC33" i="39"/>
  <c r="AB33" i="39"/>
  <c r="AA33" i="39"/>
  <c r="Z33" i="39"/>
  <c r="Y33" i="39"/>
  <c r="X33" i="39"/>
  <c r="W33" i="39"/>
  <c r="V33" i="39"/>
  <c r="U33" i="39"/>
  <c r="T33" i="39"/>
  <c r="S33" i="39"/>
  <c r="R33" i="39"/>
  <c r="Q33" i="39"/>
  <c r="P33" i="39"/>
  <c r="O33" i="39"/>
  <c r="N33" i="39"/>
  <c r="M33" i="39"/>
  <c r="L33" i="39"/>
  <c r="K33" i="39"/>
  <c r="J33" i="39"/>
  <c r="I33" i="39"/>
  <c r="H33" i="39"/>
  <c r="G33" i="39"/>
  <c r="F33" i="39"/>
  <c r="E33" i="39"/>
  <c r="AF32" i="39" s="1"/>
  <c r="AH32" i="39" s="1"/>
  <c r="AJ32" i="39" s="1"/>
  <c r="D33" i="39"/>
  <c r="AE31" i="39"/>
  <c r="AD31" i="39"/>
  <c r="AC31" i="39"/>
  <c r="AB31" i="39"/>
  <c r="AA31" i="39"/>
  <c r="Z31" i="39"/>
  <c r="Y31" i="39"/>
  <c r="X31" i="39"/>
  <c r="W31" i="39"/>
  <c r="V31" i="39"/>
  <c r="U31" i="39"/>
  <c r="T31" i="39"/>
  <c r="S31" i="39"/>
  <c r="R31" i="39"/>
  <c r="Q31" i="39"/>
  <c r="P31" i="39"/>
  <c r="O31" i="39"/>
  <c r="N31" i="39"/>
  <c r="M31" i="39"/>
  <c r="L31" i="39"/>
  <c r="K31" i="39"/>
  <c r="J31" i="39"/>
  <c r="I31" i="39"/>
  <c r="H31" i="39"/>
  <c r="G31" i="39"/>
  <c r="F31" i="39"/>
  <c r="E31" i="39"/>
  <c r="D31" i="39"/>
  <c r="AF30" i="39" s="1"/>
  <c r="AH30" i="39" s="1"/>
  <c r="AJ30" i="39" s="1"/>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9" i="39"/>
  <c r="AF28" i="39" s="1"/>
  <c r="AH28" i="39" s="1"/>
  <c r="AJ28" i="39" s="1"/>
  <c r="AE27" i="39"/>
  <c r="AD27" i="39"/>
  <c r="AC27" i="39"/>
  <c r="AB27" i="39"/>
  <c r="AA27" i="39"/>
  <c r="Z27" i="39"/>
  <c r="Y27" i="39"/>
  <c r="X27" i="39"/>
  <c r="W27" i="39"/>
  <c r="V27" i="39"/>
  <c r="U27" i="39"/>
  <c r="T27" i="39"/>
  <c r="S27" i="39"/>
  <c r="R27" i="39"/>
  <c r="Q27" i="39"/>
  <c r="P27" i="39"/>
  <c r="O27" i="39"/>
  <c r="N27" i="39"/>
  <c r="M27" i="39"/>
  <c r="L27" i="39"/>
  <c r="K27" i="39"/>
  <c r="J27" i="39"/>
  <c r="I27" i="39"/>
  <c r="H27" i="39"/>
  <c r="G27" i="39"/>
  <c r="F27" i="39"/>
  <c r="E27" i="39"/>
  <c r="D27" i="39"/>
  <c r="AF26" i="39" s="1"/>
  <c r="AH26" i="39" s="1"/>
  <c r="AJ26" i="39" s="1"/>
  <c r="AE25" i="39"/>
  <c r="AD25" i="39"/>
  <c r="AC25" i="39"/>
  <c r="AB25" i="39"/>
  <c r="AA25" i="39"/>
  <c r="Z25" i="39"/>
  <c r="Y25" i="39"/>
  <c r="X25" i="39"/>
  <c r="W25" i="39"/>
  <c r="V25" i="39"/>
  <c r="U25" i="39"/>
  <c r="T25" i="39"/>
  <c r="S25" i="39"/>
  <c r="R25" i="39"/>
  <c r="Q25" i="39"/>
  <c r="P25" i="39"/>
  <c r="O25" i="39"/>
  <c r="N25" i="39"/>
  <c r="M25" i="39"/>
  <c r="L25" i="39"/>
  <c r="K25" i="39"/>
  <c r="J25" i="39"/>
  <c r="I25" i="39"/>
  <c r="H25" i="39"/>
  <c r="AF24" i="39" s="1"/>
  <c r="AH24" i="39" s="1"/>
  <c r="AJ24" i="39" s="1"/>
  <c r="G25" i="39"/>
  <c r="F25" i="39"/>
  <c r="E25" i="39"/>
  <c r="D25" i="39"/>
  <c r="AE23" i="39"/>
  <c r="AD23" i="39"/>
  <c r="AC23" i="39"/>
  <c r="AB23" i="39"/>
  <c r="AA23" i="39"/>
  <c r="Z23" i="39"/>
  <c r="Y23" i="39"/>
  <c r="X23" i="39"/>
  <c r="W23" i="39"/>
  <c r="V23" i="39"/>
  <c r="U23" i="39"/>
  <c r="T23" i="39"/>
  <c r="S23" i="39"/>
  <c r="R23" i="39"/>
  <c r="Q23" i="39"/>
  <c r="P23" i="39"/>
  <c r="O23" i="39"/>
  <c r="N23" i="39"/>
  <c r="M23" i="39"/>
  <c r="L23" i="39"/>
  <c r="K23" i="39"/>
  <c r="J23" i="39"/>
  <c r="I23" i="39"/>
  <c r="H23" i="39"/>
  <c r="G23" i="39"/>
  <c r="F23" i="39"/>
  <c r="E23" i="39"/>
  <c r="D23" i="39"/>
  <c r="AF22" i="39"/>
  <c r="AH22" i="39" s="1"/>
  <c r="AJ22" i="39" s="1"/>
  <c r="AE21" i="39"/>
  <c r="AD21" i="39"/>
  <c r="AC21" i="39"/>
  <c r="AB21" i="39"/>
  <c r="AA21" i="39"/>
  <c r="Z21" i="39"/>
  <c r="Y21" i="39"/>
  <c r="X21" i="39"/>
  <c r="W21" i="39"/>
  <c r="V21" i="39"/>
  <c r="U21" i="39"/>
  <c r="T21" i="39"/>
  <c r="S21" i="39"/>
  <c r="R21" i="39"/>
  <c r="Q21" i="39"/>
  <c r="P21" i="39"/>
  <c r="O21" i="39"/>
  <c r="N21" i="39"/>
  <c r="M21" i="39"/>
  <c r="L21" i="39"/>
  <c r="K21" i="39"/>
  <c r="J21" i="39"/>
  <c r="I21" i="39"/>
  <c r="H21" i="39"/>
  <c r="G21" i="39"/>
  <c r="F21" i="39"/>
  <c r="AF20" i="39" s="1"/>
  <c r="AH20" i="39" s="1"/>
  <c r="AJ20" i="39" s="1"/>
  <c r="E21" i="39"/>
  <c r="D21" i="39"/>
  <c r="AE19" i="39"/>
  <c r="AD19" i="39"/>
  <c r="AC19" i="39"/>
  <c r="AB19" i="39"/>
  <c r="AA19" i="39"/>
  <c r="Z19" i="39"/>
  <c r="Y19" i="39"/>
  <c r="X19" i="39"/>
  <c r="W19" i="39"/>
  <c r="V19" i="39"/>
  <c r="U19" i="39"/>
  <c r="T19" i="39"/>
  <c r="S19" i="39"/>
  <c r="R19" i="39"/>
  <c r="Q19" i="39"/>
  <c r="P19" i="39"/>
  <c r="O19" i="39"/>
  <c r="N19" i="39"/>
  <c r="M19" i="39"/>
  <c r="L19" i="39"/>
  <c r="K19" i="39"/>
  <c r="J19" i="39"/>
  <c r="I19" i="39"/>
  <c r="H19" i="39"/>
  <c r="G19" i="39"/>
  <c r="F19" i="39"/>
  <c r="E19" i="39"/>
  <c r="AF18" i="39" s="1"/>
  <c r="AH18" i="39" s="1"/>
  <c r="AJ18" i="39" s="1"/>
  <c r="D19" i="39"/>
  <c r="AE17" i="39"/>
  <c r="AD17" i="39"/>
  <c r="AC17" i="39"/>
  <c r="AB17" i="39"/>
  <c r="AA17" i="39"/>
  <c r="Z17" i="39"/>
  <c r="Y17" i="39"/>
  <c r="X17" i="39"/>
  <c r="W17" i="39"/>
  <c r="V17" i="39"/>
  <c r="U17" i="39"/>
  <c r="T17" i="39"/>
  <c r="S17" i="39"/>
  <c r="R17" i="39"/>
  <c r="Q17" i="39"/>
  <c r="P17" i="39"/>
  <c r="O17" i="39"/>
  <c r="N17" i="39"/>
  <c r="M17" i="39"/>
  <c r="L17" i="39"/>
  <c r="K17" i="39"/>
  <c r="J17" i="39"/>
  <c r="I17" i="39"/>
  <c r="H17" i="39"/>
  <c r="G17" i="39"/>
  <c r="F17" i="39"/>
  <c r="E17" i="39"/>
  <c r="D17" i="39"/>
  <c r="AF16" i="39" s="1"/>
  <c r="AH16" i="39" s="1"/>
  <c r="AJ16" i="39" s="1"/>
  <c r="AE15" i="39"/>
  <c r="AD15" i="39"/>
  <c r="AC15" i="39"/>
  <c r="AB15" i="39"/>
  <c r="AA15" i="39"/>
  <c r="Z15" i="39"/>
  <c r="Y15" i="39"/>
  <c r="X15" i="39"/>
  <c r="W15" i="39"/>
  <c r="V15" i="39"/>
  <c r="U15" i="39"/>
  <c r="T15" i="39"/>
  <c r="S15" i="39"/>
  <c r="R15" i="39"/>
  <c r="Q15" i="39"/>
  <c r="P15" i="39"/>
  <c r="O15" i="39"/>
  <c r="N15" i="39"/>
  <c r="M15" i="39"/>
  <c r="L15" i="39"/>
  <c r="K15" i="39"/>
  <c r="J15" i="39"/>
  <c r="I15" i="39"/>
  <c r="H15" i="39"/>
  <c r="G15" i="39"/>
  <c r="F15" i="39"/>
  <c r="E15" i="39"/>
  <c r="D15" i="39"/>
  <c r="AF14" i="39" s="1"/>
  <c r="AH14" i="39" s="1"/>
  <c r="AJ14" i="39" s="1"/>
  <c r="AE13" i="39"/>
  <c r="AD13" i="39"/>
  <c r="AC13" i="39"/>
  <c r="AB13" i="39"/>
  <c r="AA13" i="39"/>
  <c r="Z13" i="39"/>
  <c r="Y13" i="39"/>
  <c r="X13" i="39"/>
  <c r="W13" i="39"/>
  <c r="V13" i="39"/>
  <c r="U13" i="39"/>
  <c r="T13" i="39"/>
  <c r="S13" i="39"/>
  <c r="R13" i="39"/>
  <c r="Q13" i="39"/>
  <c r="P13" i="39"/>
  <c r="O13" i="39"/>
  <c r="N13" i="39"/>
  <c r="M13" i="39"/>
  <c r="L13" i="39"/>
  <c r="K13" i="39"/>
  <c r="J13" i="39"/>
  <c r="I13" i="39"/>
  <c r="H13" i="39"/>
  <c r="G13" i="39"/>
  <c r="F13" i="39"/>
  <c r="E13" i="39"/>
  <c r="D13" i="39"/>
  <c r="AF12" i="39" s="1"/>
  <c r="AF42" i="39" l="1"/>
  <c r="AH12" i="39"/>
  <c r="AR1" i="24"/>
  <c r="AB9" i="31" s="1"/>
  <c r="AA10" i="41" s="1"/>
  <c r="Q9" i="24" l="1"/>
  <c r="P10" i="39" s="1"/>
  <c r="Y9" i="24"/>
  <c r="X10" i="39" s="1"/>
  <c r="E9" i="31"/>
  <c r="D10" i="41" s="1"/>
  <c r="M9" i="31"/>
  <c r="L10" i="41" s="1"/>
  <c r="U9" i="31"/>
  <c r="T10" i="41" s="1"/>
  <c r="AC9" i="31"/>
  <c r="AB10" i="41" s="1"/>
  <c r="H9" i="31"/>
  <c r="G10" i="41" s="1"/>
  <c r="P9" i="31"/>
  <c r="O10" i="41" s="1"/>
  <c r="X9" i="31"/>
  <c r="W10" i="41" s="1"/>
  <c r="AF9" i="31"/>
  <c r="AE10" i="41" s="1"/>
  <c r="J9" i="24"/>
  <c r="I10" i="39" s="1"/>
  <c r="N9" i="31"/>
  <c r="M10" i="41" s="1"/>
  <c r="S9" i="24"/>
  <c r="R10" i="39" s="1"/>
  <c r="W9" i="31"/>
  <c r="V10" i="41" s="1"/>
  <c r="L9" i="24"/>
  <c r="K10" i="39" s="1"/>
  <c r="M9" i="24"/>
  <c r="L10" i="39" s="1"/>
  <c r="U9" i="24"/>
  <c r="T10" i="39" s="1"/>
  <c r="AC9" i="24"/>
  <c r="AB10" i="39" s="1"/>
  <c r="I9" i="31"/>
  <c r="H10" i="41" s="1"/>
  <c r="Q9" i="31"/>
  <c r="P10" i="41" s="1"/>
  <c r="Y9" i="31"/>
  <c r="X10" i="41" s="1"/>
  <c r="I9" i="24"/>
  <c r="H10" i="39" s="1"/>
  <c r="V9" i="31"/>
  <c r="U10" i="41" s="1"/>
  <c r="AA9" i="24"/>
  <c r="Z10" i="39" s="1"/>
  <c r="AE9" i="31"/>
  <c r="AD10" i="41" s="1"/>
  <c r="F9" i="24"/>
  <c r="E10" i="39" s="1"/>
  <c r="J9" i="31"/>
  <c r="I10" i="41" s="1"/>
  <c r="Z9" i="24"/>
  <c r="Y10" i="39" s="1"/>
  <c r="AD9" i="31"/>
  <c r="AC10" i="41" s="1"/>
  <c r="G9" i="31"/>
  <c r="F10" i="41" s="1"/>
  <c r="T9" i="24"/>
  <c r="S10" i="39" s="1"/>
  <c r="E9" i="24"/>
  <c r="D10" i="39" s="1"/>
  <c r="AD9" i="24"/>
  <c r="AC10" i="39" s="1"/>
  <c r="Z9" i="31"/>
  <c r="Y10" i="41" s="1"/>
  <c r="W9" i="24"/>
  <c r="V10" i="39" s="1"/>
  <c r="AE9" i="24"/>
  <c r="AD10" i="39" s="1"/>
  <c r="K9" i="31"/>
  <c r="J10" i="41" s="1"/>
  <c r="S9" i="31"/>
  <c r="R10" i="41" s="1"/>
  <c r="AA9" i="31"/>
  <c r="Z10" i="41" s="1"/>
  <c r="R9" i="24"/>
  <c r="Q10" i="39" s="1"/>
  <c r="F9" i="31"/>
  <c r="E10" i="41" s="1"/>
  <c r="K9" i="24"/>
  <c r="J10" i="39" s="1"/>
  <c r="O9" i="31"/>
  <c r="N10" i="41" s="1"/>
  <c r="AB9" i="24"/>
  <c r="AA10" i="39" s="1"/>
  <c r="N9" i="24"/>
  <c r="M10" i="39" s="1"/>
  <c r="V9" i="24"/>
  <c r="U10" i="39" s="1"/>
  <c r="R9" i="31"/>
  <c r="Q10" i="41" s="1"/>
  <c r="G9" i="24"/>
  <c r="F10" i="39" s="1"/>
  <c r="O9" i="24"/>
  <c r="N10" i="39" s="1"/>
  <c r="H9" i="24"/>
  <c r="G10" i="39" s="1"/>
  <c r="P9" i="24"/>
  <c r="O10" i="39" s="1"/>
  <c r="X9" i="24"/>
  <c r="W10" i="39" s="1"/>
  <c r="AF9" i="24"/>
  <c r="AE10" i="39" s="1"/>
  <c r="L9" i="31"/>
  <c r="K10" i="41" s="1"/>
  <c r="T9" i="31"/>
  <c r="S10" i="41" s="1"/>
  <c r="AJ12" i="39"/>
  <c r="AJ42" i="39" s="1"/>
  <c r="AH42" i="39"/>
  <c r="AM25" i="31" l="1"/>
  <c r="AM25" i="24"/>
  <c r="AM10" i="24"/>
  <c r="AM26" i="31"/>
  <c r="AM24" i="31"/>
  <c r="AG14" i="24"/>
  <c r="AM27" i="31" l="1"/>
  <c r="AM23" i="31"/>
  <c r="AM11" i="31"/>
  <c r="AM12" i="31"/>
  <c r="AM13" i="31"/>
  <c r="AM14" i="31"/>
  <c r="AM15" i="31"/>
  <c r="AM16" i="31"/>
  <c r="AM17" i="31"/>
  <c r="AM18" i="31"/>
  <c r="AM10" i="31"/>
  <c r="AM27" i="24"/>
  <c r="AM24" i="24"/>
  <c r="AM26" i="24"/>
  <c r="AM23" i="24"/>
  <c r="AM11" i="24"/>
  <c r="AM12" i="24"/>
  <c r="AM13" i="24"/>
  <c r="AM14" i="24"/>
  <c r="AM15" i="24"/>
  <c r="AM16" i="24"/>
  <c r="AM17" i="24"/>
  <c r="AM18" i="24"/>
  <c r="D5" i="31" l="1"/>
  <c r="M6" i="31" l="1"/>
  <c r="AF6" i="31"/>
  <c r="AF5" i="31"/>
  <c r="M5" i="31"/>
  <c r="AD3" i="31"/>
  <c r="C3" i="31"/>
  <c r="C89" i="33"/>
  <c r="C88" i="33"/>
  <c r="C87" i="33"/>
  <c r="C86" i="33"/>
  <c r="C85" i="33"/>
  <c r="C84" i="33"/>
  <c r="C83" i="33"/>
  <c r="C82" i="33"/>
  <c r="C81" i="33"/>
  <c r="C80" i="33"/>
  <c r="C79" i="33"/>
  <c r="C78" i="33"/>
  <c r="C77" i="33"/>
  <c r="C76" i="33"/>
  <c r="C75" i="33"/>
  <c r="C74" i="33"/>
  <c r="C73" i="33"/>
  <c r="C72" i="33"/>
  <c r="C71" i="33"/>
  <c r="C70" i="33"/>
  <c r="C69" i="33"/>
  <c r="C68" i="33"/>
  <c r="C67" i="33"/>
  <c r="C66" i="33"/>
  <c r="C65" i="33"/>
  <c r="C64" i="33"/>
  <c r="C63" i="33"/>
  <c r="C62" i="33"/>
  <c r="C61" i="33"/>
  <c r="C60" i="33"/>
  <c r="AE53" i="33"/>
  <c r="AD53" i="33"/>
  <c r="AC53" i="33"/>
  <c r="AB53" i="33"/>
  <c r="AA53" i="33"/>
  <c r="Z53" i="33"/>
  <c r="Y53" i="33"/>
  <c r="X53" i="33"/>
  <c r="W53" i="33"/>
  <c r="V53" i="33"/>
  <c r="U53" i="33"/>
  <c r="T53" i="33"/>
  <c r="S53" i="33"/>
  <c r="R53" i="33"/>
  <c r="Q53" i="33"/>
  <c r="P53" i="33"/>
  <c r="O53" i="33"/>
  <c r="N53" i="33"/>
  <c r="M53" i="33"/>
  <c r="L53" i="33"/>
  <c r="K53" i="33"/>
  <c r="J53" i="33"/>
  <c r="AF52" i="33" s="1"/>
  <c r="AH52" i="33" s="1"/>
  <c r="AJ52" i="33" s="1"/>
  <c r="I53" i="33"/>
  <c r="H53" i="33"/>
  <c r="G53" i="33"/>
  <c r="F53" i="33"/>
  <c r="E53" i="33"/>
  <c r="D53" i="33"/>
  <c r="AE51" i="33"/>
  <c r="AD51" i="33"/>
  <c r="AC51" i="33"/>
  <c r="AB51" i="33"/>
  <c r="AA51" i="33"/>
  <c r="Z51" i="33"/>
  <c r="Y51" i="33"/>
  <c r="X51" i="33"/>
  <c r="W51" i="33"/>
  <c r="V51" i="33"/>
  <c r="U51" i="33"/>
  <c r="T51" i="33"/>
  <c r="S51" i="33"/>
  <c r="R51" i="33"/>
  <c r="Q51" i="33"/>
  <c r="P51" i="33"/>
  <c r="O51" i="33"/>
  <c r="N51" i="33"/>
  <c r="M51" i="33"/>
  <c r="L51" i="33"/>
  <c r="K51" i="33"/>
  <c r="J51" i="33"/>
  <c r="I51" i="33"/>
  <c r="H51" i="33"/>
  <c r="G51" i="33"/>
  <c r="F51" i="33"/>
  <c r="E51" i="33"/>
  <c r="D51" i="33"/>
  <c r="AF50" i="33"/>
  <c r="AH50" i="33" s="1"/>
  <c r="AJ50" i="33" s="1"/>
  <c r="AE49" i="33"/>
  <c r="AD49" i="33"/>
  <c r="AC49" i="33"/>
  <c r="AB49" i="33"/>
  <c r="AA49" i="33"/>
  <c r="Z49" i="33"/>
  <c r="Y49" i="33"/>
  <c r="X49" i="33"/>
  <c r="W49" i="33"/>
  <c r="V49" i="33"/>
  <c r="U49" i="33"/>
  <c r="T49" i="33"/>
  <c r="S49" i="33"/>
  <c r="R49" i="33"/>
  <c r="Q49" i="33"/>
  <c r="P49" i="33"/>
  <c r="O49" i="33"/>
  <c r="N49" i="33"/>
  <c r="M49" i="33"/>
  <c r="L49" i="33"/>
  <c r="K49" i="33"/>
  <c r="J49" i="33"/>
  <c r="I49" i="33"/>
  <c r="H49" i="33"/>
  <c r="G49" i="33"/>
  <c r="AF48" i="33" s="1"/>
  <c r="AH48" i="33" s="1"/>
  <c r="AJ48" i="33" s="1"/>
  <c r="F49" i="33"/>
  <c r="E49" i="33"/>
  <c r="D49" i="33"/>
  <c r="AE47" i="33"/>
  <c r="AD47" i="33"/>
  <c r="AC47" i="33"/>
  <c r="AB47" i="33"/>
  <c r="AA47" i="33"/>
  <c r="Z47" i="33"/>
  <c r="Y47" i="33"/>
  <c r="X47" i="33"/>
  <c r="W47" i="33"/>
  <c r="V47" i="33"/>
  <c r="U47" i="33"/>
  <c r="T47" i="33"/>
  <c r="S47" i="33"/>
  <c r="R47" i="33"/>
  <c r="Q47" i="33"/>
  <c r="P47" i="33"/>
  <c r="O47" i="33"/>
  <c r="N47" i="33"/>
  <c r="M47" i="33"/>
  <c r="L47" i="33"/>
  <c r="K47" i="33"/>
  <c r="J47" i="33"/>
  <c r="I47" i="33"/>
  <c r="H47" i="33"/>
  <c r="G47" i="33"/>
  <c r="F47" i="33"/>
  <c r="E47" i="33"/>
  <c r="D47" i="33"/>
  <c r="AF46" i="33" s="1"/>
  <c r="AH46" i="33" s="1"/>
  <c r="AJ46" i="33" s="1"/>
  <c r="AE45" i="33"/>
  <c r="AD45" i="33"/>
  <c r="AC45" i="33"/>
  <c r="AB45" i="33"/>
  <c r="AA45" i="33"/>
  <c r="Z45" i="33"/>
  <c r="Y45" i="33"/>
  <c r="X45" i="33"/>
  <c r="W45" i="33"/>
  <c r="V45" i="33"/>
  <c r="U45" i="33"/>
  <c r="T45" i="33"/>
  <c r="S45" i="33"/>
  <c r="R45" i="33"/>
  <c r="Q45" i="33"/>
  <c r="P45" i="33"/>
  <c r="O45" i="33"/>
  <c r="N45" i="33"/>
  <c r="M45" i="33"/>
  <c r="L45" i="33"/>
  <c r="K45" i="33"/>
  <c r="J45" i="33"/>
  <c r="I45" i="33"/>
  <c r="H45" i="33"/>
  <c r="G45" i="33"/>
  <c r="F45" i="33"/>
  <c r="E45" i="33"/>
  <c r="D45" i="33"/>
  <c r="AF44" i="33" s="1"/>
  <c r="AH44" i="33" s="1"/>
  <c r="AJ44" i="33" s="1"/>
  <c r="AE43" i="33"/>
  <c r="AD43" i="33"/>
  <c r="AC43" i="33"/>
  <c r="AB43" i="33"/>
  <c r="AA43" i="33"/>
  <c r="Z43" i="33"/>
  <c r="Y43" i="33"/>
  <c r="X43" i="33"/>
  <c r="W43" i="33"/>
  <c r="V43" i="33"/>
  <c r="U43" i="33"/>
  <c r="T43" i="33"/>
  <c r="S43" i="33"/>
  <c r="R43" i="33"/>
  <c r="Q43" i="33"/>
  <c r="P43" i="33"/>
  <c r="O43" i="33"/>
  <c r="N43" i="33"/>
  <c r="M43" i="33"/>
  <c r="L43" i="33"/>
  <c r="K43" i="33"/>
  <c r="J43" i="33"/>
  <c r="I43" i="33"/>
  <c r="H43" i="33"/>
  <c r="G43" i="33"/>
  <c r="F43" i="33"/>
  <c r="E43" i="33"/>
  <c r="D43" i="33"/>
  <c r="AF42" i="33" s="1"/>
  <c r="AH42" i="33" s="1"/>
  <c r="AJ42" i="33" s="1"/>
  <c r="AE41" i="33"/>
  <c r="AD41" i="33"/>
  <c r="AC41" i="33"/>
  <c r="AB41" i="33"/>
  <c r="AA41" i="33"/>
  <c r="Z41" i="33"/>
  <c r="Y41" i="33"/>
  <c r="X41" i="33"/>
  <c r="W41" i="33"/>
  <c r="V41" i="33"/>
  <c r="U41" i="33"/>
  <c r="T41" i="33"/>
  <c r="S41" i="33"/>
  <c r="R41" i="33"/>
  <c r="Q41" i="33"/>
  <c r="P41" i="33"/>
  <c r="O41" i="33"/>
  <c r="N41" i="33"/>
  <c r="M41" i="33"/>
  <c r="L41" i="33"/>
  <c r="K41" i="33"/>
  <c r="J41" i="33"/>
  <c r="I41" i="33"/>
  <c r="H41" i="33"/>
  <c r="G41" i="33"/>
  <c r="F41" i="33"/>
  <c r="E41" i="33"/>
  <c r="D41" i="33"/>
  <c r="AF40" i="33" s="1"/>
  <c r="AH40" i="33" s="1"/>
  <c r="AJ40" i="33" s="1"/>
  <c r="AE39" i="33"/>
  <c r="AD39" i="33"/>
  <c r="AC39" i="33"/>
  <c r="AB39" i="33"/>
  <c r="AA39" i="33"/>
  <c r="Z39" i="33"/>
  <c r="Y39" i="33"/>
  <c r="X39" i="33"/>
  <c r="W39" i="33"/>
  <c r="V39" i="33"/>
  <c r="U39" i="33"/>
  <c r="T39" i="33"/>
  <c r="S39" i="33"/>
  <c r="R39" i="33"/>
  <c r="Q39" i="33"/>
  <c r="P39" i="33"/>
  <c r="O39" i="33"/>
  <c r="N39" i="33"/>
  <c r="M39" i="33"/>
  <c r="L39" i="33"/>
  <c r="K39" i="33"/>
  <c r="J39" i="33"/>
  <c r="I39" i="33"/>
  <c r="H39" i="33"/>
  <c r="G39" i="33"/>
  <c r="F39" i="33"/>
  <c r="E39" i="33"/>
  <c r="D39" i="33"/>
  <c r="AF38" i="33" s="1"/>
  <c r="AH38" i="33" s="1"/>
  <c r="AJ38" i="33" s="1"/>
  <c r="AE37" i="33"/>
  <c r="AD37" i="33"/>
  <c r="AC37" i="33"/>
  <c r="AB37" i="33"/>
  <c r="AA37" i="33"/>
  <c r="Z37" i="33"/>
  <c r="Y37" i="33"/>
  <c r="X37" i="33"/>
  <c r="W37" i="33"/>
  <c r="V37" i="33"/>
  <c r="U37" i="33"/>
  <c r="T37" i="33"/>
  <c r="S37" i="33"/>
  <c r="R37" i="33"/>
  <c r="Q37" i="33"/>
  <c r="P37" i="33"/>
  <c r="O37" i="33"/>
  <c r="N37" i="33"/>
  <c r="M37" i="33"/>
  <c r="L37" i="33"/>
  <c r="K37" i="33"/>
  <c r="J37" i="33"/>
  <c r="AF36" i="33" s="1"/>
  <c r="AH36" i="33" s="1"/>
  <c r="AJ36" i="33" s="1"/>
  <c r="I37" i="33"/>
  <c r="H37" i="33"/>
  <c r="G37" i="33"/>
  <c r="F37" i="33"/>
  <c r="E37" i="33"/>
  <c r="D37" i="33"/>
  <c r="AE35" i="33"/>
  <c r="AD35" i="33"/>
  <c r="AC35" i="33"/>
  <c r="AB35" i="33"/>
  <c r="AA35" i="33"/>
  <c r="Z35" i="33"/>
  <c r="Y35" i="33"/>
  <c r="X35" i="33"/>
  <c r="W35" i="33"/>
  <c r="V35" i="33"/>
  <c r="U35" i="33"/>
  <c r="T35" i="33"/>
  <c r="S35" i="33"/>
  <c r="R35" i="33"/>
  <c r="Q35" i="33"/>
  <c r="P35" i="33"/>
  <c r="O35" i="33"/>
  <c r="N35" i="33"/>
  <c r="M35" i="33"/>
  <c r="L35" i="33"/>
  <c r="K35" i="33"/>
  <c r="J35" i="33"/>
  <c r="I35" i="33"/>
  <c r="AF34" i="33" s="1"/>
  <c r="AH34" i="33" s="1"/>
  <c r="AJ34" i="33" s="1"/>
  <c r="H35" i="33"/>
  <c r="G35" i="33"/>
  <c r="F35" i="33"/>
  <c r="E35" i="33"/>
  <c r="D35" i="33"/>
  <c r="AE33" i="33"/>
  <c r="AD33" i="33"/>
  <c r="AC33" i="33"/>
  <c r="AB33" i="33"/>
  <c r="AA33" i="33"/>
  <c r="Z33" i="33"/>
  <c r="Y33" i="33"/>
  <c r="X33" i="33"/>
  <c r="W33" i="33"/>
  <c r="V33" i="33"/>
  <c r="U33" i="33"/>
  <c r="T33" i="33"/>
  <c r="S33" i="33"/>
  <c r="R33" i="33"/>
  <c r="Q33" i="33"/>
  <c r="P33" i="33"/>
  <c r="O33" i="33"/>
  <c r="N33" i="33"/>
  <c r="M33" i="33"/>
  <c r="L33" i="33"/>
  <c r="K33" i="33"/>
  <c r="J33" i="33"/>
  <c r="I33" i="33"/>
  <c r="H33" i="33"/>
  <c r="G33" i="33"/>
  <c r="AF32" i="33" s="1"/>
  <c r="AH32" i="33" s="1"/>
  <c r="AJ32" i="33" s="1"/>
  <c r="F33" i="33"/>
  <c r="E33" i="33"/>
  <c r="D33" i="33"/>
  <c r="AE31" i="33"/>
  <c r="AD31" i="33"/>
  <c r="AC31" i="33"/>
  <c r="AB31" i="33"/>
  <c r="AA31" i="33"/>
  <c r="Z31" i="33"/>
  <c r="Y31" i="33"/>
  <c r="X31" i="33"/>
  <c r="W31" i="33"/>
  <c r="V31" i="33"/>
  <c r="U31" i="33"/>
  <c r="T31" i="33"/>
  <c r="S31" i="33"/>
  <c r="R31" i="33"/>
  <c r="Q31" i="33"/>
  <c r="P31" i="33"/>
  <c r="O31" i="33"/>
  <c r="N31" i="33"/>
  <c r="M31" i="33"/>
  <c r="L31" i="33"/>
  <c r="K31" i="33"/>
  <c r="J31" i="33"/>
  <c r="I31" i="33"/>
  <c r="H31" i="33"/>
  <c r="G31" i="33"/>
  <c r="F31" i="33"/>
  <c r="E31" i="33"/>
  <c r="D31" i="33"/>
  <c r="AF30" i="33" s="1"/>
  <c r="AH30" i="33" s="1"/>
  <c r="AJ30" i="33" s="1"/>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9" i="33"/>
  <c r="AF28" i="33" s="1"/>
  <c r="AH28" i="33" s="1"/>
  <c r="AJ28" i="33" s="1"/>
  <c r="AE27" i="33"/>
  <c r="AD27" i="33"/>
  <c r="AC27" i="33"/>
  <c r="AB27" i="33"/>
  <c r="AA27" i="33"/>
  <c r="Z27" i="33"/>
  <c r="Y27" i="33"/>
  <c r="X27" i="33"/>
  <c r="W27" i="33"/>
  <c r="V27" i="33"/>
  <c r="U27" i="33"/>
  <c r="T27" i="33"/>
  <c r="S27" i="33"/>
  <c r="R27" i="33"/>
  <c r="Q27" i="33"/>
  <c r="P27" i="33"/>
  <c r="O27" i="33"/>
  <c r="N27" i="33"/>
  <c r="M27" i="33"/>
  <c r="L27" i="33"/>
  <c r="K27" i="33"/>
  <c r="J27" i="33"/>
  <c r="I27" i="33"/>
  <c r="H27" i="33"/>
  <c r="G27" i="33"/>
  <c r="F27" i="33"/>
  <c r="E27" i="33"/>
  <c r="D27" i="33"/>
  <c r="AF26" i="33" s="1"/>
  <c r="AH26" i="33" s="1"/>
  <c r="AJ26" i="33" s="1"/>
  <c r="AE25" i="33"/>
  <c r="AD25" i="33"/>
  <c r="AC25" i="33"/>
  <c r="AB25" i="33"/>
  <c r="AA25" i="33"/>
  <c r="Z25" i="33"/>
  <c r="Y25" i="33"/>
  <c r="X25" i="33"/>
  <c r="W25" i="33"/>
  <c r="V25" i="33"/>
  <c r="U25" i="33"/>
  <c r="T25" i="33"/>
  <c r="S25" i="33"/>
  <c r="R25" i="33"/>
  <c r="Q25" i="33"/>
  <c r="P25" i="33"/>
  <c r="O25" i="33"/>
  <c r="N25" i="33"/>
  <c r="M25" i="33"/>
  <c r="L25" i="33"/>
  <c r="K25" i="33"/>
  <c r="J25" i="33"/>
  <c r="I25" i="33"/>
  <c r="H25" i="33"/>
  <c r="G25" i="33"/>
  <c r="F25" i="33"/>
  <c r="E25" i="33"/>
  <c r="D25" i="33"/>
  <c r="AF24" i="33" s="1"/>
  <c r="AH24" i="33" s="1"/>
  <c r="AJ24" i="33" s="1"/>
  <c r="AE23" i="33"/>
  <c r="AD23" i="33"/>
  <c r="AC23" i="33"/>
  <c r="AB23" i="33"/>
  <c r="AA23" i="33"/>
  <c r="Z23" i="33"/>
  <c r="Y23" i="33"/>
  <c r="X23" i="33"/>
  <c r="W23" i="33"/>
  <c r="V23" i="33"/>
  <c r="U23" i="33"/>
  <c r="T23" i="33"/>
  <c r="S23" i="33"/>
  <c r="R23" i="33"/>
  <c r="Q23" i="33"/>
  <c r="P23" i="33"/>
  <c r="O23" i="33"/>
  <c r="N23" i="33"/>
  <c r="M23" i="33"/>
  <c r="L23" i="33"/>
  <c r="K23" i="33"/>
  <c r="J23" i="33"/>
  <c r="I23" i="33"/>
  <c r="H23" i="33"/>
  <c r="G23" i="33"/>
  <c r="F23" i="33"/>
  <c r="E23" i="33"/>
  <c r="D23" i="33"/>
  <c r="AF22" i="33" s="1"/>
  <c r="AH22" i="33" s="1"/>
  <c r="AJ22" i="33" s="1"/>
  <c r="AE21" i="33"/>
  <c r="AD21" i="33"/>
  <c r="AC21" i="33"/>
  <c r="AB21" i="33"/>
  <c r="AA21" i="33"/>
  <c r="Z21" i="33"/>
  <c r="Y21" i="33"/>
  <c r="X21" i="33"/>
  <c r="W21" i="33"/>
  <c r="V21" i="33"/>
  <c r="U21" i="33"/>
  <c r="T21" i="33"/>
  <c r="S21" i="33"/>
  <c r="R21" i="33"/>
  <c r="Q21" i="33"/>
  <c r="P21" i="33"/>
  <c r="O21" i="33"/>
  <c r="N21" i="33"/>
  <c r="M21" i="33"/>
  <c r="L21" i="33"/>
  <c r="K21" i="33"/>
  <c r="J21" i="33"/>
  <c r="AF20" i="33" s="1"/>
  <c r="AH20" i="33" s="1"/>
  <c r="AJ20" i="33" s="1"/>
  <c r="I21" i="33"/>
  <c r="H21" i="33"/>
  <c r="G21" i="33"/>
  <c r="F21" i="33"/>
  <c r="E21" i="33"/>
  <c r="D21" i="33"/>
  <c r="AE19" i="33"/>
  <c r="AD19" i="33"/>
  <c r="AC19" i="33"/>
  <c r="AB19" i="33"/>
  <c r="AA19" i="33"/>
  <c r="Z19" i="33"/>
  <c r="Y19" i="33"/>
  <c r="X19" i="33"/>
  <c r="W19" i="33"/>
  <c r="V19" i="33"/>
  <c r="U19" i="33"/>
  <c r="T19" i="33"/>
  <c r="S19" i="33"/>
  <c r="R19" i="33"/>
  <c r="Q19" i="33"/>
  <c r="P19" i="33"/>
  <c r="O19" i="33"/>
  <c r="N19" i="33"/>
  <c r="M19" i="33"/>
  <c r="L19" i="33"/>
  <c r="K19" i="33"/>
  <c r="J19" i="33"/>
  <c r="I19" i="33"/>
  <c r="H19" i="33"/>
  <c r="G19" i="33"/>
  <c r="F19" i="33"/>
  <c r="E19" i="33"/>
  <c r="D19" i="33"/>
  <c r="AF18" i="33"/>
  <c r="AH18" i="33" s="1"/>
  <c r="AJ18" i="33" s="1"/>
  <c r="AE17" i="33"/>
  <c r="AD17" i="33"/>
  <c r="AC17" i="33"/>
  <c r="AB17" i="33"/>
  <c r="AA17" i="33"/>
  <c r="Z17" i="33"/>
  <c r="Y17" i="33"/>
  <c r="X17" i="33"/>
  <c r="W17" i="33"/>
  <c r="V17" i="33"/>
  <c r="U17" i="33"/>
  <c r="T17" i="33"/>
  <c r="S17" i="33"/>
  <c r="R17" i="33"/>
  <c r="Q17" i="33"/>
  <c r="P17" i="33"/>
  <c r="O17" i="33"/>
  <c r="N17" i="33"/>
  <c r="M17" i="33"/>
  <c r="L17" i="33"/>
  <c r="K17" i="33"/>
  <c r="J17" i="33"/>
  <c r="I17" i="33"/>
  <c r="H17" i="33"/>
  <c r="G17" i="33"/>
  <c r="F17" i="33"/>
  <c r="E17" i="33"/>
  <c r="D17" i="33"/>
  <c r="AF16" i="33" s="1"/>
  <c r="AH16" i="33" s="1"/>
  <c r="AJ16" i="33" s="1"/>
  <c r="AE15" i="33"/>
  <c r="AD15" i="33"/>
  <c r="AC15" i="33"/>
  <c r="AB15" i="33"/>
  <c r="AA15" i="33"/>
  <c r="Z15" i="33"/>
  <c r="Y15" i="33"/>
  <c r="X15" i="33"/>
  <c r="W15" i="33"/>
  <c r="V15" i="33"/>
  <c r="U15" i="33"/>
  <c r="T15" i="33"/>
  <c r="S15" i="33"/>
  <c r="R15" i="33"/>
  <c r="Q15" i="33"/>
  <c r="P15" i="33"/>
  <c r="O15" i="33"/>
  <c r="N15" i="33"/>
  <c r="M15" i="33"/>
  <c r="L15" i="33"/>
  <c r="K15" i="33"/>
  <c r="J15" i="33"/>
  <c r="I15" i="33"/>
  <c r="H15" i="33"/>
  <c r="G15" i="33"/>
  <c r="F15" i="33"/>
  <c r="E15" i="33"/>
  <c r="D15" i="33"/>
  <c r="AF14" i="33" s="1"/>
  <c r="AH14" i="33" s="1"/>
  <c r="AJ14" i="33" s="1"/>
  <c r="AE13" i="33"/>
  <c r="AD13" i="33"/>
  <c r="AC13" i="33"/>
  <c r="AB13" i="33"/>
  <c r="AA13" i="33"/>
  <c r="Z13" i="33"/>
  <c r="Y13" i="33"/>
  <c r="X13" i="33"/>
  <c r="W13" i="33"/>
  <c r="V13" i="33"/>
  <c r="U13" i="33"/>
  <c r="T13" i="33"/>
  <c r="S13" i="33"/>
  <c r="R13" i="33"/>
  <c r="Q13" i="33"/>
  <c r="P13" i="33"/>
  <c r="O13" i="33"/>
  <c r="N13" i="33"/>
  <c r="M13" i="33"/>
  <c r="L13" i="33"/>
  <c r="K13" i="33"/>
  <c r="J13" i="33"/>
  <c r="I13" i="33"/>
  <c r="H13" i="33"/>
  <c r="G13" i="33"/>
  <c r="F13" i="33"/>
  <c r="E13" i="33"/>
  <c r="D13" i="33"/>
  <c r="AF12" i="33" s="1"/>
  <c r="AJ27" i="31"/>
  <c r="AG26" i="31"/>
  <c r="AJ26" i="31" s="1"/>
  <c r="AJ25" i="31"/>
  <c r="AG25" i="31"/>
  <c r="AG24" i="31"/>
  <c r="AJ24" i="31" s="1"/>
  <c r="AJ23" i="31"/>
  <c r="AG18" i="31"/>
  <c r="AJ18" i="31" s="1"/>
  <c r="AJ17" i="31"/>
  <c r="AG17" i="31"/>
  <c r="AG16" i="31"/>
  <c r="AJ16" i="31" s="1"/>
  <c r="AG15" i="31"/>
  <c r="AJ15" i="31" s="1"/>
  <c r="AG14" i="31"/>
  <c r="AJ14" i="31" s="1"/>
  <c r="AG13" i="31"/>
  <c r="AJ13" i="31" s="1"/>
  <c r="AG12" i="31"/>
  <c r="AJ12" i="31" s="1"/>
  <c r="AJ11" i="31"/>
  <c r="AG11" i="31"/>
  <c r="AG10" i="31"/>
  <c r="AG19" i="31" s="1"/>
  <c r="AG13" i="24"/>
  <c r="AJ13" i="24"/>
  <c r="AG26" i="24"/>
  <c r="AJ26" i="24" s="1"/>
  <c r="AG25" i="24"/>
  <c r="AJ25" i="24" s="1"/>
  <c r="AJ24" i="24"/>
  <c r="AG24" i="24"/>
  <c r="AJ27" i="24"/>
  <c r="AJ23" i="24"/>
  <c r="AJ14" i="24"/>
  <c r="AF19" i="31"/>
  <c r="AE19" i="31"/>
  <c r="AD19" i="31"/>
  <c r="AC19" i="31"/>
  <c r="AB19" i="31"/>
  <c r="AA19" i="31"/>
  <c r="Z19" i="31"/>
  <c r="Y19" i="31"/>
  <c r="X19" i="31"/>
  <c r="W19" i="31"/>
  <c r="V19" i="31"/>
  <c r="U19" i="31"/>
  <c r="T19" i="31"/>
  <c r="S19" i="31"/>
  <c r="R19" i="31"/>
  <c r="Q19" i="31"/>
  <c r="P19" i="31"/>
  <c r="O19" i="31"/>
  <c r="N19" i="31"/>
  <c r="M19" i="31"/>
  <c r="L19" i="31"/>
  <c r="K19" i="31"/>
  <c r="J19" i="31"/>
  <c r="I19" i="31"/>
  <c r="H19" i="31"/>
  <c r="G19" i="31"/>
  <c r="F19" i="31"/>
  <c r="E19" i="31"/>
  <c r="F19" i="24"/>
  <c r="G19" i="24"/>
  <c r="H19" i="24"/>
  <c r="I19" i="24"/>
  <c r="J19" i="24"/>
  <c r="K19" i="24"/>
  <c r="L19" i="24"/>
  <c r="M19" i="24"/>
  <c r="N19" i="24"/>
  <c r="O19" i="24"/>
  <c r="P19" i="24"/>
  <c r="Q19" i="24"/>
  <c r="R19" i="24"/>
  <c r="S19" i="24"/>
  <c r="T19" i="24"/>
  <c r="U19" i="24"/>
  <c r="V19" i="24"/>
  <c r="W19" i="24"/>
  <c r="X19" i="24"/>
  <c r="Y19" i="24"/>
  <c r="Z19" i="24"/>
  <c r="AA19" i="24"/>
  <c r="AB19" i="24"/>
  <c r="AC19" i="24"/>
  <c r="AD19" i="24"/>
  <c r="AE19" i="24"/>
  <c r="AF19" i="24"/>
  <c r="E19" i="24"/>
  <c r="AF54" i="33" l="1"/>
  <c r="AH12" i="33"/>
  <c r="AJ10" i="31"/>
  <c r="AJ12" i="33" l="1"/>
  <c r="AJ54" i="33" s="1"/>
  <c r="AH54" i="33"/>
  <c r="AJ19" i="31"/>
  <c r="AM19" i="31"/>
  <c r="AG11" i="24" l="1"/>
  <c r="AJ11" i="24" s="1"/>
  <c r="AG12" i="24"/>
  <c r="AJ12" i="24" s="1"/>
  <c r="AG15" i="24"/>
  <c r="AJ15" i="24" s="1"/>
  <c r="AG16" i="24"/>
  <c r="AJ16" i="24" s="1"/>
  <c r="AG17" i="24"/>
  <c r="AJ17" i="24" s="1"/>
  <c r="AG18" i="24"/>
  <c r="AJ18" i="24" s="1"/>
  <c r="AG10" i="24"/>
  <c r="AJ10" i="24" s="1"/>
  <c r="AG28" i="25" l="1"/>
  <c r="AJ28" i="25" s="1"/>
  <c r="AM28" i="25" s="1"/>
  <c r="AG27" i="25"/>
  <c r="AJ27" i="25" s="1"/>
  <c r="AM27" i="25" s="1"/>
  <c r="AG26" i="25"/>
  <c r="AJ26" i="25" s="1"/>
  <c r="AM26" i="25" s="1"/>
  <c r="AG25" i="25"/>
  <c r="AJ25" i="25" s="1"/>
  <c r="AM25" i="25" s="1"/>
  <c r="AG24" i="25"/>
  <c r="AJ24" i="25"/>
  <c r="AM24" i="25" s="1"/>
  <c r="AG23" i="25"/>
  <c r="AJ23" i="25" s="1"/>
  <c r="AM23" i="25" s="1"/>
  <c r="AG11" i="25"/>
  <c r="AJ11" i="25" s="1"/>
  <c r="AM11" i="25" s="1"/>
  <c r="AG12" i="25"/>
  <c r="AJ12" i="25" s="1"/>
  <c r="AM12" i="25" s="1"/>
  <c r="AG13" i="25"/>
  <c r="AJ13" i="25" s="1"/>
  <c r="AM13" i="25" s="1"/>
  <c r="AG14" i="25"/>
  <c r="AJ14" i="25" s="1"/>
  <c r="AM14" i="25" s="1"/>
  <c r="AG15" i="25"/>
  <c r="AJ15" i="25" s="1"/>
  <c r="AM15" i="25" s="1"/>
  <c r="AG16" i="25"/>
  <c r="AJ16" i="25" s="1"/>
  <c r="AM16" i="25" s="1"/>
  <c r="AG17" i="25"/>
  <c r="AJ17" i="25"/>
  <c r="AM17" i="25" s="1"/>
  <c r="AG18" i="25"/>
  <c r="AJ18" i="25" s="1"/>
  <c r="AM18" i="25" s="1"/>
  <c r="AF19" i="25"/>
  <c r="AE19" i="25"/>
  <c r="AD19" i="25"/>
  <c r="AA19" i="25"/>
  <c r="Z19" i="25"/>
  <c r="Y19" i="25"/>
  <c r="X19" i="25"/>
  <c r="W19" i="25"/>
  <c r="T19" i="25"/>
  <c r="S19" i="25"/>
  <c r="R19" i="25"/>
  <c r="Q19" i="25"/>
  <c r="P19" i="25"/>
  <c r="M19" i="25"/>
  <c r="L19" i="25"/>
  <c r="K19" i="25"/>
  <c r="J19" i="25"/>
  <c r="I19" i="25"/>
  <c r="F19" i="25"/>
  <c r="E19" i="25"/>
  <c r="AM19" i="24"/>
  <c r="AJ19" i="24"/>
  <c r="AG19" i="24"/>
  <c r="AG19" i="25" l="1"/>
  <c r="AM19" i="25"/>
  <c r="AJ19" i="25"/>
</calcChain>
</file>

<file path=xl/comments1.xml><?xml version="1.0" encoding="utf-8"?>
<comments xmlns="http://schemas.openxmlformats.org/spreadsheetml/2006/main">
  <authors>
    <author>作成者</author>
  </authors>
  <commentList>
    <comment ref="AF7" authorId="0" shapeId="0">
      <text>
        <r>
          <rPr>
            <sz val="12"/>
            <color indexed="81"/>
            <rFont val="ＭＳ ゴシック"/>
            <family val="3"/>
            <charset val="128"/>
          </rPr>
          <t>人員配置体制加算Ⅰ～Ⅲ型(生活介護)等、人員配置に関する加算がある場合は記載</t>
        </r>
      </text>
    </comment>
  </commentList>
</comments>
</file>

<file path=xl/comments2.xml><?xml version="1.0" encoding="utf-8"?>
<comments xmlns="http://schemas.openxmlformats.org/spreadsheetml/2006/main">
  <authors>
    <author>作成者</author>
  </authors>
  <commentList>
    <comment ref="C22" authorId="0" shapeId="0">
      <text>
        <r>
          <rPr>
            <b/>
            <sz val="9"/>
            <color indexed="81"/>
            <rFont val="MS P ゴシック"/>
            <family val="3"/>
            <charset val="128"/>
          </rPr>
          <t>●●損害保険　など</t>
        </r>
      </text>
    </comment>
    <comment ref="C24"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<sst xmlns="http://schemas.openxmlformats.org/spreadsheetml/2006/main" count="1043" uniqueCount="363">
  <si>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2"/>
  </si>
  <si>
    <t>4週の
合計</t>
    <rPh sb="1" eb="2">
      <t>シュウ</t>
    </rPh>
    <rPh sb="4" eb="6">
      <t>ゴウケイ</t>
    </rPh>
    <phoneticPr fontId="2"/>
  </si>
  <si>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2"/>
  </si>
  <si>
    <t>サービス提供単位※</t>
    <rPh sb="4" eb="6">
      <t>テイキョウ</t>
    </rPh>
    <rPh sb="6" eb="8">
      <t>タンイ</t>
    </rPh>
    <phoneticPr fontId="2"/>
  </si>
  <si>
    <t>　　　単位中　　　　　単位目</t>
    <rPh sb="3" eb="5">
      <t>タンイ</t>
    </rPh>
    <rPh sb="5" eb="6">
      <t>ナカ</t>
    </rPh>
    <rPh sb="11" eb="13">
      <t>タンイ</t>
    </rPh>
    <rPh sb="13" eb="14">
      <t>メ</t>
    </rPh>
    <phoneticPr fontId="2"/>
  </si>
  <si>
    <t>事業所・施設名</t>
    <rPh sb="0" eb="3">
      <t>ジギョウショ</t>
    </rPh>
    <rPh sb="4" eb="6">
      <t>シセツ</t>
    </rPh>
    <rPh sb="6" eb="7">
      <t>メイ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</si>
  <si>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</si>
  <si>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</si>
  <si>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</si>
  <si>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</si>
  <si>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</si>
  <si>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</si>
  <si>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</si>
  <si>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</si>
  <si>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</si>
  <si>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</si>
  <si>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</si>
  <si>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</si>
  <si>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</si>
  <si>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介護福祉士</t>
    <rPh sb="0" eb="2">
      <t>カイゴ</t>
    </rPh>
    <rPh sb="2" eb="5">
      <t>フクシシ</t>
    </rPh>
    <phoneticPr fontId="2"/>
  </si>
  <si>
    <t>非常勤・兼務</t>
    <rPh sb="0" eb="3">
      <t>ヒジョウキン</t>
    </rPh>
    <rPh sb="4" eb="6">
      <t>ケンム</t>
    </rPh>
    <phoneticPr fontId="2"/>
  </si>
  <si>
    <t>理学療法士</t>
    <rPh sb="0" eb="2">
      <t>リガク</t>
    </rPh>
    <rPh sb="2" eb="5">
      <t>リョウホウシ</t>
    </rPh>
    <phoneticPr fontId="2"/>
  </si>
  <si>
    <t>サービスの種類</t>
    <rPh sb="5" eb="7">
      <t>シュルイ</t>
    </rPh>
    <phoneticPr fontId="2"/>
  </si>
  <si>
    <t>管理者</t>
    <rPh sb="0" eb="3">
      <t>カンリシャ</t>
    </rPh>
    <phoneticPr fontId="2"/>
  </si>
  <si>
    <t>サービス管理責任者</t>
    <rPh sb="4" eb="6">
      <t>カンリ</t>
    </rPh>
    <rPh sb="6" eb="9">
      <t>セキニンシャ</t>
    </rPh>
    <phoneticPr fontId="2"/>
  </si>
  <si>
    <t>　</t>
    <phoneticPr fontId="2"/>
  </si>
  <si>
    <t>　</t>
    <phoneticPr fontId="2"/>
  </si>
  <si>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2"/>
  </si>
  <si>
    <t>　</t>
    <phoneticPr fontId="2"/>
  </si>
  <si>
    <t>定員</t>
    <rPh sb="0" eb="2">
      <t>テイイン</t>
    </rPh>
    <phoneticPr fontId="2"/>
  </si>
  <si>
    <t>前年度の平均利用者数</t>
    <rPh sb="0" eb="3">
      <t>ゼンネンド</t>
    </rPh>
    <rPh sb="4" eb="6">
      <t>ヘイキン</t>
    </rPh>
    <rPh sb="6" eb="9">
      <t>リヨウシャ</t>
    </rPh>
    <rPh sb="9" eb="10">
      <t>スウ</t>
    </rPh>
    <phoneticPr fontId="2"/>
  </si>
  <si>
    <t>指定基準上の必要職員数</t>
    <rPh sb="0" eb="2">
      <t>シテイ</t>
    </rPh>
    <rPh sb="2" eb="4">
      <t>キジュン</t>
    </rPh>
    <rPh sb="4" eb="5">
      <t>ジョウ</t>
    </rPh>
    <rPh sb="6" eb="8">
      <t>ヒツヨウ</t>
    </rPh>
    <rPh sb="8" eb="11">
      <t>ショクインスウ</t>
    </rPh>
    <phoneticPr fontId="2"/>
  </si>
  <si>
    <t>平均障害程度区分（生活介護の場合に記載）</t>
    <rPh sb="0" eb="2">
      <t>ヘイキン</t>
    </rPh>
    <rPh sb="2" eb="4">
      <t>ショウガイ</t>
    </rPh>
    <rPh sb="4" eb="6">
      <t>テイド</t>
    </rPh>
    <rPh sb="6" eb="8">
      <t>クブン</t>
    </rPh>
    <phoneticPr fontId="2"/>
  </si>
  <si>
    <t>　</t>
    <phoneticPr fontId="2"/>
  </si>
  <si>
    <t>人員配置区分等届出上の必要職員数</t>
    <rPh sb="0" eb="2">
      <t>ジンイン</t>
    </rPh>
    <rPh sb="2" eb="4">
      <t>ハイチ</t>
    </rPh>
    <rPh sb="4" eb="6">
      <t>クブン</t>
    </rPh>
    <rPh sb="6" eb="7">
      <t>トウ</t>
    </rPh>
    <rPh sb="7" eb="9">
      <t>トドケデ</t>
    </rPh>
    <phoneticPr fontId="2"/>
  </si>
  <si>
    <t>　</t>
    <phoneticPr fontId="2"/>
  </si>
  <si>
    <t>直接サービス提供職員</t>
    <rPh sb="0" eb="2">
      <t>チョクセツ</t>
    </rPh>
    <rPh sb="6" eb="8">
      <t>テイキョウ</t>
    </rPh>
    <rPh sb="8" eb="10">
      <t>ショクイン</t>
    </rPh>
    <phoneticPr fontId="2"/>
  </si>
  <si>
    <t>資格等</t>
    <rPh sb="0" eb="2">
      <t>シカク</t>
    </rPh>
    <rPh sb="2" eb="3">
      <t>トウ</t>
    </rPh>
    <phoneticPr fontId="2"/>
  </si>
  <si>
    <t>水</t>
    <rPh sb="0" eb="1">
      <t>スイ</t>
    </rPh>
    <phoneticPr fontId="2"/>
  </si>
  <si>
    <t>木</t>
    <rPh sb="0" eb="1">
      <t>モク</t>
    </rPh>
    <phoneticPr fontId="2"/>
  </si>
  <si>
    <t>金</t>
    <rPh sb="0" eb="1">
      <t>キン</t>
    </rPh>
    <phoneticPr fontId="2"/>
  </si>
  <si>
    <t>日</t>
    <rPh sb="0" eb="1">
      <t>ニチ</t>
    </rPh>
    <phoneticPr fontId="2"/>
  </si>
  <si>
    <t>火</t>
    <rPh sb="0" eb="1">
      <t>ヒ</t>
    </rPh>
    <phoneticPr fontId="2"/>
  </si>
  <si>
    <t>←必ず記入</t>
    <rPh sb="1" eb="2">
      <t>カナラ</t>
    </rPh>
    <rPh sb="3" eb="5">
      <t>キニュウ</t>
    </rPh>
    <phoneticPr fontId="2"/>
  </si>
  <si>
    <t>サービス提供時間</t>
    <rPh sb="4" eb="6">
      <t>テイキョウ</t>
    </rPh>
    <rPh sb="6" eb="8">
      <t>ジカン</t>
    </rPh>
    <phoneticPr fontId="2"/>
  </si>
  <si>
    <t>その他の職員</t>
    <rPh sb="2" eb="3">
      <t>タ</t>
    </rPh>
    <rPh sb="4" eb="6">
      <t>ショクイン</t>
    </rPh>
    <phoneticPr fontId="2"/>
  </si>
  <si>
    <t>4以上5未満（1：5）</t>
    <rPh sb="1" eb="3">
      <t>イジョウ</t>
    </rPh>
    <rPh sb="4" eb="6">
      <t>ミマン</t>
    </rPh>
    <phoneticPr fontId="2"/>
  </si>
  <si>
    <t>看護職員</t>
    <phoneticPr fontId="2"/>
  </si>
  <si>
    <t>非常勤・兼務</t>
    <phoneticPr fontId="2"/>
  </si>
  <si>
    <t>Ａ</t>
    <phoneticPr fontId="2"/>
  </si>
  <si>
    <t>看護師</t>
    <rPh sb="0" eb="2">
      <t>カンゴ</t>
    </rPh>
    <rPh sb="2" eb="3">
      <t>シ</t>
    </rPh>
    <phoneticPr fontId="2"/>
  </si>
  <si>
    <t>機能訓練指導員</t>
    <phoneticPr fontId="2"/>
  </si>
  <si>
    <t>Ｂ</t>
    <phoneticPr fontId="2"/>
  </si>
  <si>
    <t>生活支援員</t>
    <phoneticPr fontId="2"/>
  </si>
  <si>
    <t>常勤・専従</t>
    <phoneticPr fontId="2"/>
  </si>
  <si>
    <t>Ｃ</t>
    <phoneticPr fontId="2"/>
  </si>
  <si>
    <t>生活支援員</t>
  </si>
  <si>
    <t>常勤・専従</t>
  </si>
  <si>
    <t>Ｄ</t>
    <phoneticPr fontId="2"/>
  </si>
  <si>
    <t>社会福祉士</t>
    <rPh sb="0" eb="2">
      <t>シャカイ</t>
    </rPh>
    <rPh sb="2" eb="4">
      <t>フクシ</t>
    </rPh>
    <rPh sb="4" eb="5">
      <t>シ</t>
    </rPh>
    <phoneticPr fontId="2"/>
  </si>
  <si>
    <t>常勤・兼務</t>
    <rPh sb="3" eb="5">
      <t>ケンム</t>
    </rPh>
    <phoneticPr fontId="2"/>
  </si>
  <si>
    <t>Ｅ</t>
    <phoneticPr fontId="2"/>
  </si>
  <si>
    <t>非常勤・専従</t>
    <rPh sb="0" eb="3">
      <t>ヒジョウキン</t>
    </rPh>
    <phoneticPr fontId="2"/>
  </si>
  <si>
    <t>Ｆ</t>
    <phoneticPr fontId="2"/>
  </si>
  <si>
    <t>Ｇ</t>
    <phoneticPr fontId="2"/>
  </si>
  <si>
    <t>Ｈ</t>
    <phoneticPr fontId="2"/>
  </si>
  <si>
    <t>Ｉ</t>
    <phoneticPr fontId="2"/>
  </si>
  <si>
    <t>Ｊ</t>
    <phoneticPr fontId="2"/>
  </si>
  <si>
    <t>医師</t>
    <rPh sb="0" eb="2">
      <t>イシ</t>
    </rPh>
    <phoneticPr fontId="2"/>
  </si>
  <si>
    <t>Ｋ</t>
    <phoneticPr fontId="2"/>
  </si>
  <si>
    <t>事務員</t>
    <phoneticPr fontId="2"/>
  </si>
  <si>
    <t>Ｌ</t>
    <phoneticPr fontId="2"/>
  </si>
  <si>
    <t>栄養士</t>
    <rPh sb="0" eb="3">
      <t>エイヨウシ</t>
    </rPh>
    <phoneticPr fontId="2"/>
  </si>
  <si>
    <t>Ｍ</t>
    <phoneticPr fontId="2"/>
  </si>
  <si>
    <t>調理員</t>
    <rPh sb="0" eb="3">
      <t>チョウリイン</t>
    </rPh>
    <phoneticPr fontId="2"/>
  </si>
  <si>
    <t>Ｎ</t>
    <phoneticPr fontId="2"/>
  </si>
  <si>
    <t>土</t>
    <rPh sb="0" eb="1">
      <t>ド</t>
    </rPh>
    <phoneticPr fontId="2"/>
  </si>
  <si>
    <t>月</t>
    <rPh sb="0" eb="1">
      <t>ツキ</t>
    </rPh>
    <phoneticPr fontId="2"/>
  </si>
  <si>
    <t>Ⅱ型（2：1）　→　9.0</t>
    <rPh sb="1" eb="2">
      <t>カタ</t>
    </rPh>
    <phoneticPr fontId="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</si>
  <si>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</si>
  <si>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</si>
  <si>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</si>
  <si>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</si>
  <si>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</si>
  <si>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</si>
  <si>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</si>
  <si>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</si>
  <si>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職  　種</t>
    <phoneticPr fontId="2"/>
  </si>
  <si>
    <t>氏   名</t>
    <phoneticPr fontId="2"/>
  </si>
  <si>
    <t>備考</t>
    <rPh sb="0" eb="2">
      <t>ビコウ</t>
    </rPh>
    <phoneticPr fontId="2"/>
  </si>
  <si>
    <t>月</t>
    <rPh sb="0" eb="1">
      <t>ゲツ</t>
    </rPh>
    <phoneticPr fontId="2"/>
  </si>
  <si>
    <t>火</t>
    <rPh sb="0" eb="1">
      <t>カ</t>
    </rPh>
    <phoneticPr fontId="2"/>
  </si>
  <si>
    <t>ｂ</t>
    <phoneticPr fontId="2"/>
  </si>
  <si>
    <t>ａ</t>
    <phoneticPr fontId="2"/>
  </si>
  <si>
    <t>サービス提供時間の区分</t>
    <rPh sb="4" eb="6">
      <t>テイキョウ</t>
    </rPh>
    <rPh sb="6" eb="8">
      <t>ジカン</t>
    </rPh>
    <rPh sb="9" eb="11">
      <t>クブン</t>
    </rPh>
    <phoneticPr fontId="2"/>
  </si>
  <si>
    <t>：　～　：</t>
    <phoneticPr fontId="2"/>
  </si>
  <si>
    <t>ｃ</t>
    <phoneticPr fontId="2"/>
  </si>
  <si>
    <t>ｄ</t>
    <phoneticPr fontId="2"/>
  </si>
  <si>
    <t>勤務時間及び所定労働時間の区分</t>
    <rPh sb="0" eb="2">
      <t>キンム</t>
    </rPh>
    <rPh sb="2" eb="4">
      <t>ジカン</t>
    </rPh>
    <rPh sb="4" eb="5">
      <t>オヨ</t>
    </rPh>
    <rPh sb="6" eb="8">
      <t>ショテイ</t>
    </rPh>
    <rPh sb="8" eb="10">
      <t>ロウドウ</t>
    </rPh>
    <rPh sb="10" eb="12">
      <t>ジカン</t>
    </rPh>
    <rPh sb="13" eb="15">
      <t>クブン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</si>
  <si>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</si>
  <si>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</si>
  <si>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</si>
  <si>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</si>
  <si>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</si>
  <si>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</si>
  <si>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</si>
  <si>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</si>
  <si>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　　　　※複数単位実施の場合、その全てを記載してください。</t>
    <rPh sb="5" eb="7">
      <t>フクスウ</t>
    </rPh>
    <rPh sb="7" eb="9">
      <t>タンイ</t>
    </rPh>
    <rPh sb="9" eb="11">
      <t>ジッシ</t>
    </rPh>
    <rPh sb="12" eb="14">
      <t>バアイ</t>
    </rPh>
    <rPh sb="17" eb="18">
      <t>スベ</t>
    </rPh>
    <rPh sb="20" eb="22">
      <t>キサイ</t>
    </rPh>
    <phoneticPr fontId="2"/>
  </si>
  <si>
    <t>H2912-01</t>
    <phoneticPr fontId="2"/>
  </si>
  <si>
    <t>（１）</t>
    <phoneticPr fontId="2"/>
  </si>
  <si>
    <t>身体拘束の状況</t>
    <rPh sb="0" eb="2">
      <t>シンタイ</t>
    </rPh>
    <rPh sb="2" eb="4">
      <t>コウソク</t>
    </rPh>
    <rPh sb="5" eb="7">
      <t>ジョウキョウ</t>
    </rPh>
    <phoneticPr fontId="2"/>
  </si>
  <si>
    <t>件</t>
    <rPh sb="0" eb="1">
      <t>ケン</t>
    </rPh>
    <phoneticPr fontId="2"/>
  </si>
  <si>
    <t>（２）</t>
    <phoneticPr fontId="2"/>
  </si>
  <si>
    <t>回</t>
    <rPh sb="0" eb="1">
      <t>カイ</t>
    </rPh>
    <phoneticPr fontId="2"/>
  </si>
  <si>
    <t>現在、行っている身体拘束の状況</t>
    <rPh sb="0" eb="2">
      <t>ゲンザイ</t>
    </rPh>
    <rPh sb="3" eb="4">
      <t>オコナ</t>
    </rPh>
    <rPh sb="8" eb="10">
      <t>シンタイ</t>
    </rPh>
    <rPh sb="10" eb="12">
      <t>コウソク</t>
    </rPh>
    <rPh sb="13" eb="15">
      <t>ジョウキョウ</t>
    </rPh>
    <phoneticPr fontId="2"/>
  </si>
  <si>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2"/>
  </si>
  <si>
    <t>転落しないよう、ベッドに体幹や四肢をひもなどで縛る。</t>
    <rPh sb="0" eb="2">
      <t>テンラク</t>
    </rPh>
    <phoneticPr fontId="2"/>
  </si>
  <si>
    <t>自分で降りることができないよう、ベッドを柵で囲む。</t>
    <rPh sb="0" eb="2">
      <t>ジブン</t>
    </rPh>
    <rPh sb="3" eb="4">
      <t>オ</t>
    </rPh>
    <rPh sb="20" eb="21">
      <t>サク</t>
    </rPh>
    <rPh sb="22" eb="23">
      <t>カコ</t>
    </rPh>
    <phoneticPr fontId="2"/>
  </si>
  <si>
    <t>点滴、経管栄養等のチューブを抜かないよう、体幹や四肢をひもなどで縛る。</t>
    <rPh sb="0" eb="2">
      <t>テンテキ</t>
    </rPh>
    <rPh sb="3" eb="4">
      <t>キョウ</t>
    </rPh>
    <rPh sb="4" eb="5">
      <t>カン</t>
    </rPh>
    <rPh sb="5" eb="8">
      <t>エイヨウナド</t>
    </rPh>
    <rPh sb="14" eb="15">
      <t>ヌ</t>
    </rPh>
    <phoneticPr fontId="2"/>
  </si>
  <si>
    <t>立ち上がりを妨げるような椅子を使用する。</t>
    <rPh sb="0" eb="1">
      <t>タ</t>
    </rPh>
    <rPh sb="2" eb="3">
      <t>ア</t>
    </rPh>
    <rPh sb="6" eb="7">
      <t>サマタ</t>
    </rPh>
    <rPh sb="12" eb="14">
      <t>イス</t>
    </rPh>
    <rPh sb="15" eb="17">
      <t>シヨウ</t>
    </rPh>
    <phoneticPr fontId="2"/>
  </si>
  <si>
    <t>脱衣やおむつはずしを制限するため、つなぎ服を着せる。</t>
    <rPh sb="0" eb="2">
      <t>ダツイ</t>
    </rPh>
    <rPh sb="10" eb="12">
      <t>セイゲン</t>
    </rPh>
    <rPh sb="20" eb="21">
      <t>フク</t>
    </rPh>
    <rPh sb="22" eb="23">
      <t>キ</t>
    </rPh>
    <phoneticPr fontId="2"/>
  </si>
  <si>
    <t>⑨</t>
    <phoneticPr fontId="2"/>
  </si>
  <si>
    <t>行動を落ち着かせるため、向精神薬を投与する。</t>
    <rPh sb="0" eb="2">
      <t>コウドウ</t>
    </rPh>
    <rPh sb="3" eb="4">
      <t>オ</t>
    </rPh>
    <rPh sb="5" eb="6">
      <t>ツ</t>
    </rPh>
    <rPh sb="12" eb="16">
      <t>コウセイシンヤク</t>
    </rPh>
    <rPh sb="17" eb="19">
      <t>トウヨ</t>
    </rPh>
    <phoneticPr fontId="2"/>
  </si>
  <si>
    <t>⑩</t>
    <phoneticPr fontId="2"/>
  </si>
  <si>
    <t>自分の意思で開閉できない居室等に隔離する。</t>
    <rPh sb="0" eb="2">
      <t>ジブン</t>
    </rPh>
    <rPh sb="3" eb="5">
      <t>イシ</t>
    </rPh>
    <rPh sb="6" eb="8">
      <t>カイヘイ</t>
    </rPh>
    <rPh sb="12" eb="14">
      <t>キョシツ</t>
    </rPh>
    <rPh sb="14" eb="15">
      <t>トウ</t>
    </rPh>
    <rPh sb="16" eb="18">
      <t>カクリ</t>
    </rPh>
    <phoneticPr fontId="2"/>
  </si>
  <si>
    <t>（３）</t>
    <phoneticPr fontId="2"/>
  </si>
  <si>
    <t>記録の状況等</t>
    <rPh sb="0" eb="2">
      <t>キロク</t>
    </rPh>
    <rPh sb="3" eb="5">
      <t>ジョウキョウ</t>
    </rPh>
    <rPh sb="5" eb="6">
      <t>トウ</t>
    </rPh>
    <phoneticPr fontId="2"/>
  </si>
  <si>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2"/>
  </si>
  <si>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2"/>
  </si>
  <si>
    <t>（４）</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</si>
  <si>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</si>
  <si>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注２　本表はサービスの種類ごとに作成してください。</t>
    <rPh sb="0" eb="1">
      <t>チュウ</t>
    </rPh>
    <phoneticPr fontId="2"/>
  </si>
  <si>
    <t>事前調書1-1</t>
    <rPh sb="0" eb="4">
      <t>ジゼンチョウショ</t>
    </rPh>
    <phoneticPr fontId="2"/>
  </si>
  <si>
    <t>事前調書1-2</t>
    <rPh sb="0" eb="4">
      <t>ジゼンチョウショ</t>
    </rPh>
    <phoneticPr fontId="2"/>
  </si>
  <si>
    <t>事前調書1　記載例</t>
    <rPh sb="0" eb="4">
      <t>ジゼンチョウショ</t>
    </rPh>
    <rPh sb="6" eb="9">
      <t>キサイレイ</t>
    </rPh>
    <phoneticPr fontId="2"/>
  </si>
  <si>
    <t>サービス提供単位※</t>
    <phoneticPr fontId="2"/>
  </si>
  <si>
    <t>　　　単位中　　　　単位目</t>
    <phoneticPr fontId="2"/>
  </si>
  <si>
    <t>事業所番号・事業所名</t>
    <rPh sb="0" eb="3">
      <t>ジギョウショ</t>
    </rPh>
    <rPh sb="3" eb="5">
      <t>バンゴウ</t>
    </rPh>
    <rPh sb="6" eb="10">
      <t>ジギョウショメイ</t>
    </rPh>
    <phoneticPr fontId="2"/>
  </si>
  <si>
    <t>事業番号・事業書名</t>
    <rPh sb="0" eb="2">
      <t>ジギョウ</t>
    </rPh>
    <rPh sb="2" eb="4">
      <t>バンゴウ</t>
    </rPh>
    <rPh sb="5" eb="8">
      <t>ジギョウショ</t>
    </rPh>
    <rPh sb="8" eb="9">
      <t>メイ</t>
    </rPh>
    <phoneticPr fontId="2"/>
  </si>
  <si>
    <t>2810123456　○○園</t>
    <rPh sb="13" eb="14">
      <t>エン</t>
    </rPh>
    <phoneticPr fontId="2"/>
  </si>
  <si>
    <t>（参考様式1-2）</t>
    <rPh sb="1" eb="3">
      <t>サンコウ</t>
    </rPh>
    <rPh sb="3" eb="5">
      <t>ヨウシキ</t>
    </rPh>
    <phoneticPr fontId="2"/>
  </si>
  <si>
    <r>
      <t xml:space="preserve">共同生活住居名
</t>
    </r>
    <r>
      <rPr>
        <sz val="10"/>
        <rFont val="ＭＳ ゴシック"/>
        <family val="3"/>
        <charset val="128"/>
      </rPr>
      <t>（共同生活援助のみ）</t>
    </r>
    <rPh sb="0" eb="2">
      <t>キョウドウ</t>
    </rPh>
    <rPh sb="2" eb="4">
      <t>セイカツ</t>
    </rPh>
    <rPh sb="4" eb="6">
      <t>ジュウキョ</t>
    </rPh>
    <rPh sb="6" eb="7">
      <t>メイ</t>
    </rPh>
    <rPh sb="9" eb="15">
      <t>キョウドウセイカツエンジョ</t>
    </rPh>
    <phoneticPr fontId="2"/>
  </si>
  <si>
    <t>前年度の平均利用者数</t>
    <rPh sb="0" eb="3">
      <t>ゼンネンド</t>
    </rPh>
    <rPh sb="4" eb="6">
      <t>ヘイキン</t>
    </rPh>
    <rPh sb="6" eb="8">
      <t>リヨウ</t>
    </rPh>
    <rPh sb="8" eb="9">
      <t>シャ</t>
    </rPh>
    <rPh sb="9" eb="10">
      <t>スウ</t>
    </rPh>
    <phoneticPr fontId="2"/>
  </si>
  <si>
    <t>※参考様式1-2は、共同生活住居ごとに作成してください</t>
    <rPh sb="1" eb="3">
      <t>サンコウ</t>
    </rPh>
    <rPh sb="3" eb="5">
      <t>ヨウシキ</t>
    </rPh>
    <rPh sb="10" eb="12">
      <t>キョウドウ</t>
    </rPh>
    <rPh sb="12" eb="14">
      <t>セイカツ</t>
    </rPh>
    <rPh sb="14" eb="16">
      <t>ジュウキョ</t>
    </rPh>
    <rPh sb="19" eb="21">
      <t>サクセイ</t>
    </rPh>
    <phoneticPr fontId="2"/>
  </si>
  <si>
    <t>常勤換算人数</t>
    <rPh sb="0" eb="2">
      <t>ジョウキン</t>
    </rPh>
    <rPh sb="2" eb="4">
      <t>カンサン</t>
    </rPh>
    <rPh sb="4" eb="6">
      <t>ニンズウ</t>
    </rPh>
    <phoneticPr fontId="2"/>
  </si>
  <si>
    <t>区分</t>
    <rPh sb="0" eb="2">
      <t>クブン</t>
    </rPh>
    <phoneticPr fontId="2"/>
  </si>
  <si>
    <t>実働時間</t>
    <rPh sb="0" eb="4">
      <t>ジツドウジカン</t>
    </rPh>
    <phoneticPr fontId="2"/>
  </si>
  <si>
    <t>開始</t>
    <rPh sb="0" eb="2">
      <t>カイシ</t>
    </rPh>
    <phoneticPr fontId="2"/>
  </si>
  <si>
    <t>終了</t>
    <rPh sb="0" eb="2">
      <t>シュウリョウ</t>
    </rPh>
    <phoneticPr fontId="2"/>
  </si>
  <si>
    <t>休憩</t>
    <rPh sb="0" eb="2">
      <t>キュウケイ</t>
    </rPh>
    <phoneticPr fontId="2"/>
  </si>
  <si>
    <t xml:space="preserve"> 　　２ サービス提供時間の欄には、当該日におけるサービス提供時間の区分を、記号(a,b,…)であらわしてください。</t>
    <rPh sb="9" eb="11">
      <t>テイキョウ</t>
    </rPh>
    <rPh sb="11" eb="13">
      <t>ジカン</t>
    </rPh>
    <rPh sb="14" eb="15">
      <t>ラン</t>
    </rPh>
    <rPh sb="18" eb="20">
      <t>トウガイ</t>
    </rPh>
    <rPh sb="20" eb="21">
      <t>ヒ</t>
    </rPh>
    <rPh sb="29" eb="31">
      <t>テイキョウ</t>
    </rPh>
    <rPh sb="31" eb="33">
      <t>ジカン</t>
    </rPh>
    <rPh sb="34" eb="36">
      <t>クブン</t>
    </rPh>
    <rPh sb="38" eb="40">
      <t>キゴウ</t>
    </rPh>
    <phoneticPr fontId="2"/>
  </si>
  <si>
    <t xml:space="preserve"> 　　３ 申請する事業に係る従業者全員（管理者を含む。）について、書いてください。</t>
    <rPh sb="33" eb="34">
      <t>カ</t>
    </rPh>
    <phoneticPr fontId="2"/>
  </si>
  <si>
    <t xml:space="preserve"> 　　４ ４週間分の勤務時間の区分を、記号（①，②，・・・）であらわしてください。</t>
    <rPh sb="12" eb="14">
      <t>ジカン</t>
    </rPh>
    <rPh sb="15" eb="17">
      <t>クブン</t>
    </rPh>
    <rPh sb="19" eb="21">
      <t>キゴウ</t>
    </rPh>
    <phoneticPr fontId="2"/>
  </si>
  <si>
    <t xml:space="preserve"> 　　５ 職種ごとに下記の勤務形態の区分の順にまとめて記載してください。</t>
    <phoneticPr fontId="2"/>
  </si>
  <si>
    <t xml:space="preserve"> 　　　 勤務形態の区分　Ａ：常勤で専従　Ｂ：常勤で兼務　Ｃ：常勤以外で専従　Ｄ：常勤以外で兼務</t>
    <phoneticPr fontId="2"/>
  </si>
  <si>
    <t>　 　６ 施設において使用している勤務割表等により、職種、勤務形態、氏名及び当該業務の勤務時間が確認できる場合は、</t>
    <phoneticPr fontId="2"/>
  </si>
  <si>
    <t>　　　　その書類をもって添付書類として差し支えありません。</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</si>
  <si>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</si>
  <si>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</si>
  <si>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</si>
  <si>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</si>
  <si>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</si>
  <si>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</si>
  <si>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</si>
  <si>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</si>
  <si>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</si>
  <si>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</si>
  <si>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</si>
  <si>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</si>
  <si>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</si>
  <si>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</si>
  <si>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</si>
  <si>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</si>
  <si>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</si>
  <si>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</si>
  <si>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</si>
  <si>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</si>
  <si>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 xml:space="preserve"> 従業者の勤務の体制及び勤務形態一覧表　（令和３年４月）</t>
    <rPh sb="21" eb="23">
      <t>レイワ</t>
    </rPh>
    <rPh sb="24" eb="25">
      <t>ネン</t>
    </rPh>
    <rPh sb="26" eb="27">
      <t>ガツ</t>
    </rPh>
    <phoneticPr fontId="2"/>
  </si>
  <si>
    <t>〇〇</t>
    <phoneticPr fontId="2"/>
  </si>
  <si>
    <t>△△</t>
    <phoneticPr fontId="2"/>
  </si>
  <si>
    <t>管理者兼サービス管理責任者</t>
    <rPh sb="0" eb="3">
      <t>カンリシャ</t>
    </rPh>
    <rPh sb="3" eb="4">
      <t>ケン</t>
    </rPh>
    <rPh sb="8" eb="13">
      <t>カンリセキニンシャ</t>
    </rPh>
    <phoneticPr fontId="2"/>
  </si>
  <si>
    <t>B</t>
  </si>
  <si>
    <t>〇〇　〇〇</t>
    <phoneticPr fontId="2"/>
  </si>
  <si>
    <t>①</t>
  </si>
  <si>
    <t>世話人</t>
    <rPh sb="0" eb="2">
      <t>セワ</t>
    </rPh>
    <rPh sb="2" eb="3">
      <t>ニン</t>
    </rPh>
    <phoneticPr fontId="2"/>
  </si>
  <si>
    <t>C</t>
  </si>
  <si>
    <t>●●　●●</t>
    <phoneticPr fontId="2"/>
  </si>
  <si>
    <t>②</t>
  </si>
  <si>
    <t>●●　●●</t>
  </si>
  <si>
    <t>③</t>
  </si>
  <si>
    <t>△△　△△</t>
  </si>
  <si>
    <t>△△　△△</t>
    <phoneticPr fontId="2"/>
  </si>
  <si>
    <t>▲▲　▲▲</t>
    <phoneticPr fontId="2"/>
  </si>
  <si>
    <t>D</t>
  </si>
  <si>
    <t>▽▽　▽▽</t>
    <phoneticPr fontId="2"/>
  </si>
  <si>
    <t>▼▼　▼▼</t>
    <phoneticPr fontId="2"/>
  </si>
  <si>
    <t>□□　□□</t>
    <phoneticPr fontId="2"/>
  </si>
  <si>
    <t>□□　□□</t>
  </si>
  <si>
    <t>④</t>
  </si>
  <si>
    <t>■■　■■</t>
    <phoneticPr fontId="2"/>
  </si>
  <si>
    <t>♢♢　♢♢</t>
    <phoneticPr fontId="2"/>
  </si>
  <si>
    <t>♢♢　♢♢</t>
  </si>
  <si>
    <t>生活支援員</t>
    <rPh sb="0" eb="2">
      <t>セイカツ</t>
    </rPh>
    <rPh sb="2" eb="4">
      <t>シエン</t>
    </rPh>
    <rPh sb="4" eb="5">
      <t>イン</t>
    </rPh>
    <phoneticPr fontId="2"/>
  </si>
  <si>
    <t>▽▽　▽▽</t>
  </si>
  <si>
    <t>A</t>
  </si>
  <si>
    <t>♦♦　♦♦</t>
    <phoneticPr fontId="2"/>
  </si>
  <si>
    <t>夜間支援従事者</t>
    <rPh sb="0" eb="2">
      <t>ヤカン</t>
    </rPh>
    <rPh sb="2" eb="4">
      <t>シエン</t>
    </rPh>
    <rPh sb="4" eb="7">
      <t>ジュウジシャ</t>
    </rPh>
    <phoneticPr fontId="2"/>
  </si>
  <si>
    <t>▲▲　▲▲</t>
  </si>
  <si>
    <t>⑥</t>
  </si>
  <si>
    <t>⑤</t>
  </si>
  <si>
    <t>💎💎　💎💎</t>
    <phoneticPr fontId="2"/>
  </si>
  <si>
    <t>💎💎　💎💎</t>
  </si>
  <si>
    <t>事業番号・事業所名</t>
    <rPh sb="0" eb="2">
      <t>ジギョウ</t>
    </rPh>
    <rPh sb="2" eb="4">
      <t>バンゴウ</t>
    </rPh>
    <rPh sb="5" eb="7">
      <t>ジギョウ</t>
    </rPh>
    <rPh sb="7" eb="8">
      <t>ショ</t>
    </rPh>
    <rPh sb="8" eb="9">
      <t>メイ</t>
    </rPh>
    <phoneticPr fontId="2"/>
  </si>
  <si>
    <t xml:space="preserve"> 従業者の勤務の体制及び勤務形態一覧表</t>
    <phoneticPr fontId="2"/>
  </si>
  <si>
    <t>事前調書2-1</t>
    <rPh sb="0" eb="4">
      <t>ジゼンチョウショ</t>
    </rPh>
    <phoneticPr fontId="2"/>
  </si>
  <si>
    <t>0：00～24：00</t>
    <phoneticPr fontId="2"/>
  </si>
  <si>
    <t xml:space="preserve"> 備考１ 「サービス提供時間の区分」「勤務時間及び所定労働時間の区分」に時間を入力してください。                                                                                                                    </t>
    <rPh sb="36" eb="38">
      <t>ジカン</t>
    </rPh>
    <rPh sb="39" eb="41">
      <t>ニュウリョク</t>
    </rPh>
    <phoneticPr fontId="2"/>
  </si>
  <si>
    <t>事前調書2-2</t>
    <rPh sb="0" eb="4">
      <t>ジゼンチョウショ</t>
    </rPh>
    <phoneticPr fontId="2"/>
  </si>
  <si>
    <t>黄色のセルへ、入力またはリストから選択してください。</t>
    <rPh sb="0" eb="2">
      <t>キイロ</t>
    </rPh>
    <rPh sb="7" eb="9">
      <t>ニュウリョク</t>
    </rPh>
    <rPh sb="17" eb="19">
      <t>センタク</t>
    </rPh>
    <phoneticPr fontId="2"/>
  </si>
  <si>
    <t>項目</t>
    <rPh sb="0" eb="2">
      <t>コウモク</t>
    </rPh>
    <phoneticPr fontId="2"/>
  </si>
  <si>
    <t>内容</t>
    <rPh sb="0" eb="2">
      <t>ナイヨウ</t>
    </rPh>
    <phoneticPr fontId="2"/>
  </si>
  <si>
    <t>状況</t>
    <rPh sb="0" eb="2">
      <t>ジョウキョウ</t>
    </rPh>
    <phoneticPr fontId="2"/>
  </si>
  <si>
    <t>要改善内容</t>
    <rPh sb="0" eb="1">
      <t>ヨウ</t>
    </rPh>
    <rPh sb="1" eb="3">
      <t>カイゼン</t>
    </rPh>
    <rPh sb="3" eb="5">
      <t>ナイヨウ</t>
    </rPh>
    <phoneticPr fontId="2"/>
  </si>
  <si>
    <t>リスト元</t>
    <rPh sb="3" eb="4">
      <t>モト</t>
    </rPh>
    <phoneticPr fontId="2"/>
  </si>
  <si>
    <t>指摘なし</t>
    <rPh sb="0" eb="2">
      <t>シテキ</t>
    </rPh>
    <phoneticPr fontId="2"/>
  </si>
  <si>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2"/>
  </si>
  <si>
    <t>全て掲示済</t>
    <rPh sb="0" eb="1">
      <t>スベ</t>
    </rPh>
    <rPh sb="2" eb="5">
      <t>ケイジズ</t>
    </rPh>
    <phoneticPr fontId="2"/>
  </si>
  <si>
    <t>未掲出あり</t>
    <rPh sb="0" eb="3">
      <t>ミケイシュツ</t>
    </rPh>
    <phoneticPr fontId="2"/>
  </si>
  <si>
    <t>運営規程の概要</t>
    <phoneticPr fontId="2"/>
  </si>
  <si>
    <t>〇</t>
    <phoneticPr fontId="2"/>
  </si>
  <si>
    <t>従業者の勤務体制（職種・常勤・非常勤ごと等の人数）</t>
    <phoneticPr fontId="2"/>
  </si>
  <si>
    <t>×</t>
    <phoneticPr fontId="2"/>
  </si>
  <si>
    <t>協力医療機関</t>
    <phoneticPr fontId="2"/>
  </si>
  <si>
    <t>その他サービス選択に資する事項（苦情処理の体制・第三者評価の実施状況など）</t>
    <rPh sb="2" eb="3">
      <t>タ</t>
    </rPh>
    <rPh sb="10" eb="11">
      <t>シ</t>
    </rPh>
    <phoneticPr fontId="2"/>
  </si>
  <si>
    <t>契約が成立した時は、利用者の受給者証に事業所の名称、契約日、当該事業所の契約支給量等を記載することとされているので、記載したことを証するため、事業者記入欄の写しを保管すること。</t>
    <phoneticPr fontId="2"/>
  </si>
  <si>
    <t>保管している</t>
    <rPh sb="0" eb="2">
      <t>ホカン</t>
    </rPh>
    <phoneticPr fontId="2"/>
  </si>
  <si>
    <t>保管していない</t>
    <rPh sb="0" eb="2">
      <t>ホカン</t>
    </rPh>
    <phoneticPr fontId="2"/>
  </si>
  <si>
    <t>事故発生時の対応</t>
    <rPh sb="0" eb="2">
      <t>ジコ</t>
    </rPh>
    <rPh sb="2" eb="5">
      <t>ハッセイジ</t>
    </rPh>
    <rPh sb="6" eb="8">
      <t>タイオウ</t>
    </rPh>
    <phoneticPr fontId="4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</si>
  <si>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4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</si>
  <si>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2"/>
  </si>
  <si>
    <t>加入済</t>
  </si>
  <si>
    <t>未加入、期限切れ</t>
  </si>
  <si>
    <t>会社名【下記に入力してください】</t>
    <rPh sb="4" eb="6">
      <t>カキ</t>
    </rPh>
    <rPh sb="7" eb="9">
      <t>ニュウリョク</t>
    </rPh>
    <phoneticPr fontId="2"/>
  </si>
  <si>
    <t>加入期間【下記に入力してください】</t>
    <rPh sb="5" eb="7">
      <t>カキ</t>
    </rPh>
    <rPh sb="8" eb="10">
      <t>ニュウリョク</t>
    </rPh>
    <phoneticPr fontId="2"/>
  </si>
  <si>
    <t>会計の区分</t>
    <rPh sb="0" eb="2">
      <t>カイケイ</t>
    </rPh>
    <rPh sb="3" eb="5">
      <t>クブン</t>
    </rPh>
    <phoneticPr fontId="4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</si>
  <si>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43"/>
  </si>
  <si>
    <t>区分済み</t>
    <rPh sb="0" eb="2">
      <t>クブン</t>
    </rPh>
    <rPh sb="2" eb="3">
      <t>ズ</t>
    </rPh>
    <phoneticPr fontId="2"/>
  </si>
  <si>
    <t>未区分</t>
    <rPh sb="0" eb="3">
      <t>ミクブン</t>
    </rPh>
    <phoneticPr fontId="2"/>
  </si>
  <si>
    <t>給付費等の額に係る通知等</t>
    <rPh sb="0" eb="2">
      <t>キュウフ</t>
    </rPh>
    <rPh sb="2" eb="3">
      <t>ヒ</t>
    </rPh>
    <rPh sb="3" eb="4">
      <t>トウ</t>
    </rPh>
    <rPh sb="5" eb="6">
      <t>ガク</t>
    </rPh>
    <rPh sb="7" eb="8">
      <t>カカ</t>
    </rPh>
    <rPh sb="9" eb="11">
      <t>ツウチ</t>
    </rPh>
    <rPh sb="11" eb="12">
      <t>ナド</t>
    </rPh>
    <phoneticPr fontId="43"/>
  </si>
  <si>
    <t>通知している</t>
    <rPh sb="0" eb="2">
      <t>ツウチ</t>
    </rPh>
    <phoneticPr fontId="2"/>
  </si>
  <si>
    <t>通知不備あり</t>
    <rPh sb="0" eb="2">
      <t>ツウチ</t>
    </rPh>
    <rPh sb="2" eb="4">
      <t>フビ</t>
    </rPh>
    <phoneticPr fontId="2"/>
  </si>
  <si>
    <t>通知していない</t>
    <rPh sb="0" eb="2">
      <t>ツウチ</t>
    </rPh>
    <phoneticPr fontId="2"/>
  </si>
  <si>
    <t>利用者からの支払い</t>
    <rPh sb="0" eb="3">
      <t>リヨウシャ</t>
    </rPh>
    <rPh sb="6" eb="8">
      <t>シハラ</t>
    </rPh>
    <phoneticPr fontId="43"/>
  </si>
  <si>
    <t>該当なし</t>
    <rPh sb="0" eb="2">
      <t>ガイトウ</t>
    </rPh>
    <phoneticPr fontId="2"/>
  </si>
  <si>
    <t>利用者負担額が発生した場合、請求書を発行し、支払を受けること。</t>
    <rPh sb="7" eb="9">
      <t>ハッセイ</t>
    </rPh>
    <rPh sb="11" eb="13">
      <t>バアイ</t>
    </rPh>
    <rPh sb="14" eb="17">
      <t>セイキュウショ</t>
    </rPh>
    <rPh sb="18" eb="20">
      <t>ハッコウ</t>
    </rPh>
    <phoneticPr fontId="2"/>
  </si>
  <si>
    <t>支払を受けている</t>
    <rPh sb="0" eb="2">
      <t>シハラ</t>
    </rPh>
    <rPh sb="3" eb="4">
      <t>ウ</t>
    </rPh>
    <phoneticPr fontId="2"/>
  </si>
  <si>
    <t>支払を受けていない</t>
    <rPh sb="0" eb="2">
      <t>シハラ</t>
    </rPh>
    <rPh sb="3" eb="4">
      <t>ウ</t>
    </rPh>
    <phoneticPr fontId="2"/>
  </si>
  <si>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2"/>
  </si>
  <si>
    <t>交付している</t>
    <phoneticPr fontId="2"/>
  </si>
  <si>
    <t>交付していない</t>
    <rPh sb="0" eb="2">
      <t>コウフ</t>
    </rPh>
    <phoneticPr fontId="2"/>
  </si>
  <si>
    <t>注３　※の項目は、施設入所支援において複数のサービス提供単位を設定する場合に記載してください。</t>
    <rPh sb="0" eb="1">
      <t>チュウ</t>
    </rPh>
    <rPh sb="5" eb="7">
      <t>コウモク</t>
    </rPh>
    <rPh sb="9" eb="11">
      <t>シセツ</t>
    </rPh>
    <rPh sb="11" eb="13">
      <t>ニュウショ</t>
    </rPh>
    <rPh sb="13" eb="15">
      <t>シエン</t>
    </rPh>
    <rPh sb="19" eb="21">
      <t>フクスウ</t>
    </rPh>
    <rPh sb="26" eb="28">
      <t>テイキョウ</t>
    </rPh>
    <rPh sb="28" eb="30">
      <t>タンイ</t>
    </rPh>
    <rPh sb="31" eb="33">
      <t>セッテイ</t>
    </rPh>
    <rPh sb="35" eb="37">
      <t>バアイ</t>
    </rPh>
    <phoneticPr fontId="2"/>
  </si>
  <si>
    <t>事前調書４　その他自己点検調書</t>
    <rPh sb="0" eb="4">
      <t>ジゼンチョウショ</t>
    </rPh>
    <rPh sb="8" eb="9">
      <t>タ</t>
    </rPh>
    <rPh sb="9" eb="13">
      <t>ジコテンケン</t>
    </rPh>
    <rPh sb="13" eb="15">
      <t>チョウショ</t>
    </rPh>
    <phoneticPr fontId="2"/>
  </si>
  <si>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2"/>
  </si>
  <si>
    <t>指針の整備を行っていますか。</t>
    <rPh sb="0" eb="2">
      <t>シシン</t>
    </rPh>
    <rPh sb="3" eb="5">
      <t>セイビ</t>
    </rPh>
    <rPh sb="6" eb="7">
      <t>オコナ</t>
    </rPh>
    <phoneticPr fontId="2"/>
  </si>
  <si>
    <t>指針を整備済み</t>
    <phoneticPr fontId="2"/>
  </si>
  <si>
    <t>指針の整備ができていない</t>
    <phoneticPr fontId="2"/>
  </si>
  <si>
    <t>の設置状況</t>
    <rPh sb="1" eb="5">
      <t>セッチジョウキョウ</t>
    </rPh>
    <phoneticPr fontId="2"/>
  </si>
  <si>
    <t>設置していない</t>
    <rPh sb="0" eb="2">
      <t>セッチ</t>
    </rPh>
    <phoneticPr fontId="2"/>
  </si>
  <si>
    <t>設置済み</t>
    <rPh sb="0" eb="3">
      <t>セッチズ</t>
    </rPh>
    <phoneticPr fontId="2"/>
  </si>
  <si>
    <t>年</t>
    <rPh sb="0" eb="1">
      <t>ネン</t>
    </rPh>
    <phoneticPr fontId="2"/>
  </si>
  <si>
    <t>（直近の開催年月日</t>
    <rPh sb="1" eb="3">
      <t>チョッキン</t>
    </rPh>
    <rPh sb="4" eb="6">
      <t>カイサイ</t>
    </rPh>
    <rPh sb="6" eb="9">
      <t>ネンガッピ</t>
    </rPh>
    <phoneticPr fontId="2"/>
  </si>
  <si>
    <t>/　　/</t>
    <phoneticPr fontId="2"/>
  </si>
  <si>
    <t>）</t>
    <phoneticPr fontId="2"/>
  </si>
  <si>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2"/>
  </si>
  <si>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2"/>
  </si>
  <si>
    <t>同意を得ている</t>
    <phoneticPr fontId="2"/>
  </si>
  <si>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</si>
  <si>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2"/>
  </si>
  <si>
    <t>記録している</t>
  </si>
  <si>
    <t>拘束理由等を記録していますか。</t>
    <phoneticPr fontId="2"/>
  </si>
  <si>
    <t>記録していない</t>
  </si>
  <si>
    <t>実施している</t>
    <phoneticPr fontId="2"/>
  </si>
  <si>
    <t>実施していない</t>
  </si>
  <si>
    <t>（５）</t>
    <phoneticPr fontId="2"/>
  </si>
  <si>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2"/>
  </si>
  <si>
    <t>研修を定期的に開催していますか。</t>
    <rPh sb="0" eb="2">
      <t>ケンシュウ</t>
    </rPh>
    <rPh sb="3" eb="6">
      <t>テイキテキ</t>
    </rPh>
    <rPh sb="7" eb="9">
      <t>カイサイ</t>
    </rPh>
    <phoneticPr fontId="2"/>
  </si>
  <si>
    <t>開催している</t>
    <rPh sb="0" eb="2">
      <t>カイサイ</t>
    </rPh>
    <phoneticPr fontId="2"/>
  </si>
  <si>
    <t>開催していない</t>
    <rPh sb="0" eb="2">
      <t>カイサイ</t>
    </rPh>
    <phoneticPr fontId="2"/>
  </si>
  <si>
    <t>研修の開催状況</t>
    <rPh sb="0" eb="2">
      <t>ケンシュウ</t>
    </rPh>
    <rPh sb="3" eb="5">
      <t>カイサイ</t>
    </rPh>
    <rPh sb="5" eb="7">
      <t>ジョウキョウ</t>
    </rPh>
    <phoneticPr fontId="2"/>
  </si>
  <si>
    <t>黄色のセルへ、入力またはリストから選択してください。</t>
    <phoneticPr fontId="2"/>
  </si>
  <si>
    <t>重要事項
の掲示</t>
    <rPh sb="0" eb="4">
      <t>ジュウヨウジコウ</t>
    </rPh>
    <rPh sb="6" eb="8">
      <t>ケイジ</t>
    </rPh>
    <phoneticPr fontId="2"/>
  </si>
  <si>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2"/>
  </si>
  <si>
    <t>必要事項</t>
    <rPh sb="0" eb="2">
      <t>ヒツヨウ</t>
    </rPh>
    <rPh sb="2" eb="4">
      <t>ジコウ</t>
    </rPh>
    <phoneticPr fontId="2"/>
  </si>
  <si>
    <t>障害福祉ｻｰﾋﾞｽ事業所ごとに経理を区分し、当該事業の会計をその他の事業の会計と区分すること。</t>
    <rPh sb="0" eb="2">
      <t>ショウガイ</t>
    </rPh>
    <rPh sb="2" eb="4">
      <t>フクシ</t>
    </rPh>
    <rPh sb="22" eb="24">
      <t>トウガイ</t>
    </rPh>
    <phoneticPr fontId="2"/>
  </si>
  <si>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43"/>
  </si>
  <si>
    <t>法定代理受領により給付費を受領した後(サービス提供月の翌々月の15日以降)に、各利用者に対して、給付費の受領額を通知すること。</t>
    <phoneticPr fontId="2"/>
  </si>
  <si>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5"/>
  </si>
  <si>
    <t>児童入所施設</t>
  </si>
  <si>
    <t>児童入所施設</t>
    <rPh sb="0" eb="4">
      <t>ジドウニュウショ</t>
    </rPh>
    <rPh sb="4" eb="6">
      <t>シセツ</t>
    </rPh>
    <phoneticPr fontId="2"/>
  </si>
  <si>
    <t>利用者負担額等の支払を受けた場合は、領収書を交付すること。</t>
    <phoneticPr fontId="2"/>
  </si>
  <si>
    <t>事前調書の作成にあたって</t>
    <rPh sb="0" eb="4">
      <t>ジゼンチョウショ</t>
    </rPh>
    <rPh sb="5" eb="7">
      <t>サクセイ</t>
    </rPh>
    <phoneticPr fontId="2"/>
  </si>
  <si>
    <t>１．提出すべき事前調書　</t>
    <rPh sb="2" eb="4">
      <t>テイシュツ</t>
    </rPh>
    <rPh sb="7" eb="9">
      <t>ジゼン</t>
    </rPh>
    <rPh sb="9" eb="11">
      <t>チョウショ</t>
    </rPh>
    <phoneticPr fontId="2"/>
  </si>
  <si>
    <t>調書タイトル</t>
    <rPh sb="0" eb="2">
      <t>チョウショ</t>
    </rPh>
    <phoneticPr fontId="2"/>
  </si>
  <si>
    <t>入力すべき内容</t>
    <rPh sb="0" eb="2">
      <t>ニュウリョク</t>
    </rPh>
    <rPh sb="5" eb="7">
      <t>ナイヨウ</t>
    </rPh>
    <phoneticPr fontId="2"/>
  </si>
  <si>
    <t>提出</t>
    <rPh sb="0" eb="2">
      <t>テイシュツ</t>
    </rPh>
    <phoneticPr fontId="2"/>
  </si>
  <si>
    <t>調書1-1,1-2(2月分)</t>
    <rPh sb="0" eb="2">
      <t>チョウショ</t>
    </rPh>
    <rPh sb="11" eb="13">
      <t>ツキブン</t>
    </rPh>
    <phoneticPr fontId="2"/>
  </si>
  <si>
    <t>必須</t>
    <rPh sb="0" eb="2">
      <t>ヒッス</t>
    </rPh>
    <phoneticPr fontId="2"/>
  </si>
  <si>
    <t>調書2-1,2-2(2月分)</t>
    <rPh sb="0" eb="2">
      <t>チョウショ</t>
    </rPh>
    <rPh sb="11" eb="13">
      <t>ツキブン</t>
    </rPh>
    <phoneticPr fontId="2"/>
  </si>
  <si>
    <t>調書3</t>
    <phoneticPr fontId="2"/>
  </si>
  <si>
    <t>調書４</t>
    <phoneticPr fontId="2"/>
  </si>
  <si>
    <t>その他自己点検した結果の報告</t>
    <rPh sb="2" eb="3">
      <t>タ</t>
    </rPh>
    <rPh sb="3" eb="7">
      <t>ジコテンケン</t>
    </rPh>
    <rPh sb="9" eb="11">
      <t>ケッカ</t>
    </rPh>
    <rPh sb="12" eb="14">
      <t>ホウコク</t>
    </rPh>
    <phoneticPr fontId="2"/>
  </si>
  <si>
    <t>２．作成の流れ</t>
    <rPh sb="2" eb="4">
      <t>サクセイ</t>
    </rPh>
    <rPh sb="5" eb="6">
      <t>ナガ</t>
    </rPh>
    <phoneticPr fontId="2"/>
  </si>
  <si>
    <t>流れ</t>
    <rPh sb="0" eb="1">
      <t>ナガ</t>
    </rPh>
    <phoneticPr fontId="2"/>
  </si>
  <si>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2"/>
  </si>
  <si>
    <t xml:space="preserve"> </t>
    <phoneticPr fontId="2"/>
  </si>
  <si>
    <t>従業者の出退勤（実績）の状況
※前年度の平均利用者数については、
各サービス毎にご記載ください。
例）「障害児入所施設　〇人、短期入所〇人」</t>
    <rPh sb="0" eb="3">
      <t>ジュウギョウシャ</t>
    </rPh>
    <rPh sb="4" eb="7">
      <t>シュツタイキン</t>
    </rPh>
    <rPh sb="8" eb="10">
      <t>ジッセキ</t>
    </rPh>
    <rPh sb="12" eb="14">
      <t>ジョウキョウ</t>
    </rPh>
    <rPh sb="16" eb="19">
      <t>ゼンネンド</t>
    </rPh>
    <rPh sb="20" eb="22">
      <t>ヘイキン</t>
    </rPh>
    <rPh sb="22" eb="25">
      <t>リヨウシャ</t>
    </rPh>
    <rPh sb="25" eb="26">
      <t>スウ</t>
    </rPh>
    <rPh sb="33" eb="34">
      <t>カク</t>
    </rPh>
    <rPh sb="38" eb="39">
      <t>ゴト</t>
    </rPh>
    <rPh sb="41" eb="43">
      <t>キサイ</t>
    </rPh>
    <rPh sb="49" eb="50">
      <t>レイ</t>
    </rPh>
    <rPh sb="52" eb="55">
      <t>ショウガイジ</t>
    </rPh>
    <rPh sb="55" eb="57">
      <t>ニュウショ</t>
    </rPh>
    <rPh sb="57" eb="59">
      <t>シセツ</t>
    </rPh>
    <rPh sb="61" eb="62">
      <t>ニン</t>
    </rPh>
    <rPh sb="63" eb="67">
      <t>タンキニュウショ</t>
    </rPh>
    <rPh sb="68" eb="69">
      <t>ニン</t>
    </rPh>
    <phoneticPr fontId="2"/>
  </si>
  <si>
    <t xml:space="preserve">事前調書1-1のセル「D1」に運営指導年月日を入力してください。
（この日付を入れることで、各調書に日付が自動的に反映されます。）
</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phoneticPr fontId="2"/>
  </si>
  <si>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2"/>
  </si>
  <si>
    <t>（エラー！調書1-1のセル「c1」(運営指導日)入力！）</t>
    <rPh sb="18" eb="20">
      <t>ウンエイ</t>
    </rPh>
    <phoneticPr fontId="2"/>
  </si>
  <si>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2"/>
  </si>
  <si>
    <t>身体拘束適正化検討委員会を設置していますか。</t>
    <rPh sb="7" eb="9">
      <t>ケントウ</t>
    </rPh>
    <rPh sb="13" eb="15">
      <t>セッチ</t>
    </rPh>
    <phoneticPr fontId="2"/>
  </si>
  <si>
    <t>身体拘束適正化検討委員会の開催状況</t>
    <rPh sb="7" eb="9">
      <t>ケントウ</t>
    </rPh>
    <rPh sb="13" eb="15">
      <t>カイサイ</t>
    </rPh>
    <rPh sb="15" eb="17">
      <t>ジョウキョウ</t>
    </rPh>
    <phoneticPr fontId="2"/>
  </si>
  <si>
    <t>注１　調書1-1の左上にある運営指導日欄に運営指導日を記載してください。</t>
    <rPh sb="0" eb="1">
      <t>チュウ</t>
    </rPh>
    <rPh sb="3" eb="5">
      <t>チョウショ</t>
    </rPh>
    <rPh sb="9" eb="11">
      <t>ヒダリウエ</t>
    </rPh>
    <rPh sb="14" eb="16">
      <t>ウンエイ</t>
    </rPh>
    <rPh sb="16" eb="18">
      <t>シドウ</t>
    </rPh>
    <rPh sb="18" eb="19">
      <t>ヒ</t>
    </rPh>
    <rPh sb="19" eb="20">
      <t>ラン</t>
    </rPh>
    <rPh sb="21" eb="23">
      <t>ウンエイ</t>
    </rPh>
    <rPh sb="23" eb="26">
      <t>シドウビ</t>
    </rPh>
    <rPh sb="27" eb="29">
      <t>キサイ</t>
    </rPh>
    <phoneticPr fontId="2"/>
  </si>
  <si>
    <t>運営指導日</t>
    <rPh sb="0" eb="2">
      <t>ウンエイ</t>
    </rPh>
    <rPh sb="2" eb="4">
      <t>シドウ</t>
    </rPh>
    <rPh sb="4" eb="5">
      <t>ビ</t>
    </rPh>
    <phoneticPr fontId="2"/>
  </si>
  <si>
    <t>実施していない</t>
    <rPh sb="0" eb="2">
      <t>ジッシ</t>
    </rPh>
    <phoneticPr fontId="2"/>
  </si>
  <si>
    <t>公表している</t>
    <rPh sb="0" eb="2">
      <t>コウヒョウ</t>
    </rPh>
    <phoneticPr fontId="2"/>
  </si>
  <si>
    <t>障害福祉サービス等情報公表制度の施行について（障障発0329第5号）を参考にして、WAMNET等に公表すること。</t>
    <phoneticPr fontId="2"/>
  </si>
  <si>
    <t>公表していない</t>
    <rPh sb="0" eb="2">
      <t>コウヒョウ</t>
    </rPh>
    <phoneticPr fontId="2"/>
  </si>
  <si>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2"/>
  </si>
  <si>
    <t>身体拘束等の禁止・虐待防止に関して</t>
    <phoneticPr fontId="2"/>
  </si>
  <si>
    <t>事前調書３　身体拘束等の禁止・虐待防止</t>
    <rPh sb="0" eb="2">
      <t>ジゼン</t>
    </rPh>
    <rPh sb="2" eb="4">
      <t>チョウショ</t>
    </rPh>
    <rPh sb="6" eb="8">
      <t>シンタイ</t>
    </rPh>
    <rPh sb="8" eb="10">
      <t>コウソク</t>
    </rPh>
    <rPh sb="10" eb="11">
      <t>トウ</t>
    </rPh>
    <rPh sb="12" eb="14">
      <t>キンシ</t>
    </rPh>
    <rPh sb="15" eb="19">
      <t>ギャクタイボウシ</t>
    </rPh>
    <phoneticPr fontId="2"/>
  </si>
  <si>
    <t>事業所番号</t>
    <rPh sb="0" eb="3">
      <t>ジギョウショ</t>
    </rPh>
    <rPh sb="3" eb="5">
      <t>バンゴウ</t>
    </rPh>
    <phoneticPr fontId="2"/>
  </si>
  <si>
    <t>事業所名</t>
    <phoneticPr fontId="2"/>
  </si>
  <si>
    <t>１．身体拘束等の禁止</t>
    <rPh sb="2" eb="7">
      <t>シンタイコウソクトウ</t>
    </rPh>
    <rPh sb="8" eb="10">
      <t>キンシ</t>
    </rPh>
    <phoneticPr fontId="2"/>
  </si>
  <si>
    <t>２．虐待の防止</t>
    <rPh sb="2" eb="4">
      <t>ギャクタイ</t>
    </rPh>
    <rPh sb="5" eb="7">
      <t>ボウシ</t>
    </rPh>
    <phoneticPr fontId="2"/>
  </si>
  <si>
    <t>虐待防止担当者について</t>
    <rPh sb="0" eb="4">
      <t>ギャクタイボウシ</t>
    </rPh>
    <rPh sb="4" eb="7">
      <t>タントウシャ</t>
    </rPh>
    <phoneticPr fontId="2"/>
  </si>
  <si>
    <t>虐待防止のための担当者を配置していますか。</t>
    <rPh sb="0" eb="4">
      <t>ギャクタイボウシ</t>
    </rPh>
    <rPh sb="8" eb="11">
      <t>タントウシャ</t>
    </rPh>
    <rPh sb="12" eb="14">
      <t>ハイチ</t>
    </rPh>
    <phoneticPr fontId="2"/>
  </si>
  <si>
    <t>配置している</t>
    <rPh sb="0" eb="2">
      <t>ハイチ</t>
    </rPh>
    <phoneticPr fontId="2"/>
  </si>
  <si>
    <t>配置していない</t>
    <rPh sb="0" eb="2">
      <t>ハイチ</t>
    </rPh>
    <phoneticPr fontId="2"/>
  </si>
  <si>
    <t>虐待防止委員会の設置状況</t>
    <rPh sb="0" eb="7">
      <t>ギャクタイボウシイインカイ</t>
    </rPh>
    <rPh sb="8" eb="10">
      <t>セッチ</t>
    </rPh>
    <rPh sb="10" eb="12">
      <t>ジョウキョウ</t>
    </rPh>
    <phoneticPr fontId="2"/>
  </si>
  <si>
    <t>虐待防止委員会を設置していますか。</t>
    <rPh sb="0" eb="2">
      <t>ギャクタイ</t>
    </rPh>
    <rPh sb="2" eb="4">
      <t>ボウシ</t>
    </rPh>
    <rPh sb="8" eb="10">
      <t>セッチ</t>
    </rPh>
    <phoneticPr fontId="2"/>
  </si>
  <si>
    <t>虐待防止委員会の開催状況</t>
    <rPh sb="0" eb="4">
      <t>ギャクタイボウシ</t>
    </rPh>
    <rPh sb="8" eb="10">
      <t>カイサイ</t>
    </rPh>
    <rPh sb="10" eb="12">
      <t>ジョウキョウ</t>
    </rPh>
    <phoneticPr fontId="2"/>
  </si>
  <si>
    <t>虐待防止のための研修の実施状況（なお、身体拘束適正化研修との同時開催可）</t>
    <rPh sb="0" eb="2">
      <t>ギャクタイ</t>
    </rPh>
    <rPh sb="2" eb="4">
      <t>ボウシ</t>
    </rPh>
    <rPh sb="8" eb="10">
      <t>ケンシュウ</t>
    </rPh>
    <rPh sb="11" eb="13">
      <t>ジッシ</t>
    </rPh>
    <rPh sb="13" eb="15">
      <t>ジョウキョウ</t>
    </rPh>
    <rPh sb="19" eb="23">
      <t>シンタイコウソク</t>
    </rPh>
    <rPh sb="23" eb="26">
      <t>テキセイカ</t>
    </rPh>
    <rPh sb="26" eb="28">
      <t>ケンシュウ</t>
    </rPh>
    <rPh sb="30" eb="32">
      <t>ドウジ</t>
    </rPh>
    <rPh sb="32" eb="34">
      <t>カイサイ</t>
    </rPh>
    <rPh sb="34" eb="35">
      <t>カ</t>
    </rPh>
    <phoneticPr fontId="2"/>
  </si>
  <si>
    <t>業務継続計画の策定等</t>
    <rPh sb="0" eb="2">
      <t>ギョウム</t>
    </rPh>
    <rPh sb="2" eb="4">
      <t>ケイゾク</t>
    </rPh>
    <rPh sb="4" eb="6">
      <t>ケイカク</t>
    </rPh>
    <rPh sb="7" eb="9">
      <t>サクテイ</t>
    </rPh>
    <rPh sb="9" eb="10">
      <t>トウ</t>
    </rPh>
    <phoneticPr fontId="43"/>
  </si>
  <si>
    <t>業務継続計画の策定（感染症や非常災害の発生時）をしているか。</t>
    <rPh sb="0" eb="2">
      <t>ギョウム</t>
    </rPh>
    <rPh sb="2" eb="4">
      <t>ケイゾク</t>
    </rPh>
    <rPh sb="4" eb="6">
      <t>ケイカク</t>
    </rPh>
    <rPh sb="7" eb="9">
      <t>サクテイ</t>
    </rPh>
    <rPh sb="10" eb="13">
      <t>カンセンショウ</t>
    </rPh>
    <rPh sb="14" eb="16">
      <t>ヒジョウ</t>
    </rPh>
    <rPh sb="16" eb="18">
      <t>サイガイ</t>
    </rPh>
    <rPh sb="19" eb="21">
      <t>ハッセイ</t>
    </rPh>
    <rPh sb="21" eb="22">
      <t>ジ</t>
    </rPh>
    <phoneticPr fontId="45"/>
  </si>
  <si>
    <t>策定していない</t>
    <rPh sb="0" eb="2">
      <t>サクテイ</t>
    </rPh>
    <phoneticPr fontId="2"/>
  </si>
  <si>
    <t>策定している</t>
    <rPh sb="0" eb="2">
      <t>サクテイ</t>
    </rPh>
    <phoneticPr fontId="2"/>
  </si>
  <si>
    <t>感染症や非常災害の発生時において、利用者に対するサービスの提供を継続的に実施するための、及び非常時の体制で早期の業務再開を図るための計画（業務継続計画）を策定すること。</t>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69" eb="71">
      <t>ギョウム</t>
    </rPh>
    <rPh sb="71" eb="73">
      <t>ケイゾク</t>
    </rPh>
    <rPh sb="73" eb="75">
      <t>ケイカク</t>
    </rPh>
    <rPh sb="77" eb="79">
      <t>サクテイ</t>
    </rPh>
    <phoneticPr fontId="2"/>
  </si>
  <si>
    <t>実施・記録している</t>
    <rPh sb="0" eb="2">
      <t>ジッシ</t>
    </rPh>
    <rPh sb="3" eb="5">
      <t>キロク</t>
    </rPh>
    <phoneticPr fontId="2"/>
  </si>
  <si>
    <t>従業者に対し、業務継続計画について周知するとともに、必要な研修及び訓練（シミュレーション）を定期的に実施し、実施内容・日時・参加者を記録・保管しておくこと。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46" eb="49">
      <t>テイキテキ</t>
    </rPh>
    <rPh sb="50" eb="52">
      <t>ジッシ</t>
    </rPh>
    <rPh sb="54" eb="58">
      <t>ジッシナイヨウ</t>
    </rPh>
    <rPh sb="59" eb="61">
      <t>ニチジ</t>
    </rPh>
    <rPh sb="62" eb="65">
      <t>サンカシャ</t>
    </rPh>
    <rPh sb="66" eb="68">
      <t>キロク</t>
    </rPh>
    <rPh sb="69" eb="71">
      <t>ホカン</t>
    </rPh>
    <phoneticPr fontId="2"/>
  </si>
  <si>
    <t>衛生管理等</t>
    <rPh sb="0" eb="5">
      <t>エイセイカンリトウ</t>
    </rPh>
    <phoneticPr fontId="43"/>
  </si>
  <si>
    <t>感染症の予防及びまん延防止のための指針を整備しているか。</t>
    <rPh sb="0" eb="3">
      <t>カンセンショウ</t>
    </rPh>
    <rPh sb="4" eb="6">
      <t>ヨボウ</t>
    </rPh>
    <rPh sb="6" eb="7">
      <t>オヨ</t>
    </rPh>
    <rPh sb="10" eb="11">
      <t>エン</t>
    </rPh>
    <rPh sb="11" eb="13">
      <t>ボウシ</t>
    </rPh>
    <rPh sb="17" eb="19">
      <t>シシン</t>
    </rPh>
    <rPh sb="20" eb="22">
      <t>セイビ</t>
    </rPh>
    <phoneticPr fontId="45"/>
  </si>
  <si>
    <t>整備していない</t>
    <rPh sb="0" eb="2">
      <t>セイビ</t>
    </rPh>
    <phoneticPr fontId="2"/>
  </si>
  <si>
    <t>整備している</t>
    <rPh sb="0" eb="2">
      <t>セイビ</t>
    </rPh>
    <phoneticPr fontId="2"/>
  </si>
  <si>
    <t>感染症の予防及びまん延防止のための指針を整備すること。</t>
    <phoneticPr fontId="2"/>
  </si>
  <si>
    <r>
      <t xml:space="preserve">感染症の予防及びまん延防止のための対策を検討する委員会の定期的な開催及び従業者に対して結果を周知しているか。
</t>
    </r>
    <r>
      <rPr>
        <b/>
        <sz val="9"/>
        <color rgb="FFFF0000"/>
        <rFont val="ＭＳ Ｐゴシック"/>
        <family val="3"/>
        <charset val="128"/>
      </rPr>
      <t>＜直近の委員会開催日＞
①  〔　　　年　　　月　　　日　〕
②　〔　　　年　　　月　　　日　〕</t>
    </r>
    <rPh sb="59" eb="62">
      <t>イインカイ</t>
    </rPh>
    <rPh sb="62" eb="64">
      <t>カイサイ</t>
    </rPh>
    <phoneticPr fontId="2"/>
  </si>
  <si>
    <t>開催・記録している</t>
    <rPh sb="0" eb="2">
      <t>カイサイ</t>
    </rPh>
    <rPh sb="3" eb="5">
      <t>キロク</t>
    </rPh>
    <phoneticPr fontId="2"/>
  </si>
  <si>
    <t>感染症の予防及びまん延防止のための対策を検討する委員会を定期的に（年１回）開催し、その内容を従業者に周知しておくこと。</t>
    <rPh sb="0" eb="3">
      <t>カンセンショウ</t>
    </rPh>
    <rPh sb="4" eb="6">
      <t>ヨボウ</t>
    </rPh>
    <rPh sb="6" eb="7">
      <t>オヨ</t>
    </rPh>
    <rPh sb="10" eb="11">
      <t>エン</t>
    </rPh>
    <rPh sb="11" eb="13">
      <t>ボウシ</t>
    </rPh>
    <rPh sb="17" eb="19">
      <t>タイサク</t>
    </rPh>
    <rPh sb="20" eb="22">
      <t>ケントウ</t>
    </rPh>
    <rPh sb="24" eb="26">
      <t>イイン</t>
    </rPh>
    <rPh sb="26" eb="27">
      <t>カイ</t>
    </rPh>
    <rPh sb="28" eb="31">
      <t>テイキテキ</t>
    </rPh>
    <rPh sb="33" eb="34">
      <t>ネン</t>
    </rPh>
    <rPh sb="35" eb="36">
      <t>カイ</t>
    </rPh>
    <rPh sb="37" eb="39">
      <t>カイサイ</t>
    </rPh>
    <rPh sb="43" eb="45">
      <t>ナイヨウ</t>
    </rPh>
    <rPh sb="46" eb="49">
      <t>ジュウギョウシャ</t>
    </rPh>
    <rPh sb="50" eb="52">
      <t>シュウチ</t>
    </rPh>
    <phoneticPr fontId="2"/>
  </si>
  <si>
    <t>従業者に対し、業務継続計画について周知するとともに、必要な研修及び訓練を定期的に（年１回）実施し、実施内容・日時・参加者を記録・保管しておくこと。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36" eb="39">
      <t>テイキテキ</t>
    </rPh>
    <rPh sb="41" eb="42">
      <t>ネン</t>
    </rPh>
    <rPh sb="43" eb="44">
      <t>カイ</t>
    </rPh>
    <rPh sb="45" eb="47">
      <t>ジッシ</t>
    </rPh>
    <rPh sb="49" eb="53">
      <t>ジッシナイヨウ</t>
    </rPh>
    <rPh sb="54" eb="56">
      <t>ニチジ</t>
    </rPh>
    <rPh sb="57" eb="60">
      <t>サンカシャ</t>
    </rPh>
    <rPh sb="61" eb="63">
      <t>キロク</t>
    </rPh>
    <rPh sb="64" eb="66">
      <t>ホカン</t>
    </rPh>
    <phoneticPr fontId="2"/>
  </si>
  <si>
    <t>情報公表</t>
    <rPh sb="0" eb="4">
      <t>ジョウホウコウヒョウ</t>
    </rPh>
    <phoneticPr fontId="43"/>
  </si>
  <si>
    <t>障害福祉サービス等情報公表制度の公表事項について、本市に報告を行い、WAMNET等へ公表しているか。</t>
    <rPh sb="25" eb="27">
      <t>ホンシ</t>
    </rPh>
    <rPh sb="28" eb="30">
      <t>ホウコク</t>
    </rPh>
    <rPh sb="31" eb="32">
      <t>オコナ</t>
    </rPh>
    <phoneticPr fontId="2"/>
  </si>
  <si>
    <r>
      <t xml:space="preserve">従業者に対し、業務継続計画を周知し、必要な研修及び訓練（シミュレーション）を定期的に実施しているか。
</t>
    </r>
    <r>
      <rPr>
        <b/>
        <sz val="9"/>
        <color rgb="FFFF0000"/>
        <rFont val="ＭＳ Ｐゴシック"/>
        <family val="3"/>
        <charset val="128"/>
      </rPr>
      <t>＜直近の研修実施日＞
・感染症　　  ①〔　　　年　　　月　　　日〕 ,   ②〔　　 年　　 月　　　日〕
・非常災害　 ①〔　　　年　　　月　　　日〕 ,   ②〔　　 年　   月　　　日〕
＜直近の訓練実施日＞
・感染症　　  ①〔　　　年　　　月　　　日〕 ,  ②〔　　　年　　　月　　　日〕
・非常災害　 ①〔　　　年　　　月　　　日〕 ,  ②〔　　　年　　　月　　　日〕</t>
    </r>
    <phoneticPr fontId="2"/>
  </si>
  <si>
    <r>
      <t xml:space="preserve">従業者に対し、感染症の予防及びまん延の防止のための研修及び訓練を定期的に実施しているか。
</t>
    </r>
    <r>
      <rPr>
        <b/>
        <sz val="9"/>
        <color rgb="FFFF0000"/>
        <rFont val="ＭＳ Ｐゴシック"/>
        <family val="3"/>
        <charset val="128"/>
      </rPr>
      <t>直近の研修実施日　①〔　　年　　 月　　日〕 ,  ②〔　　年　　月　　日〕
直近の訓練実施日　②〔　　年　　 月　　日〕 ,  ②〔　　年　　月　　日〕</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</si>
</sst>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Red]\-#,##0.0"/>
    <numFmt numFmtId="178" formatCode="0.0&quot;ｈ&quot;"/>
    <numFmt numFmtId="179" formatCode="aaa"/>
    <numFmt numFmtId="180" formatCode="0.0_);[Red]\(0.0\)"/>
    <numFmt numFmtId="181" formatCode="[h]:mm"/>
    <numFmt numFmtId="182" formatCode="h:mm;@"/>
    <numFmt numFmtId="183" formatCode="[$-411]ge\.m\.d;@"/>
  </numFmts>
  <fonts count="57">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i/>
      <sz val="10"/>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b/>
      <sz val="12"/>
      <name val="ＭＳ ゴシック"/>
      <family val="3"/>
      <charset val="128"/>
    </font>
    <font>
      <u/>
      <sz val="12"/>
      <name val="ＭＳ ゴシック"/>
      <family val="3"/>
      <charset val="128"/>
    </font>
    <font>
      <sz val="12"/>
      <color indexed="8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8"/>
      <name val="ＭＳ ゴシック"/>
      <family val="3"/>
      <charset val="128"/>
    </font>
    <font>
      <sz val="8"/>
      <name val="ＭＳ Ｐゴシック"/>
      <family val="3"/>
      <charset val="128"/>
    </font>
    <font>
      <sz val="11"/>
      <color theme="1"/>
      <name val="ＭＳ Ｐゴシック"/>
      <family val="3"/>
      <charset val="128"/>
      <scheme val="minor"/>
    </font>
    <font>
      <sz val="12"/>
      <color theme="1"/>
      <name val="ＭＳ 明朝"/>
      <family val="1"/>
      <charset val="128"/>
    </font>
    <font>
      <sz val="12"/>
      <color rgb="FFFF0000"/>
      <name val="ＭＳ ゴシック"/>
      <family val="3"/>
      <charset val="128"/>
    </font>
    <font>
      <b/>
      <sz val="12"/>
      <color rgb="FFFF0000"/>
      <name val="ＭＳ ゴシック"/>
      <family val="3"/>
      <charset val="128"/>
    </font>
    <font>
      <sz val="10"/>
      <color rgb="FFFF0000"/>
      <name val="ＭＳ ゴシック"/>
      <family val="3"/>
      <charset val="128"/>
    </font>
    <font>
      <sz val="9"/>
      <color rgb="FFFF0000"/>
      <name val="ＭＳ ゴシック"/>
      <family val="3"/>
      <charset val="128"/>
    </font>
    <font>
      <sz val="14"/>
      <name val="ＭＳ Ｐゴシック"/>
      <family val="3"/>
      <charset val="128"/>
    </font>
    <font>
      <sz val="10"/>
      <color rgb="FFFF0000"/>
      <name val="ＭＳ Ｐゴシック"/>
      <family val="3"/>
      <charset val="128"/>
    </font>
    <font>
      <sz val="10"/>
      <color theme="1"/>
      <name val="ＭＳ Ｐゴシック"/>
      <family val="3"/>
      <charset val="128"/>
    </font>
    <font>
      <sz val="6"/>
      <name val="ＭＳ Ｐゴシック"/>
      <family val="2"/>
      <charset val="128"/>
      <scheme val="minor"/>
    </font>
    <font>
      <sz val="9"/>
      <color theme="1"/>
      <name val="ＭＳ Ｐゴシック"/>
      <family val="3"/>
      <charset val="128"/>
    </font>
    <font>
      <sz val="9"/>
      <name val="Meiryo UI"/>
      <family val="3"/>
      <charset val="128"/>
    </font>
    <font>
      <b/>
      <sz val="9"/>
      <color indexed="81"/>
      <name val="MS P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2"/>
      <color theme="0"/>
      <name val="ＭＳ ゴシック"/>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b/>
      <sz val="12"/>
      <name val="ＭＳ Ｐゴシック"/>
      <family val="3"/>
      <charset val="128"/>
    </font>
    <font>
      <b/>
      <sz val="9"/>
      <color rgb="FFFF0000"/>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CC99"/>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0F0"/>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top style="thin">
        <color indexed="64"/>
      </top>
      <bottom/>
      <diagonal/>
    </border>
    <border>
      <left style="medium">
        <color indexed="8"/>
      </left>
      <right style="medium">
        <color indexed="8"/>
      </right>
      <top style="thin">
        <color indexed="64"/>
      </top>
      <bottom style="thin">
        <color indexed="8"/>
      </bottom>
      <diagonal/>
    </border>
    <border>
      <left/>
      <right style="thin">
        <color indexed="8"/>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hair">
        <color indexed="8"/>
      </left>
      <right style="hair">
        <color indexed="8"/>
      </right>
      <top style="thin">
        <color indexed="8"/>
      </top>
      <bottom style="thin">
        <color indexed="8"/>
      </bottom>
      <diagonal/>
    </border>
    <border>
      <left/>
      <right style="thin">
        <color indexed="8"/>
      </right>
      <top/>
      <bottom/>
      <diagonal/>
    </border>
    <border>
      <left style="thin">
        <color indexed="64"/>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hair">
        <color indexed="8"/>
      </left>
      <right style="hair">
        <color indexed="8"/>
      </right>
      <top/>
      <bottom style="thin">
        <color indexed="64"/>
      </bottom>
      <diagonal/>
    </border>
    <border>
      <left/>
      <right style="thin">
        <color indexed="8"/>
      </right>
      <top/>
      <bottom style="thin">
        <color indexed="64"/>
      </bottom>
      <diagonal/>
    </border>
    <border>
      <left style="hair">
        <color indexed="8"/>
      </left>
      <right style="hair">
        <color indexed="8"/>
      </right>
      <top style="thin">
        <color indexed="64"/>
      </top>
      <bottom style="thin">
        <color indexed="64"/>
      </bottom>
      <diagonal/>
    </border>
    <border diagonalDown="1">
      <left/>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left style="thin">
        <color indexed="64"/>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hair">
        <color indexed="8"/>
      </left>
      <right style="hair">
        <color indexed="8"/>
      </right>
      <top/>
      <bottom style="thin">
        <color indexed="8"/>
      </bottom>
      <diagonal/>
    </border>
    <border>
      <left/>
      <right/>
      <top style="thin">
        <color indexed="8"/>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8"/>
      </right>
      <top style="thin">
        <color indexed="64"/>
      </top>
      <bottom style="thin">
        <color indexed="8"/>
      </bottom>
      <diagonal/>
    </border>
    <border>
      <left style="medium">
        <color indexed="8"/>
      </left>
      <right style="thin">
        <color indexed="64"/>
      </right>
      <top style="thin">
        <color indexed="64"/>
      </top>
      <bottom style="thin">
        <color indexed="8"/>
      </bottom>
      <diagonal/>
    </border>
    <border>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thin">
        <color indexed="8"/>
      </left>
      <right/>
      <top style="thin">
        <color indexed="64"/>
      </top>
      <bottom/>
      <diagonal/>
    </border>
    <border>
      <left style="thin">
        <color indexed="64"/>
      </left>
      <right style="hair">
        <color indexed="8"/>
      </right>
      <top/>
      <bottom style="thin">
        <color indexed="8"/>
      </bottom>
      <diagonal/>
    </border>
    <border>
      <left style="hair">
        <color indexed="8"/>
      </left>
      <right style="thin">
        <color indexed="64"/>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hair">
        <color indexed="8"/>
      </left>
      <right style="hair">
        <color indexed="8"/>
      </right>
      <top/>
      <bottom/>
      <diagonal/>
    </border>
    <border>
      <left style="hair">
        <color indexed="8"/>
      </left>
      <right style="thin">
        <color indexed="64"/>
      </right>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hair">
        <color indexed="8"/>
      </left>
      <right style="hair">
        <color indexed="8"/>
      </right>
      <top style="thin">
        <color indexed="64"/>
      </top>
      <bottom style="medium">
        <color indexed="64"/>
      </bottom>
      <diagonal/>
    </border>
    <border>
      <left style="hair">
        <color indexed="8"/>
      </left>
      <right style="thin">
        <color indexed="64"/>
      </right>
      <top style="thin">
        <color indexed="64"/>
      </top>
      <bottom style="medium">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hair">
        <color indexed="8"/>
      </right>
      <top style="thin">
        <color indexed="8"/>
      </top>
      <bottom style="thin">
        <color indexed="8"/>
      </bottom>
      <diagonal/>
    </border>
    <border>
      <left style="thin">
        <color indexed="8"/>
      </left>
      <right style="thin">
        <color indexed="64"/>
      </right>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thin">
        <color indexed="8"/>
      </left>
      <right/>
      <top/>
      <bottom/>
      <diagonal/>
    </border>
    <border>
      <left style="thin">
        <color indexed="64"/>
      </left>
      <right style="hair">
        <color indexed="8"/>
      </right>
      <top/>
      <bottom/>
      <diagonal/>
    </border>
    <border>
      <left/>
      <right style="hair">
        <color indexed="8"/>
      </right>
      <top/>
      <bottom/>
      <diagonal/>
    </border>
    <border>
      <left style="hair">
        <color indexed="8"/>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hair">
        <color auto="1"/>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54">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 fillId="0" borderId="0">
      <alignment vertical="center"/>
    </xf>
    <xf numFmtId="0" fontId="30" fillId="4" borderId="0" applyNumberFormat="0" applyBorder="0" applyAlignment="0" applyProtection="0">
      <alignment vertical="center"/>
    </xf>
    <xf numFmtId="0" fontId="1" fillId="0" borderId="0"/>
    <xf numFmtId="0" fontId="34" fillId="0" borderId="0">
      <alignment vertical="center"/>
    </xf>
    <xf numFmtId="0" fontId="1" fillId="0" borderId="0">
      <alignment vertical="center"/>
    </xf>
    <xf numFmtId="38" fontId="1" fillId="0" borderId="0" applyFont="0" applyFill="0" applyBorder="0" applyAlignment="0" applyProtection="0">
      <alignment vertical="center"/>
    </xf>
    <xf numFmtId="38" fontId="34"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34" fillId="0" borderId="0">
      <alignment vertical="center"/>
    </xf>
    <xf numFmtId="0" fontId="1" fillId="0" borderId="0">
      <alignment vertical="center"/>
    </xf>
    <xf numFmtId="0" fontId="1" fillId="0" borderId="0">
      <alignment vertical="center"/>
    </xf>
  </cellStyleXfs>
  <cellXfs count="667">
    <xf numFmtId="0" fontId="0" fillId="0" borderId="0" xfId="0"/>
    <xf numFmtId="0" fontId="3" fillId="0" borderId="0" xfId="42" applyFont="1">
      <alignment vertical="center"/>
    </xf>
    <xf numFmtId="0" fontId="3" fillId="0" borderId="0" xfId="42" applyFont="1" applyAlignment="1">
      <alignment vertical="center"/>
    </xf>
    <xf numFmtId="0" fontId="5" fillId="0" borderId="10" xfId="42" applyFont="1" applyBorder="1" applyAlignment="1">
      <alignment vertical="center"/>
    </xf>
    <xf numFmtId="0" fontId="5" fillId="0" borderId="11" xfId="42" applyFont="1" applyBorder="1" applyAlignment="1">
      <alignment vertical="center"/>
    </xf>
    <xf numFmtId="0" fontId="5" fillId="0" borderId="12" xfId="42" applyFont="1" applyBorder="1" applyAlignment="1">
      <alignment vertical="center"/>
    </xf>
    <xf numFmtId="0" fontId="3" fillId="0" borderId="13" xfId="42" applyFont="1" applyFill="1" applyBorder="1" applyAlignment="1">
      <alignment horizontal="center" vertical="center" shrinkToFit="1"/>
    </xf>
    <xf numFmtId="0" fontId="3" fillId="0" borderId="0" xfId="42" applyFont="1" applyFill="1" applyBorder="1" applyAlignment="1">
      <alignment horizontal="center" vertical="center"/>
    </xf>
    <xf numFmtId="0" fontId="6" fillId="0" borderId="0" xfId="42" applyFont="1">
      <alignment vertical="center"/>
    </xf>
    <xf numFmtId="0" fontId="3" fillId="0" borderId="11" xfId="42" applyFont="1" applyFill="1" applyBorder="1" applyAlignment="1">
      <alignment horizontal="center" vertical="center"/>
    </xf>
    <xf numFmtId="0" fontId="3" fillId="0" borderId="14" xfId="42" applyFont="1" applyFill="1" applyBorder="1" applyAlignment="1">
      <alignment horizontal="center" vertical="center" shrinkToFit="1"/>
    </xf>
    <xf numFmtId="0" fontId="3" fillId="0" borderId="14" xfId="42" applyFont="1" applyFill="1" applyBorder="1" applyAlignment="1">
      <alignment horizontal="center" vertical="center"/>
    </xf>
    <xf numFmtId="0" fontId="3" fillId="0" borderId="16" xfId="42" applyFont="1" applyFill="1" applyBorder="1" applyAlignment="1">
      <alignment horizontal="center" vertical="center"/>
    </xf>
    <xf numFmtId="0" fontId="3" fillId="0" borderId="20" xfId="42" applyFont="1" applyFill="1" applyBorder="1" applyAlignment="1">
      <alignment horizontal="center" vertical="center" shrinkToFit="1"/>
    </xf>
    <xf numFmtId="0" fontId="3" fillId="0" borderId="23" xfId="42" applyFont="1" applyFill="1" applyBorder="1" applyAlignment="1">
      <alignment horizontal="center" vertical="center" shrinkToFit="1"/>
    </xf>
    <xf numFmtId="0" fontId="3" fillId="0" borderId="24" xfId="42" applyFont="1" applyFill="1" applyBorder="1" applyAlignment="1">
      <alignment horizontal="center" vertical="center" shrinkToFit="1"/>
    </xf>
    <xf numFmtId="0" fontId="3" fillId="0" borderId="15" xfId="42" applyFont="1" applyFill="1" applyBorder="1" applyAlignment="1">
      <alignment horizontal="center" vertical="center" shrinkToFit="1"/>
    </xf>
    <xf numFmtId="0" fontId="3" fillId="0" borderId="25" xfId="42" applyFont="1" applyBorder="1">
      <alignment vertical="center"/>
    </xf>
    <xf numFmtId="0" fontId="3" fillId="0" borderId="26" xfId="42" applyFont="1" applyBorder="1">
      <alignment vertical="center"/>
    </xf>
    <xf numFmtId="0" fontId="3" fillId="0" borderId="30" xfId="42" applyFont="1" applyBorder="1">
      <alignment vertical="center"/>
    </xf>
    <xf numFmtId="0" fontId="7" fillId="0" borderId="19" xfId="42" applyFont="1" applyFill="1" applyBorder="1" applyAlignment="1">
      <alignment horizontal="center" vertical="center"/>
    </xf>
    <xf numFmtId="0" fontId="7" fillId="0" borderId="20" xfId="42" applyFont="1" applyFill="1" applyBorder="1" applyAlignment="1">
      <alignment horizontal="center" vertical="center"/>
    </xf>
    <xf numFmtId="0" fontId="7" fillId="0" borderId="10" xfId="42" applyFont="1" applyFill="1" applyBorder="1" applyAlignment="1">
      <alignment horizontal="center" vertical="center"/>
    </xf>
    <xf numFmtId="0" fontId="3" fillId="0" borderId="0" xfId="42" applyFont="1" applyFill="1" applyBorder="1" applyAlignment="1">
      <alignment horizontal="center" vertical="center" shrinkToFit="1"/>
    </xf>
    <xf numFmtId="0" fontId="3" fillId="0" borderId="0" xfId="42" applyFont="1" applyFill="1" applyBorder="1">
      <alignment vertical="center"/>
    </xf>
    <xf numFmtId="0" fontId="3" fillId="0" borderId="11" xfId="42" applyFont="1" applyFill="1" applyBorder="1">
      <alignment vertical="center"/>
    </xf>
    <xf numFmtId="0" fontId="3" fillId="0" borderId="31" xfId="42" applyFont="1" applyBorder="1">
      <alignment vertical="center"/>
    </xf>
    <xf numFmtId="0" fontId="3" fillId="0" borderId="17" xfId="42" applyFont="1" applyFill="1" applyBorder="1" applyAlignment="1">
      <alignment horizontal="center" vertical="center" shrinkToFit="1"/>
    </xf>
    <xf numFmtId="0" fontId="3" fillId="0" borderId="32" xfId="42" applyFont="1" applyFill="1" applyBorder="1" applyAlignment="1">
      <alignment horizontal="center" vertical="center" shrinkToFit="1"/>
    </xf>
    <xf numFmtId="0" fontId="3" fillId="0" borderId="33" xfId="42" applyFont="1" applyFill="1" applyBorder="1" applyAlignment="1">
      <alignment horizontal="center" vertical="center" shrinkToFit="1"/>
    </xf>
    <xf numFmtId="0" fontId="3" fillId="0" borderId="34" xfId="42" applyFont="1" applyFill="1" applyBorder="1" applyAlignment="1">
      <alignment horizontal="center" vertical="center"/>
    </xf>
    <xf numFmtId="0" fontId="3" fillId="0" borderId="23" xfId="42" applyFont="1" applyFill="1" applyBorder="1" applyAlignment="1">
      <alignment horizontal="center" vertical="center"/>
    </xf>
    <xf numFmtId="0" fontId="3" fillId="0" borderId="35" xfId="42" applyFont="1" applyBorder="1">
      <alignment vertical="center"/>
    </xf>
    <xf numFmtId="0" fontId="3" fillId="0" borderId="15" xfId="42" applyFont="1" applyFill="1" applyBorder="1" applyAlignment="1">
      <alignment horizontal="center" vertical="center"/>
    </xf>
    <xf numFmtId="0" fontId="3" fillId="0" borderId="36" xfId="42" applyFont="1" applyFill="1" applyBorder="1" applyAlignment="1">
      <alignment horizontal="center" vertical="center" shrinkToFit="1"/>
    </xf>
    <xf numFmtId="0" fontId="3" fillId="0" borderId="37" xfId="42" applyFont="1" applyFill="1" applyBorder="1" applyAlignment="1">
      <alignment horizontal="center" vertical="center" shrinkToFit="1"/>
    </xf>
    <xf numFmtId="0" fontId="3" fillId="0" borderId="38" xfId="42" applyFont="1" applyFill="1" applyBorder="1" applyAlignment="1">
      <alignment horizontal="center" vertical="center"/>
    </xf>
    <xf numFmtId="0" fontId="3" fillId="0" borderId="39" xfId="42" applyFont="1" applyFill="1" applyBorder="1" applyAlignment="1">
      <alignment horizontal="center" vertical="center"/>
    </xf>
    <xf numFmtId="0" fontId="3" fillId="0" borderId="40" xfId="42" applyFont="1" applyFill="1" applyBorder="1" applyAlignment="1">
      <alignment horizontal="center" vertical="center" shrinkToFit="1"/>
    </xf>
    <xf numFmtId="0" fontId="3" fillId="0" borderId="41" xfId="42" applyFont="1" applyFill="1" applyBorder="1" applyAlignment="1">
      <alignment horizontal="center" vertical="center" shrinkToFit="1"/>
    </xf>
    <xf numFmtId="0" fontId="7" fillId="0" borderId="0" xfId="42" applyFont="1" applyBorder="1" applyAlignment="1">
      <alignment vertical="center" textRotation="255" wrapText="1"/>
    </xf>
    <xf numFmtId="176" fontId="3" fillId="0" borderId="0" xfId="42" applyNumberFormat="1" applyFont="1" applyFill="1" applyBorder="1" applyAlignment="1">
      <alignment horizontal="center" vertical="center"/>
    </xf>
    <xf numFmtId="0" fontId="8" fillId="0" borderId="0" xfId="42" applyFont="1" applyAlignment="1">
      <alignment vertical="center" wrapText="1"/>
    </xf>
    <xf numFmtId="0" fontId="8" fillId="0" borderId="0" xfId="42" applyFont="1" applyAlignment="1">
      <alignment vertical="center"/>
    </xf>
    <xf numFmtId="0" fontId="8" fillId="0" borderId="0" xfId="42" applyFont="1" applyAlignment="1">
      <alignment vertical="center" wrapText="1" shrinkToFit="1"/>
    </xf>
    <xf numFmtId="0" fontId="10" fillId="0" borderId="0" xfId="42" applyFont="1">
      <alignment vertical="center"/>
    </xf>
    <xf numFmtId="0" fontId="10" fillId="0" borderId="0" xfId="42" applyFont="1" applyAlignment="1">
      <alignment vertical="center" textRotation="255" shrinkToFit="1"/>
    </xf>
    <xf numFmtId="0" fontId="10" fillId="0" borderId="0" xfId="42" applyFont="1" applyAlignment="1">
      <alignment vertical="center"/>
    </xf>
    <xf numFmtId="0" fontId="4" fillId="0" borderId="0" xfId="42" applyFont="1" applyAlignment="1">
      <alignment vertical="center"/>
    </xf>
    <xf numFmtId="0" fontId="3" fillId="0" borderId="42" xfId="42" applyFont="1" applyBorder="1">
      <alignment vertical="center"/>
    </xf>
    <xf numFmtId="0" fontId="3" fillId="0" borderId="12" xfId="42" applyFont="1" applyBorder="1">
      <alignment vertical="center"/>
    </xf>
    <xf numFmtId="0" fontId="3" fillId="0" borderId="25" xfId="42" applyFont="1" applyBorder="1" applyAlignment="1">
      <alignment vertical="center" shrinkToFit="1"/>
    </xf>
    <xf numFmtId="0" fontId="3" fillId="0" borderId="43" xfId="42" applyFont="1" applyFill="1" applyBorder="1" applyAlignment="1">
      <alignment horizontal="center" vertical="center" shrinkToFit="1"/>
    </xf>
    <xf numFmtId="0" fontId="3" fillId="0" borderId="44" xfId="42" applyFont="1" applyFill="1" applyBorder="1" applyAlignment="1">
      <alignment horizontal="center" vertical="center" shrinkToFit="1"/>
    </xf>
    <xf numFmtId="0" fontId="3" fillId="0" borderId="45" xfId="42" applyFont="1" applyBorder="1" applyAlignment="1">
      <alignment vertical="center" shrinkToFit="1"/>
    </xf>
    <xf numFmtId="0" fontId="3" fillId="0" borderId="27" xfId="42" applyFont="1" applyBorder="1" applyAlignment="1">
      <alignment vertical="center" shrinkToFit="1"/>
    </xf>
    <xf numFmtId="0" fontId="3" fillId="0" borderId="46" xfId="42" applyFont="1" applyBorder="1">
      <alignment vertical="center"/>
    </xf>
    <xf numFmtId="0" fontId="3" fillId="0" borderId="47" xfId="42" applyFont="1" applyFill="1" applyBorder="1" applyAlignment="1">
      <alignment horizontal="center" vertical="center" shrinkToFit="1"/>
    </xf>
    <xf numFmtId="0" fontId="3" fillId="0" borderId="48" xfId="42" applyFont="1" applyFill="1" applyBorder="1" applyAlignment="1">
      <alignment horizontal="center" vertical="center" shrinkToFit="1"/>
    </xf>
    <xf numFmtId="0" fontId="3" fillId="0" borderId="49" xfId="42" applyFont="1" applyFill="1" applyBorder="1" applyAlignment="1">
      <alignment horizontal="center" vertical="center" shrinkToFit="1"/>
    </xf>
    <xf numFmtId="0" fontId="3" fillId="0" borderId="16" xfId="42" applyFont="1" applyFill="1" applyBorder="1" applyAlignment="1">
      <alignment horizontal="center" vertical="center" shrinkToFit="1"/>
    </xf>
    <xf numFmtId="0" fontId="7" fillId="0" borderId="22" xfId="42" applyFont="1" applyFill="1" applyBorder="1" applyAlignment="1">
      <alignment horizontal="center" vertical="center"/>
    </xf>
    <xf numFmtId="0" fontId="7" fillId="0" borderId="27" xfId="42" applyFont="1" applyFill="1" applyBorder="1" applyAlignment="1">
      <alignment horizontal="center" vertical="center"/>
    </xf>
    <xf numFmtId="0" fontId="3" fillId="0" borderId="24" xfId="42" applyFont="1" applyFill="1" applyBorder="1" applyAlignment="1">
      <alignment horizontal="center" vertical="center"/>
    </xf>
    <xf numFmtId="0" fontId="3" fillId="0" borderId="50" xfId="42" applyFont="1" applyFill="1" applyBorder="1" applyAlignment="1">
      <alignment horizontal="center" vertical="center" shrinkToFit="1"/>
    </xf>
    <xf numFmtId="0" fontId="3" fillId="0" borderId="45" xfId="42" applyFont="1" applyFill="1" applyBorder="1" applyAlignment="1">
      <alignment horizontal="center" vertical="center"/>
    </xf>
    <xf numFmtId="0" fontId="3" fillId="0" borderId="51" xfId="42" applyFont="1" applyFill="1" applyBorder="1" applyAlignment="1">
      <alignment horizontal="center" vertical="center"/>
    </xf>
    <xf numFmtId="0" fontId="7"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7" fillId="0" borderId="0" xfId="0" applyFont="1" applyFill="1" applyAlignment="1">
      <alignment horizontal="center" vertical="center"/>
    </xf>
    <xf numFmtId="0" fontId="0" fillId="0" borderId="0" xfId="0" applyFont="1" applyAlignment="1">
      <alignment vertical="center"/>
    </xf>
    <xf numFmtId="0" fontId="7" fillId="0" borderId="81" xfId="0" applyFont="1" applyBorder="1" applyAlignment="1">
      <alignment horizontal="center" vertical="center" wrapText="1"/>
    </xf>
    <xf numFmtId="0" fontId="7" fillId="0" borderId="83" xfId="0" applyFont="1" applyBorder="1" applyAlignment="1">
      <alignment horizontal="center" vertical="center" wrapText="1"/>
    </xf>
    <xf numFmtId="0" fontId="0" fillId="0" borderId="85" xfId="0" applyFont="1" applyBorder="1" applyAlignment="1">
      <alignment horizontal="center" vertical="center"/>
    </xf>
    <xf numFmtId="0" fontId="0" fillId="0" borderId="86" xfId="0" applyFont="1" applyBorder="1" applyAlignment="1">
      <alignment vertical="center" wrapText="1"/>
    </xf>
    <xf numFmtId="0" fontId="0" fillId="0" borderId="75" xfId="0" applyFont="1" applyBorder="1" applyAlignment="1">
      <alignment vertical="center" wrapText="1"/>
    </xf>
    <xf numFmtId="0" fontId="7" fillId="0" borderId="88" xfId="0" applyFont="1" applyBorder="1" applyAlignment="1">
      <alignment horizontal="center" vertical="center" wrapText="1"/>
    </xf>
    <xf numFmtId="0" fontId="0" fillId="0" borderId="23" xfId="0" applyFont="1" applyBorder="1" applyAlignment="1">
      <alignment horizontal="center" vertical="center"/>
    </xf>
    <xf numFmtId="0" fontId="7" fillId="0" borderId="90" xfId="0" applyFont="1" applyBorder="1" applyAlignment="1">
      <alignment horizontal="center" vertical="center" wrapText="1"/>
    </xf>
    <xf numFmtId="0" fontId="0" fillId="0" borderId="14" xfId="0" applyFont="1" applyBorder="1" applyAlignment="1">
      <alignment horizontal="center" vertical="center"/>
    </xf>
    <xf numFmtId="0" fontId="0" fillId="0" borderId="0" xfId="0" applyFont="1" applyAlignment="1">
      <alignment horizontal="center" vertical="center"/>
    </xf>
    <xf numFmtId="0" fontId="7" fillId="0" borderId="96"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Fill="1" applyBorder="1" applyAlignment="1">
      <alignment horizontal="distributed" vertical="center" wrapText="1"/>
    </xf>
    <xf numFmtId="0" fontId="7" fillId="0" borderId="14" xfId="0" applyFont="1" applyBorder="1" applyAlignment="1">
      <alignment horizontal="center" vertical="center" shrinkToFit="1"/>
    </xf>
    <xf numFmtId="0" fontId="0" fillId="0" borderId="0" xfId="0" applyFont="1" applyBorder="1" applyAlignment="1">
      <alignment vertical="center"/>
    </xf>
    <xf numFmtId="0" fontId="7" fillId="0" borderId="0" xfId="0" applyFont="1" applyFill="1" applyBorder="1" applyAlignment="1">
      <alignment horizontal="center" vertical="center" wrapText="1"/>
    </xf>
    <xf numFmtId="0" fontId="32" fillId="0" borderId="0" xfId="0" applyFont="1" applyBorder="1" applyAlignment="1">
      <alignment vertical="center" wrapText="1"/>
    </xf>
    <xf numFmtId="0" fontId="32" fillId="0" borderId="0" xfId="0" applyFont="1" applyFill="1" applyBorder="1" applyAlignment="1">
      <alignment horizontal="distributed" vertical="center" wrapText="1"/>
    </xf>
    <xf numFmtId="0" fontId="33" fillId="0" borderId="0" xfId="0" applyFont="1" applyAlignment="1">
      <alignment vertical="center"/>
    </xf>
    <xf numFmtId="0" fontId="2"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0" quotePrefix="1" applyFont="1" applyAlignment="1">
      <alignment vertical="center"/>
    </xf>
    <xf numFmtId="0" fontId="7" fillId="0" borderId="0" xfId="0" applyFont="1" applyAlignment="1">
      <alignment vertical="center"/>
    </xf>
    <xf numFmtId="0" fontId="3" fillId="0" borderId="11" xfId="42" applyFont="1" applyFill="1" applyBorder="1" applyAlignment="1">
      <alignment horizontal="center" vertical="center"/>
    </xf>
    <xf numFmtId="0" fontId="3" fillId="0" borderId="17" xfId="42" applyFont="1" applyFill="1" applyBorder="1" applyAlignment="1">
      <alignment horizontal="center" vertical="center"/>
    </xf>
    <xf numFmtId="0" fontId="3" fillId="0" borderId="13" xfId="42" applyFont="1" applyFill="1" applyBorder="1" applyAlignment="1">
      <alignment horizontal="center" vertical="center"/>
    </xf>
    <xf numFmtId="0" fontId="3" fillId="0" borderId="18" xfId="42"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14" xfId="42" applyFont="1" applyFill="1" applyBorder="1" applyAlignment="1">
      <alignment horizontal="center" vertical="center"/>
    </xf>
    <xf numFmtId="0" fontId="3" fillId="0" borderId="27" xfId="42" applyFont="1" applyFill="1" applyBorder="1" applyAlignment="1">
      <alignment horizontal="center" vertical="center" shrinkToFit="1"/>
    </xf>
    <xf numFmtId="0" fontId="0" fillId="0" borderId="0" xfId="0" applyFont="1" applyFill="1" applyBorder="1" applyAlignment="1">
      <alignment horizontal="center" vertical="center"/>
    </xf>
    <xf numFmtId="0" fontId="7" fillId="0" borderId="0" xfId="0" applyFont="1" applyBorder="1" applyAlignment="1">
      <alignment horizontal="center" vertical="center" wrapText="1"/>
    </xf>
    <xf numFmtId="0" fontId="3" fillId="0" borderId="0" xfId="42" applyFont="1" applyAlignment="1">
      <alignment vertical="center" shrinkToFit="1"/>
    </xf>
    <xf numFmtId="0" fontId="36" fillId="0" borderId="0" xfId="42" applyFont="1" applyAlignment="1">
      <alignment vertical="center" wrapText="1" shrinkToFit="1"/>
    </xf>
    <xf numFmtId="0" fontId="36" fillId="0" borderId="0" xfId="42" applyFont="1" applyAlignment="1">
      <alignment vertical="center"/>
    </xf>
    <xf numFmtId="57" fontId="3" fillId="0" borderId="12" xfId="42" applyNumberFormat="1" applyFont="1" applyBorder="1" applyAlignment="1">
      <alignment horizontal="center" vertical="center"/>
    </xf>
    <xf numFmtId="0" fontId="3" fillId="26" borderId="13" xfId="42" applyFont="1" applyFill="1" applyBorder="1" applyAlignment="1">
      <alignment vertical="center" shrinkToFit="1"/>
    </xf>
    <xf numFmtId="0" fontId="3" fillId="26" borderId="14" xfId="42" applyFont="1" applyFill="1" applyBorder="1" applyAlignment="1">
      <alignment vertical="center" shrinkToFit="1"/>
    </xf>
    <xf numFmtId="0" fontId="3" fillId="26" borderId="16" xfId="42" applyFont="1" applyFill="1" applyBorder="1" applyAlignment="1">
      <alignment vertical="center" shrinkToFit="1"/>
    </xf>
    <xf numFmtId="0" fontId="3" fillId="26" borderId="15" xfId="42" applyFont="1" applyFill="1" applyBorder="1" applyAlignment="1">
      <alignment vertical="center" shrinkToFit="1"/>
    </xf>
    <xf numFmtId="179" fontId="3" fillId="26" borderId="14" xfId="42" applyNumberFormat="1" applyFont="1" applyFill="1" applyBorder="1" applyAlignment="1">
      <alignment vertical="center" shrinkToFit="1"/>
    </xf>
    <xf numFmtId="179" fontId="3" fillId="26" borderId="15" xfId="42" applyNumberFormat="1" applyFont="1" applyFill="1" applyBorder="1" applyAlignment="1">
      <alignment vertical="center" shrinkToFit="1"/>
    </xf>
    <xf numFmtId="179" fontId="3" fillId="26" borderId="13" xfId="42" applyNumberFormat="1" applyFont="1" applyFill="1" applyBorder="1" applyAlignment="1">
      <alignment vertical="center" shrinkToFit="1"/>
    </xf>
    <xf numFmtId="179" fontId="3" fillId="26" borderId="16" xfId="42" applyNumberFormat="1" applyFont="1" applyFill="1" applyBorder="1" applyAlignment="1">
      <alignment vertical="center" shrinkToFit="1"/>
    </xf>
    <xf numFmtId="0" fontId="4" fillId="0" borderId="31" xfId="42" applyFont="1" applyBorder="1" applyAlignment="1">
      <alignment horizontal="left" vertical="center"/>
    </xf>
    <xf numFmtId="0" fontId="4" fillId="0" borderId="0" xfId="42" applyFont="1" applyAlignment="1">
      <alignment horizontal="left" vertical="center"/>
    </xf>
    <xf numFmtId="0" fontId="3" fillId="26" borderId="106" xfId="42" applyFont="1" applyFill="1" applyBorder="1" applyAlignment="1">
      <alignment horizontal="center" vertical="center" shrinkToFit="1"/>
    </xf>
    <xf numFmtId="0" fontId="3" fillId="25" borderId="21" xfId="42" applyFont="1" applyFill="1" applyBorder="1" applyAlignment="1">
      <alignment horizontal="center" vertical="center" shrinkToFit="1"/>
    </xf>
    <xf numFmtId="0" fontId="3" fillId="25" borderId="20" xfId="42" applyFont="1" applyFill="1" applyBorder="1" applyAlignment="1">
      <alignment horizontal="center" vertical="center" shrinkToFit="1"/>
    </xf>
    <xf numFmtId="0" fontId="3" fillId="25" borderId="27" xfId="42" applyFont="1" applyFill="1" applyBorder="1" applyAlignment="1">
      <alignment horizontal="center" vertical="center" shrinkToFit="1"/>
    </xf>
    <xf numFmtId="0" fontId="3" fillId="25" borderId="19" xfId="42" applyFont="1" applyFill="1" applyBorder="1" applyAlignment="1">
      <alignment horizontal="center" vertical="center" shrinkToFit="1"/>
    </xf>
    <xf numFmtId="0" fontId="3" fillId="25" borderId="28" xfId="42" applyFont="1" applyFill="1" applyBorder="1" applyAlignment="1">
      <alignment horizontal="center" vertical="center" shrinkToFit="1"/>
    </xf>
    <xf numFmtId="0" fontId="3" fillId="25" borderId="29" xfId="42" applyFont="1" applyFill="1" applyBorder="1" applyAlignment="1">
      <alignment horizontal="center" vertical="center" shrinkToFit="1"/>
    </xf>
    <xf numFmtId="0" fontId="3" fillId="0" borderId="0" xfId="42" applyFont="1" applyBorder="1">
      <alignment vertical="center"/>
    </xf>
    <xf numFmtId="0" fontId="3" fillId="0" borderId="0" xfId="42" applyFont="1" applyFill="1" applyBorder="1" applyAlignment="1">
      <alignment vertical="center" shrinkToFit="1"/>
    </xf>
    <xf numFmtId="57" fontId="3" fillId="0" borderId="0" xfId="42" applyNumberFormat="1" applyFont="1" applyFill="1" applyBorder="1" applyAlignment="1">
      <alignment horizontal="center" vertical="center"/>
    </xf>
    <xf numFmtId="0" fontId="36" fillId="0" borderId="0" xfId="42" applyFont="1" applyFill="1" applyBorder="1" applyAlignment="1">
      <alignment vertical="center"/>
    </xf>
    <xf numFmtId="0" fontId="36" fillId="0" borderId="0" xfId="42" applyFont="1" applyFill="1" applyBorder="1" applyAlignment="1">
      <alignment vertical="center" wrapText="1" shrinkToFit="1"/>
    </xf>
    <xf numFmtId="0" fontId="38" fillId="0" borderId="0" xfId="42" applyFont="1" applyAlignment="1">
      <alignment vertical="center" wrapText="1" shrinkToFit="1"/>
    </xf>
    <xf numFmtId="0" fontId="39" fillId="0" borderId="0" xfId="42" applyFont="1">
      <alignment vertical="center"/>
    </xf>
    <xf numFmtId="0" fontId="3" fillId="0" borderId="49" xfId="42" applyFont="1" applyFill="1" applyBorder="1">
      <alignment vertical="center"/>
    </xf>
    <xf numFmtId="0" fontId="3" fillId="0" borderId="18" xfId="42" applyFont="1" applyFill="1" applyBorder="1" applyAlignment="1">
      <alignment horizontal="center" vertical="center" shrinkToFit="1"/>
    </xf>
    <xf numFmtId="0" fontId="3" fillId="0" borderId="66" xfId="42" applyFont="1" applyFill="1" applyBorder="1" applyAlignment="1">
      <alignment horizontal="center" vertical="center" shrinkToFit="1"/>
    </xf>
    <xf numFmtId="0" fontId="3" fillId="26" borderId="0" xfId="42" applyFont="1" applyFill="1" applyBorder="1" applyAlignment="1">
      <alignment vertical="center"/>
    </xf>
    <xf numFmtId="0" fontId="3" fillId="0" borderId="34" xfId="42" applyFont="1" applyFill="1" applyBorder="1" applyAlignment="1">
      <alignment horizontal="center" vertical="center" shrinkToFit="1"/>
    </xf>
    <xf numFmtId="0" fontId="3" fillId="0" borderId="85" xfId="42" applyFont="1" applyFill="1" applyBorder="1" applyAlignment="1">
      <alignment horizontal="center" vertical="center" shrinkToFit="1"/>
    </xf>
    <xf numFmtId="0" fontId="3" fillId="0" borderId="85" xfId="42" applyFont="1" applyFill="1" applyBorder="1" applyAlignment="1">
      <alignment horizontal="center" vertical="center"/>
    </xf>
    <xf numFmtId="0" fontId="6" fillId="26" borderId="13" xfId="0" applyFont="1" applyFill="1" applyBorder="1" applyAlignment="1">
      <alignment horizontal="center" vertical="center"/>
    </xf>
    <xf numFmtId="0" fontId="6" fillId="26" borderId="14" xfId="0" applyFont="1" applyFill="1" applyBorder="1" applyAlignment="1">
      <alignment horizontal="center" vertical="center"/>
    </xf>
    <xf numFmtId="0" fontId="6" fillId="26" borderId="15" xfId="0" applyFont="1" applyFill="1" applyBorder="1" applyAlignment="1">
      <alignment horizontal="center" vertical="center"/>
    </xf>
    <xf numFmtId="0" fontId="6" fillId="26" borderId="16" xfId="0" applyFont="1" applyFill="1" applyBorder="1" applyAlignment="1">
      <alignment horizontal="center" vertical="center"/>
    </xf>
    <xf numFmtId="0" fontId="3" fillId="25" borderId="22" xfId="42" applyFont="1" applyFill="1" applyBorder="1" applyAlignment="1">
      <alignment horizontal="center" vertical="center" shrinkToFit="1"/>
    </xf>
    <xf numFmtId="0" fontId="4" fillId="0" borderId="0" xfId="0" applyFont="1" applyFill="1" applyAlignment="1">
      <alignment vertical="center"/>
    </xf>
    <xf numFmtId="0" fontId="3" fillId="0" borderId="107" xfId="42" applyFont="1" applyFill="1" applyBorder="1" applyAlignment="1">
      <alignment vertical="center"/>
    </xf>
    <xf numFmtId="0" fontId="3" fillId="0" borderId="0" xfId="42" applyFont="1" applyFill="1" applyBorder="1" applyAlignment="1">
      <alignment vertical="center"/>
    </xf>
    <xf numFmtId="176" fontId="3" fillId="0" borderId="107" xfId="42" applyNumberFormat="1" applyFont="1" applyFill="1" applyBorder="1" applyAlignment="1">
      <alignment vertical="center"/>
    </xf>
    <xf numFmtId="176" fontId="3" fillId="0" borderId="0" xfId="42" applyNumberFormat="1" applyFont="1" applyFill="1" applyBorder="1" applyAlignment="1">
      <alignment vertical="center"/>
    </xf>
    <xf numFmtId="0" fontId="7" fillId="0" borderId="81" xfId="0" applyFont="1" applyBorder="1" applyAlignment="1">
      <alignment vertical="center" wrapText="1"/>
    </xf>
    <xf numFmtId="0" fontId="7" fillId="0" borderId="114"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119" xfId="0" applyFont="1" applyBorder="1" applyAlignment="1">
      <alignment horizontal="center" vertical="center" wrapText="1"/>
    </xf>
    <xf numFmtId="0" fontId="7" fillId="0" borderId="120" xfId="0" applyFont="1" applyBorder="1" applyAlignment="1">
      <alignment horizontal="center" vertical="center" wrapText="1"/>
    </xf>
    <xf numFmtId="0" fontId="7" fillId="0" borderId="121" xfId="0" applyFont="1" applyBorder="1" applyAlignment="1">
      <alignment horizontal="center" vertical="center" wrapText="1"/>
    </xf>
    <xf numFmtId="0" fontId="7" fillId="0" borderId="122"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125" xfId="0" applyFont="1" applyBorder="1" applyAlignment="1">
      <alignment horizontal="center" vertical="center" wrapText="1"/>
    </xf>
    <xf numFmtId="0" fontId="7" fillId="0" borderId="127" xfId="0" applyFont="1" applyBorder="1" applyAlignment="1">
      <alignment horizontal="center" vertical="center" wrapText="1"/>
    </xf>
    <xf numFmtId="0" fontId="7" fillId="0" borderId="128"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30" xfId="0" applyFont="1" applyBorder="1" applyAlignment="1">
      <alignment horizontal="center" vertical="center" wrapText="1"/>
    </xf>
    <xf numFmtId="181" fontId="7" fillId="27" borderId="127" xfId="0" applyNumberFormat="1" applyFont="1" applyFill="1" applyBorder="1" applyAlignment="1">
      <alignment horizontal="center" vertical="center" shrinkToFit="1"/>
    </xf>
    <xf numFmtId="181" fontId="7" fillId="27" borderId="96" xfId="0" applyNumberFormat="1" applyFont="1" applyFill="1" applyBorder="1" applyAlignment="1">
      <alignment horizontal="center" vertical="center" shrinkToFit="1"/>
    </xf>
    <xf numFmtId="181" fontId="7" fillId="27" borderId="128" xfId="0" applyNumberFormat="1" applyFont="1" applyFill="1" applyBorder="1" applyAlignment="1">
      <alignment horizontal="center" vertical="center" shrinkToFit="1"/>
    </xf>
    <xf numFmtId="181" fontId="7" fillId="27" borderId="129" xfId="0" applyNumberFormat="1" applyFont="1" applyFill="1" applyBorder="1" applyAlignment="1">
      <alignment horizontal="center" vertical="center" shrinkToFit="1"/>
    </xf>
    <xf numFmtId="181" fontId="7" fillId="27" borderId="130" xfId="0" applyNumberFormat="1" applyFont="1" applyFill="1" applyBorder="1" applyAlignment="1">
      <alignment horizontal="center" vertical="center" shrinkToFit="1"/>
    </xf>
    <xf numFmtId="181" fontId="7" fillId="27" borderId="118" xfId="0" applyNumberFormat="1" applyFont="1" applyFill="1" applyBorder="1" applyAlignment="1">
      <alignment horizontal="center" vertical="center" shrinkToFit="1"/>
    </xf>
    <xf numFmtId="181" fontId="7" fillId="27" borderId="88" xfId="0" applyNumberFormat="1" applyFont="1" applyFill="1" applyBorder="1" applyAlignment="1">
      <alignment horizontal="center" vertical="center" shrinkToFit="1"/>
    </xf>
    <xf numFmtId="181" fontId="7" fillId="27" borderId="119" xfId="0" applyNumberFormat="1" applyFont="1" applyFill="1" applyBorder="1" applyAlignment="1">
      <alignment horizontal="center" vertical="center" shrinkToFit="1"/>
    </xf>
    <xf numFmtId="181" fontId="7" fillId="27" borderId="136" xfId="0" applyNumberFormat="1" applyFont="1" applyFill="1" applyBorder="1" applyAlignment="1">
      <alignment horizontal="center" vertical="center" shrinkToFit="1"/>
    </xf>
    <xf numFmtId="181" fontId="7" fillId="27" borderId="137" xfId="0" applyNumberFormat="1" applyFont="1" applyFill="1" applyBorder="1" applyAlignment="1">
      <alignment horizontal="center" vertical="center" shrinkToFit="1"/>
    </xf>
    <xf numFmtId="0" fontId="7" fillId="0" borderId="140" xfId="0" applyFont="1" applyBorder="1" applyAlignment="1">
      <alignment horizontal="center" vertical="center" wrapText="1"/>
    </xf>
    <xf numFmtId="0" fontId="7" fillId="0" borderId="141" xfId="0" applyFont="1" applyBorder="1" applyAlignment="1">
      <alignment horizontal="center" vertical="center" wrapText="1"/>
    </xf>
    <xf numFmtId="0" fontId="8" fillId="0" borderId="14" xfId="0" applyFont="1" applyBorder="1" applyAlignment="1">
      <alignment horizontal="center" vertical="center" shrinkToFit="1"/>
    </xf>
    <xf numFmtId="0" fontId="8" fillId="0" borderId="14" xfId="0" applyFont="1" applyBorder="1" applyAlignment="1">
      <alignment horizontal="center" vertical="center" wrapText="1" shrinkToFit="1"/>
    </xf>
    <xf numFmtId="182" fontId="7" fillId="27" borderId="14" xfId="0" applyNumberFormat="1" applyFont="1" applyFill="1" applyBorder="1" applyAlignment="1">
      <alignment vertical="center" shrinkToFit="1"/>
    </xf>
    <xf numFmtId="0" fontId="7" fillId="0" borderId="0" xfId="0" applyFont="1" applyBorder="1" applyAlignment="1">
      <alignment vertical="center" shrinkToFit="1"/>
    </xf>
    <xf numFmtId="178" fontId="7" fillId="0" borderId="0" xfId="0" applyNumberFormat="1" applyFont="1" applyBorder="1" applyAlignment="1">
      <alignment vertical="center" shrinkToFit="1"/>
    </xf>
    <xf numFmtId="0" fontId="7" fillId="0" borderId="0" xfId="0" applyFont="1" applyBorder="1" applyAlignment="1">
      <alignment horizontal="center" vertical="center" shrinkToFit="1"/>
    </xf>
    <xf numFmtId="0" fontId="7" fillId="0" borderId="144" xfId="0" applyFont="1" applyBorder="1" applyAlignment="1">
      <alignment horizontal="center" vertical="center" wrapText="1"/>
    </xf>
    <xf numFmtId="0" fontId="7" fillId="0" borderId="145" xfId="0" applyFont="1" applyBorder="1" applyAlignment="1">
      <alignment horizontal="center" vertical="center" wrapText="1"/>
    </xf>
    <xf numFmtId="0" fontId="7" fillId="0" borderId="146" xfId="0" applyFont="1" applyBorder="1" applyAlignment="1">
      <alignment horizontal="center" vertical="center" wrapText="1"/>
    </xf>
    <xf numFmtId="181" fontId="7" fillId="27" borderId="148" xfId="0" applyNumberFormat="1" applyFont="1" applyFill="1" applyBorder="1" applyAlignment="1">
      <alignment horizontal="center" vertical="center" shrinkToFit="1"/>
    </xf>
    <xf numFmtId="181" fontId="7" fillId="27" borderId="149" xfId="0" applyNumberFormat="1" applyFont="1" applyFill="1" applyBorder="1" applyAlignment="1">
      <alignment horizontal="center" vertical="center" shrinkToFit="1"/>
    </xf>
    <xf numFmtId="0" fontId="7" fillId="26" borderId="81" xfId="0" applyFont="1" applyFill="1" applyBorder="1" applyAlignment="1">
      <alignment vertical="center" wrapText="1"/>
    </xf>
    <xf numFmtId="0" fontId="7" fillId="26" borderId="0" xfId="0" applyFont="1" applyFill="1" applyBorder="1" applyAlignment="1">
      <alignment vertical="center" wrapText="1"/>
    </xf>
    <xf numFmtId="0" fontId="7" fillId="26" borderId="81" xfId="0" applyFont="1" applyFill="1" applyBorder="1" applyAlignment="1">
      <alignment horizontal="center" vertical="center" wrapText="1"/>
    </xf>
    <xf numFmtId="0" fontId="0" fillId="26" borderId="86" xfId="0" applyFont="1" applyFill="1" applyBorder="1" applyAlignment="1">
      <alignment vertical="center" wrapText="1"/>
    </xf>
    <xf numFmtId="0" fontId="0" fillId="26" borderId="75" xfId="0" applyFont="1" applyFill="1" applyBorder="1" applyAlignment="1">
      <alignment vertical="center" wrapText="1"/>
    </xf>
    <xf numFmtId="0" fontId="0" fillId="26" borderId="85" xfId="0" applyFont="1" applyFill="1" applyBorder="1" applyAlignment="1">
      <alignment horizontal="center" vertical="center"/>
    </xf>
    <xf numFmtId="0" fontId="7" fillId="26" borderId="114" xfId="0" applyFont="1" applyFill="1" applyBorder="1" applyAlignment="1">
      <alignment horizontal="center" vertical="center" wrapText="1"/>
    </xf>
    <xf numFmtId="0" fontId="7" fillId="26" borderId="83" xfId="0" applyFont="1" applyFill="1" applyBorder="1" applyAlignment="1">
      <alignment horizontal="center" vertical="center" wrapText="1"/>
    </xf>
    <xf numFmtId="0" fontId="7" fillId="26" borderId="115" xfId="0" applyFont="1" applyFill="1" applyBorder="1" applyAlignment="1">
      <alignment horizontal="center" vertical="center" wrapText="1"/>
    </xf>
    <xf numFmtId="0" fontId="7" fillId="26" borderId="116" xfId="0" applyFont="1" applyFill="1" applyBorder="1" applyAlignment="1">
      <alignment horizontal="center" vertical="center" wrapText="1"/>
    </xf>
    <xf numFmtId="0" fontId="7" fillId="26" borderId="117" xfId="0" applyFont="1" applyFill="1" applyBorder="1" applyAlignment="1">
      <alignment horizontal="center" vertical="center" wrapText="1"/>
    </xf>
    <xf numFmtId="179" fontId="7" fillId="26" borderId="118" xfId="0" applyNumberFormat="1" applyFont="1" applyFill="1" applyBorder="1" applyAlignment="1">
      <alignment horizontal="center" vertical="center" wrapText="1"/>
    </xf>
    <xf numFmtId="0" fontId="0" fillId="26" borderId="23" xfId="0" applyFont="1" applyFill="1" applyBorder="1" applyAlignment="1">
      <alignment horizontal="center" vertical="center"/>
    </xf>
    <xf numFmtId="181" fontId="7" fillId="27" borderId="151" xfId="0" applyNumberFormat="1" applyFont="1" applyFill="1" applyBorder="1" applyAlignment="1">
      <alignment horizontal="center" vertical="center" shrinkToFit="1"/>
    </xf>
    <xf numFmtId="181" fontId="7" fillId="27" borderId="152" xfId="0" applyNumberFormat="1" applyFont="1" applyFill="1" applyBorder="1" applyAlignment="1">
      <alignment horizontal="center" vertical="center" shrinkToFit="1"/>
    </xf>
    <xf numFmtId="181" fontId="7" fillId="27" borderId="153" xfId="0" applyNumberFormat="1" applyFont="1" applyFill="1" applyBorder="1" applyAlignment="1">
      <alignment horizontal="center" vertical="center" shrinkToFit="1"/>
    </xf>
    <xf numFmtId="0" fontId="40" fillId="0" borderId="0" xfId="0" applyFont="1" applyFill="1" applyBorder="1" applyAlignment="1">
      <alignment vertical="center"/>
    </xf>
    <xf numFmtId="0" fontId="7" fillId="26" borderId="14" xfId="0" applyFont="1" applyFill="1" applyBorder="1" applyAlignment="1">
      <alignment horizontal="center" vertical="center" shrinkToFit="1"/>
    </xf>
    <xf numFmtId="0" fontId="8" fillId="26" borderId="14" xfId="0" applyFont="1" applyFill="1" applyBorder="1" applyAlignment="1">
      <alignment horizontal="center" vertical="center" shrinkToFit="1"/>
    </xf>
    <xf numFmtId="0" fontId="8" fillId="26" borderId="14" xfId="0" applyFont="1" applyFill="1" applyBorder="1" applyAlignment="1">
      <alignment horizontal="center" vertical="center" wrapText="1" shrinkToFit="1"/>
    </xf>
    <xf numFmtId="0" fontId="10" fillId="0" borderId="0" xfId="0" applyFont="1" applyAlignment="1">
      <alignment horizontal="left" vertical="center"/>
    </xf>
    <xf numFmtId="0" fontId="0" fillId="0" borderId="0" xfId="0" applyFont="1" applyAlignment="1">
      <alignment horizontal="left" vertical="center"/>
    </xf>
    <xf numFmtId="0" fontId="9" fillId="0" borderId="154" xfId="0" applyFont="1" applyBorder="1" applyAlignment="1">
      <alignment vertical="center"/>
    </xf>
    <xf numFmtId="0" fontId="7" fillId="0" borderId="0" xfId="0" applyFont="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horizontal="right" vertical="center"/>
    </xf>
    <xf numFmtId="0" fontId="7" fillId="0" borderId="0" xfId="0" applyFont="1" applyFill="1" applyBorder="1" applyAlignment="1">
      <alignment horizontal="center" vertical="center" shrinkToFit="1"/>
    </xf>
    <xf numFmtId="0" fontId="7" fillId="0" borderId="14" xfId="0" applyFont="1" applyFill="1" applyBorder="1" applyAlignment="1">
      <alignment vertical="center"/>
    </xf>
    <xf numFmtId="0" fontId="7" fillId="0" borderId="0" xfId="0" applyFont="1" applyBorder="1" applyAlignment="1">
      <alignment horizontal="center" vertical="center"/>
    </xf>
    <xf numFmtId="0" fontId="7" fillId="25" borderId="160" xfId="0" applyFont="1" applyFill="1" applyBorder="1" applyAlignment="1" applyProtection="1">
      <alignment vertical="center"/>
      <protection locked="0"/>
    </xf>
    <xf numFmtId="0" fontId="47" fillId="0" borderId="0" xfId="0" applyFont="1" applyAlignment="1">
      <alignment vertical="center"/>
    </xf>
    <xf numFmtId="0" fontId="48" fillId="0" borderId="0" xfId="0" applyFont="1" applyAlignment="1">
      <alignment vertical="center"/>
    </xf>
    <xf numFmtId="0" fontId="48" fillId="0" borderId="0" xfId="0" applyFont="1" applyBorder="1" applyAlignment="1">
      <alignment vertical="center"/>
    </xf>
    <xf numFmtId="0" fontId="49" fillId="0" borderId="158" xfId="0" applyFont="1" applyFill="1" applyBorder="1" applyAlignment="1">
      <alignment vertical="center"/>
    </xf>
    <xf numFmtId="0" fontId="47" fillId="0" borderId="14" xfId="0" applyFont="1" applyBorder="1" applyAlignment="1" applyProtection="1">
      <alignment horizontal="center" vertical="center"/>
      <protection locked="0"/>
    </xf>
    <xf numFmtId="0" fontId="47" fillId="0" borderId="14" xfId="0" applyFont="1" applyBorder="1" applyAlignment="1">
      <alignment vertical="center" wrapText="1"/>
    </xf>
    <xf numFmtId="0" fontId="49" fillId="0" borderId="0" xfId="0" applyFont="1" applyFill="1" applyBorder="1" applyAlignment="1">
      <alignment vertical="center"/>
    </xf>
    <xf numFmtId="0" fontId="49" fillId="0" borderId="158" xfId="0" applyFont="1" applyFill="1" applyBorder="1" applyAlignment="1">
      <alignment horizontal="center" vertical="center"/>
    </xf>
    <xf numFmtId="0" fontId="47" fillId="0" borderId="14" xfId="0" applyFont="1" applyBorder="1" applyAlignment="1">
      <alignment vertical="center" shrinkToFit="1"/>
    </xf>
    <xf numFmtId="0" fontId="49" fillId="0" borderId="158" xfId="0" applyFont="1" applyBorder="1" applyAlignment="1">
      <alignment vertical="center"/>
    </xf>
    <xf numFmtId="0" fontId="49" fillId="0" borderId="0" xfId="0" applyFont="1" applyBorder="1" applyAlignment="1">
      <alignment vertical="center"/>
    </xf>
    <xf numFmtId="0" fontId="49" fillId="0" borderId="158" xfId="0" applyFont="1" applyBorder="1" applyAlignment="1">
      <alignment horizontal="center" vertical="center"/>
    </xf>
    <xf numFmtId="0" fontId="49" fillId="0" borderId="0" xfId="0" applyFont="1" applyBorder="1" applyAlignment="1">
      <alignment horizontal="center" vertical="center"/>
    </xf>
    <xf numFmtId="0" fontId="49" fillId="0" borderId="0" xfId="0" applyFont="1" applyFill="1" applyBorder="1" applyAlignment="1">
      <alignment horizontal="center" vertical="center" textRotation="255" shrinkToFit="1"/>
    </xf>
    <xf numFmtId="0" fontId="44" fillId="28" borderId="168" xfId="0" applyFont="1" applyFill="1" applyBorder="1" applyAlignment="1">
      <alignment vertical="center" wrapText="1"/>
    </xf>
    <xf numFmtId="0" fontId="44" fillId="28" borderId="159" xfId="0" applyFont="1" applyFill="1" applyBorder="1" applyAlignment="1">
      <alignment vertical="center" wrapText="1"/>
    </xf>
    <xf numFmtId="0" fontId="49" fillId="29" borderId="0" xfId="0" applyFont="1" applyFill="1" applyBorder="1" applyAlignment="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horizontal="center" vertical="center"/>
    </xf>
    <xf numFmtId="183" fontId="50" fillId="0" borderId="0" xfId="42" applyNumberFormat="1" applyFont="1" applyAlignment="1">
      <alignment horizontal="left" vertical="center" shrinkToFit="1"/>
    </xf>
    <xf numFmtId="0" fontId="7" fillId="25" borderId="161" xfId="0" applyFont="1" applyFill="1" applyBorder="1" applyAlignment="1" applyProtection="1">
      <alignment horizontal="center" vertical="center"/>
      <protection locked="0"/>
    </xf>
    <xf numFmtId="0" fontId="3" fillId="0" borderId="38" xfId="42" applyFont="1" applyFill="1" applyBorder="1" applyAlignment="1">
      <alignment horizontal="center" vertical="center" shrinkToFit="1"/>
    </xf>
    <xf numFmtId="179" fontId="3" fillId="26" borderId="13" xfId="0" applyNumberFormat="1" applyFont="1" applyFill="1" applyBorder="1" applyAlignment="1">
      <alignment horizontal="center" vertical="center" shrinkToFit="1"/>
    </xf>
    <xf numFmtId="179" fontId="3" fillId="26" borderId="14" xfId="0" applyNumberFormat="1" applyFont="1" applyFill="1" applyBorder="1" applyAlignment="1">
      <alignment horizontal="center" vertical="center" shrinkToFit="1"/>
    </xf>
    <xf numFmtId="179" fontId="3" fillId="26" borderId="15" xfId="0" applyNumberFormat="1" applyFont="1" applyFill="1" applyBorder="1" applyAlignment="1">
      <alignment horizontal="center" vertical="center" shrinkToFit="1"/>
    </xf>
    <xf numFmtId="0" fontId="51" fillId="0" borderId="0" xfId="53" applyFont="1" applyAlignment="1">
      <alignment vertical="center"/>
    </xf>
    <xf numFmtId="0" fontId="52" fillId="0" borderId="0" xfId="53" applyFont="1" applyAlignment="1">
      <alignment horizontal="left" vertical="top"/>
    </xf>
    <xf numFmtId="0" fontId="53" fillId="0" borderId="0" xfId="53" applyFont="1" applyAlignment="1">
      <alignment horizontal="left" vertical="top"/>
    </xf>
    <xf numFmtId="0" fontId="53" fillId="0" borderId="0" xfId="53" applyFont="1">
      <alignment vertical="center"/>
    </xf>
    <xf numFmtId="0" fontId="53" fillId="0" borderId="0" xfId="53" applyFont="1" applyAlignment="1"/>
    <xf numFmtId="0" fontId="53" fillId="30" borderId="14" xfId="53" applyFont="1" applyFill="1" applyBorder="1">
      <alignment vertical="center"/>
    </xf>
    <xf numFmtId="0" fontId="53" fillId="30" borderId="14" xfId="53" applyFont="1" applyFill="1" applyBorder="1" applyAlignment="1">
      <alignment horizontal="center" vertical="center"/>
    </xf>
    <xf numFmtId="0" fontId="53" fillId="31" borderId="14" xfId="53" applyFont="1" applyFill="1" applyBorder="1" applyAlignment="1">
      <alignment horizontal="left" vertical="center" wrapText="1"/>
    </xf>
    <xf numFmtId="0" fontId="53" fillId="32" borderId="14" xfId="53" applyFont="1" applyFill="1" applyBorder="1" applyAlignment="1">
      <alignment horizontal="left" vertical="center" wrapText="1"/>
    </xf>
    <xf numFmtId="0" fontId="53" fillId="0" borderId="14" xfId="53" applyFont="1" applyBorder="1" applyAlignment="1">
      <alignment horizontal="left" vertical="center" wrapText="1"/>
    </xf>
    <xf numFmtId="0" fontId="53" fillId="25" borderId="14" xfId="53" applyFont="1" applyFill="1" applyBorder="1" applyAlignment="1">
      <alignment horizontal="left" vertical="center" wrapText="1"/>
    </xf>
    <xf numFmtId="0" fontId="53" fillId="0" borderId="14" xfId="53" applyFont="1" applyBorder="1" applyAlignment="1">
      <alignment vertical="center" wrapText="1"/>
    </xf>
    <xf numFmtId="0" fontId="53" fillId="0" borderId="0" xfId="53" applyFont="1" applyAlignment="1">
      <alignment horizontal="left"/>
    </xf>
    <xf numFmtId="0" fontId="7" fillId="26"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7" fillId="26" borderId="108" xfId="42" applyFont="1" applyFill="1" applyBorder="1" applyAlignment="1">
      <alignment vertical="center" wrapText="1"/>
    </xf>
    <xf numFmtId="0" fontId="7" fillId="26" borderId="78" xfId="42" applyFont="1" applyFill="1" applyBorder="1" applyAlignment="1">
      <alignment vertical="center" wrapText="1"/>
    </xf>
    <xf numFmtId="0" fontId="7" fillId="26" borderId="105" xfId="42" applyFont="1" applyFill="1" applyBorder="1" applyAlignment="1">
      <alignment vertical="center" wrapText="1"/>
    </xf>
    <xf numFmtId="0" fontId="7" fillId="26" borderId="74" xfId="42" applyFont="1" applyFill="1" applyBorder="1" applyAlignment="1">
      <alignment vertical="center" wrapText="1"/>
    </xf>
    <xf numFmtId="0" fontId="7" fillId="26" borderId="75" xfId="42" applyFont="1" applyFill="1" applyBorder="1" applyAlignment="1">
      <alignment vertical="center" wrapText="1"/>
    </xf>
    <xf numFmtId="0" fontId="7" fillId="26" borderId="24" xfId="42" applyFont="1" applyFill="1" applyBorder="1" applyAlignment="1">
      <alignment vertical="center" wrapText="1"/>
    </xf>
    <xf numFmtId="0" fontId="8" fillId="0" borderId="0" xfId="0" applyFont="1" applyBorder="1" applyAlignment="1">
      <alignment vertical="center"/>
    </xf>
    <xf numFmtId="0" fontId="9" fillId="0" borderId="154" xfId="0" applyFont="1" applyBorder="1" applyAlignment="1">
      <alignment horizontal="center" vertical="center"/>
    </xf>
    <xf numFmtId="0" fontId="7" fillId="0" borderId="162" xfId="0" applyFont="1" applyFill="1" applyBorder="1" applyAlignment="1">
      <alignment horizontal="center" vertical="center"/>
    </xf>
    <xf numFmtId="0" fontId="7" fillId="0" borderId="0" xfId="0" applyFont="1" applyBorder="1" applyAlignment="1">
      <alignment horizontal="left" vertical="center"/>
    </xf>
    <xf numFmtId="0" fontId="49" fillId="0" borderId="14" xfId="0" applyFont="1" applyFill="1" applyBorder="1" applyAlignment="1">
      <alignment vertical="center" wrapText="1" shrinkToFit="1"/>
    </xf>
    <xf numFmtId="0" fontId="48" fillId="0" borderId="14" xfId="0" applyFont="1" applyBorder="1" applyAlignment="1">
      <alignment vertical="center"/>
    </xf>
    <xf numFmtId="0" fontId="48" fillId="0" borderId="23" xfId="0" applyFont="1" applyBorder="1" applyAlignment="1">
      <alignment vertical="center" wrapText="1"/>
    </xf>
    <xf numFmtId="0" fontId="55" fillId="0" borderId="0" xfId="0" applyFont="1" applyAlignment="1">
      <alignment vertical="center"/>
    </xf>
    <xf numFmtId="0" fontId="38" fillId="0" borderId="0" xfId="0" applyFont="1" applyBorder="1" applyAlignment="1">
      <alignment horizontal="right" vertical="center"/>
    </xf>
    <xf numFmtId="0" fontId="7" fillId="0" borderId="104" xfId="0" applyFont="1" applyFill="1" applyBorder="1" applyAlignment="1" applyProtection="1">
      <alignment vertical="center"/>
      <protection locked="0"/>
    </xf>
    <xf numFmtId="0" fontId="7" fillId="0" borderId="104" xfId="0" applyFont="1" applyBorder="1" applyAlignment="1">
      <alignment vertical="center"/>
    </xf>
    <xf numFmtId="0" fontId="7" fillId="0" borderId="0" xfId="0" applyFont="1" applyFill="1" applyBorder="1" applyAlignment="1" applyProtection="1">
      <alignment vertical="center"/>
      <protection locked="0"/>
    </xf>
    <xf numFmtId="0" fontId="7" fillId="34" borderId="0" xfId="0" applyFont="1" applyFill="1" applyBorder="1" applyAlignment="1" applyProtection="1">
      <alignment horizontal="center" vertical="center"/>
      <protection locked="0"/>
    </xf>
    <xf numFmtId="0" fontId="44" fillId="0" borderId="14" xfId="0" applyFont="1" applyFill="1" applyBorder="1" applyAlignment="1" applyProtection="1">
      <alignment vertical="center" wrapText="1"/>
      <protection locked="0"/>
    </xf>
    <xf numFmtId="0" fontId="53" fillId="35" borderId="14" xfId="53" applyFont="1" applyFill="1" applyBorder="1" applyAlignment="1">
      <alignment horizontal="left" vertical="center" wrapText="1"/>
    </xf>
    <xf numFmtId="0" fontId="53" fillId="0" borderId="14" xfId="53" applyFont="1" applyBorder="1" applyAlignment="1">
      <alignment horizontal="left" vertical="center" wrapText="1"/>
    </xf>
    <xf numFmtId="0" fontId="53" fillId="0" borderId="48" xfId="53" applyFont="1" applyBorder="1" applyAlignment="1">
      <alignment horizontal="left" vertical="center" wrapText="1"/>
    </xf>
    <xf numFmtId="0" fontId="53" fillId="0" borderId="23" xfId="53" applyFont="1" applyBorder="1" applyAlignment="1">
      <alignment horizontal="left" vertical="center" wrapText="1"/>
    </xf>
    <xf numFmtId="0" fontId="53" fillId="0" borderId="48" xfId="53" applyFont="1" applyBorder="1" applyAlignment="1">
      <alignment horizontal="center" vertical="center" wrapText="1"/>
    </xf>
    <xf numFmtId="0" fontId="53" fillId="0" borderId="85" xfId="53" applyFont="1" applyBorder="1" applyAlignment="1">
      <alignment horizontal="center" vertical="center" wrapText="1"/>
    </xf>
    <xf numFmtId="0" fontId="53" fillId="0" borderId="23" xfId="53" applyFont="1" applyBorder="1" applyAlignment="1">
      <alignment horizontal="center" vertical="center" wrapText="1"/>
    </xf>
    <xf numFmtId="0" fontId="53" fillId="0" borderId="78" xfId="53" applyFont="1" applyFill="1" applyBorder="1" applyAlignment="1">
      <alignment horizontal="left" vertical="center" wrapText="1"/>
    </xf>
    <xf numFmtId="0" fontId="53" fillId="0" borderId="78" xfId="53" applyFont="1" applyFill="1" applyBorder="1" applyAlignment="1">
      <alignment horizontal="left" vertical="center"/>
    </xf>
    <xf numFmtId="0" fontId="53" fillId="30" borderId="44" xfId="53" applyFont="1" applyFill="1" applyBorder="1" applyAlignment="1">
      <alignment horizontal="center" vertical="center"/>
    </xf>
    <xf numFmtId="0" fontId="53" fillId="30" borderId="61" xfId="53" applyFont="1" applyFill="1" applyBorder="1" applyAlignment="1">
      <alignment horizontal="center" vertical="center"/>
    </xf>
    <xf numFmtId="0" fontId="53" fillId="30" borderId="16" xfId="53" applyFont="1" applyFill="1" applyBorder="1" applyAlignment="1">
      <alignment horizontal="center" vertical="center"/>
    </xf>
    <xf numFmtId="0" fontId="3" fillId="26" borderId="21" xfId="42" applyFont="1" applyFill="1" applyBorder="1" applyAlignment="1">
      <alignment horizontal="center" vertical="center" shrinkToFit="1"/>
    </xf>
    <xf numFmtId="0" fontId="3" fillId="26" borderId="11" xfId="42" applyFont="1" applyFill="1" applyBorder="1" applyAlignment="1">
      <alignment horizontal="center" vertical="center" shrinkToFit="1"/>
    </xf>
    <xf numFmtId="0" fontId="3" fillId="26" borderId="22" xfId="42" applyFont="1" applyFill="1" applyBorder="1" applyAlignment="1">
      <alignment horizontal="center" vertical="center" shrinkToFit="1"/>
    </xf>
    <xf numFmtId="0" fontId="3" fillId="0" borderId="10" xfId="42" applyFont="1" applyFill="1" applyBorder="1" applyAlignment="1">
      <alignment horizontal="center" vertical="center" shrinkToFit="1"/>
    </xf>
    <xf numFmtId="0" fontId="3" fillId="0" borderId="11" xfId="42" applyFont="1" applyFill="1" applyBorder="1" applyAlignment="1">
      <alignment horizontal="center" vertical="center" shrinkToFit="1"/>
    </xf>
    <xf numFmtId="0" fontId="3" fillId="0" borderId="12" xfId="42" applyFont="1" applyFill="1" applyBorder="1" applyAlignment="1">
      <alignment horizontal="center" vertical="center" shrinkToFit="1"/>
    </xf>
    <xf numFmtId="0" fontId="3" fillId="0" borderId="67" xfId="42" applyFont="1" applyFill="1" applyBorder="1" applyAlignment="1">
      <alignment horizontal="center" vertical="center" shrinkToFit="1"/>
    </xf>
    <xf numFmtId="0" fontId="3" fillId="0" borderId="68" xfId="42" applyFont="1" applyFill="1" applyBorder="1" applyAlignment="1">
      <alignment horizontal="center" vertical="center" shrinkToFit="1"/>
    </xf>
    <xf numFmtId="176" fontId="3" fillId="0" borderId="10" xfId="42" applyNumberFormat="1" applyFont="1" applyFill="1" applyBorder="1" applyAlignment="1">
      <alignment horizontal="center" vertical="center" shrinkToFit="1"/>
    </xf>
    <xf numFmtId="176" fontId="3" fillId="0" borderId="11" xfId="42" applyNumberFormat="1" applyFont="1" applyFill="1" applyBorder="1" applyAlignment="1">
      <alignment horizontal="center" vertical="center" shrinkToFit="1"/>
    </xf>
    <xf numFmtId="176" fontId="3" fillId="0" borderId="12" xfId="42" applyNumberFormat="1" applyFont="1" applyFill="1" applyBorder="1" applyAlignment="1">
      <alignment horizontal="center" vertical="center" shrinkToFit="1"/>
    </xf>
    <xf numFmtId="0" fontId="4" fillId="0" borderId="0" xfId="42" applyFont="1" applyAlignment="1">
      <alignment horizontal="right" vertical="center"/>
    </xf>
    <xf numFmtId="0" fontId="3" fillId="26" borderId="19" xfId="42" applyFont="1" applyFill="1" applyBorder="1" applyAlignment="1">
      <alignment horizontal="center" vertical="center" shrinkToFit="1"/>
    </xf>
    <xf numFmtId="0" fontId="3" fillId="26" borderId="20" xfId="42" applyFont="1" applyFill="1" applyBorder="1" applyAlignment="1">
      <alignment horizontal="center" vertical="center" shrinkToFit="1"/>
    </xf>
    <xf numFmtId="177" fontId="3" fillId="0" borderId="10" xfId="33" applyNumberFormat="1" applyFont="1" applyFill="1" applyBorder="1" applyAlignment="1">
      <alignment horizontal="center" vertical="center" shrinkToFit="1"/>
    </xf>
    <xf numFmtId="177" fontId="3" fillId="0" borderId="11" xfId="33" applyNumberFormat="1" applyFont="1" applyFill="1" applyBorder="1" applyAlignment="1">
      <alignment horizontal="center" vertical="center" shrinkToFit="1"/>
    </xf>
    <xf numFmtId="177" fontId="3" fillId="0" borderId="12" xfId="33" applyNumberFormat="1" applyFont="1" applyFill="1" applyBorder="1" applyAlignment="1">
      <alignment horizontal="center" vertical="center" shrinkToFit="1"/>
    </xf>
    <xf numFmtId="0" fontId="3" fillId="26" borderId="64" xfId="42" applyFont="1" applyFill="1" applyBorder="1" applyAlignment="1">
      <alignment horizontal="center" vertical="center" wrapText="1"/>
    </xf>
    <xf numFmtId="0" fontId="3" fillId="26" borderId="18" xfId="42" applyFont="1" applyFill="1" applyBorder="1" applyAlignment="1">
      <alignment horizontal="center" vertical="center" wrapText="1"/>
    </xf>
    <xf numFmtId="0" fontId="3" fillId="26" borderId="16" xfId="42" applyFont="1" applyFill="1" applyBorder="1" applyAlignment="1">
      <alignment horizontal="center" vertical="center" wrapText="1"/>
    </xf>
    <xf numFmtId="0" fontId="3" fillId="26" borderId="14" xfId="42" applyFont="1" applyFill="1" applyBorder="1" applyAlignment="1">
      <alignment horizontal="center" vertical="center" wrapText="1"/>
    </xf>
    <xf numFmtId="0" fontId="3" fillId="26" borderId="35" xfId="42" applyFont="1" applyFill="1" applyBorder="1" applyAlignment="1">
      <alignment horizontal="center" vertical="center"/>
    </xf>
    <xf numFmtId="0" fontId="3" fillId="26" borderId="25" xfId="42" applyFont="1" applyFill="1" applyBorder="1" applyAlignment="1">
      <alignment horizontal="center" vertical="center"/>
    </xf>
    <xf numFmtId="0" fontId="7" fillId="26" borderId="55" xfId="42" applyFont="1" applyFill="1" applyBorder="1" applyAlignment="1">
      <alignment vertical="center" textRotation="255"/>
    </xf>
    <xf numFmtId="0" fontId="7" fillId="26" borderId="52" xfId="42" applyFont="1" applyFill="1" applyBorder="1" applyAlignment="1">
      <alignment vertical="center" textRotation="255"/>
    </xf>
    <xf numFmtId="0" fontId="7" fillId="26" borderId="53" xfId="42" applyFont="1" applyFill="1" applyBorder="1" applyAlignment="1">
      <alignment vertical="center" textRotation="255"/>
    </xf>
    <xf numFmtId="0" fontId="3" fillId="26" borderId="17" xfId="42" applyFont="1" applyFill="1" applyBorder="1" applyAlignment="1">
      <alignment horizontal="center" vertical="center"/>
    </xf>
    <xf numFmtId="0" fontId="3" fillId="26" borderId="13" xfId="42" applyFont="1" applyFill="1" applyBorder="1" applyAlignment="1">
      <alignment horizontal="center" vertical="center"/>
    </xf>
    <xf numFmtId="0" fontId="3" fillId="26" borderId="18" xfId="42" applyFont="1" applyFill="1" applyBorder="1" applyAlignment="1">
      <alignment horizontal="center" vertical="center"/>
    </xf>
    <xf numFmtId="0" fontId="3" fillId="26" borderId="44" xfId="42" applyFont="1" applyFill="1" applyBorder="1" applyAlignment="1">
      <alignment horizontal="center" vertical="center"/>
    </xf>
    <xf numFmtId="180" fontId="3" fillId="25" borderId="61" xfId="42" applyNumberFormat="1" applyFont="1" applyFill="1" applyBorder="1" applyAlignment="1">
      <alignment vertical="center"/>
    </xf>
    <xf numFmtId="180" fontId="3" fillId="25" borderId="16" xfId="42" applyNumberFormat="1" applyFont="1" applyFill="1" applyBorder="1" applyAlignment="1">
      <alignment vertical="center"/>
    </xf>
    <xf numFmtId="180" fontId="3" fillId="25" borderId="44" xfId="42" applyNumberFormat="1" applyFont="1" applyFill="1" applyBorder="1" applyAlignment="1">
      <alignment vertical="center"/>
    </xf>
    <xf numFmtId="0" fontId="3" fillId="26" borderId="66" xfId="42" applyFont="1" applyFill="1" applyBorder="1" applyAlignment="1">
      <alignment horizontal="center" vertical="center"/>
    </xf>
    <xf numFmtId="0" fontId="3" fillId="26" borderId="64" xfId="42" applyFont="1" applyFill="1" applyBorder="1" applyAlignment="1">
      <alignment horizontal="center" vertical="center"/>
    </xf>
    <xf numFmtId="0" fontId="3" fillId="26" borderId="21" xfId="42" applyFont="1" applyFill="1" applyBorder="1" applyAlignment="1">
      <alignment horizontal="center" vertical="center"/>
    </xf>
    <xf numFmtId="0" fontId="3" fillId="26" borderId="11" xfId="42" applyFont="1" applyFill="1" applyBorder="1" applyAlignment="1">
      <alignment horizontal="center" vertical="center"/>
    </xf>
    <xf numFmtId="176" fontId="3" fillId="25" borderId="21" xfId="42" applyNumberFormat="1" applyFont="1" applyFill="1" applyBorder="1" applyAlignment="1">
      <alignment horizontal="right" vertical="center"/>
    </xf>
    <xf numFmtId="176" fontId="3" fillId="25" borderId="11" xfId="42" applyNumberFormat="1" applyFont="1" applyFill="1" applyBorder="1" applyAlignment="1">
      <alignment horizontal="right" vertical="center"/>
    </xf>
    <xf numFmtId="176" fontId="3" fillId="25" borderId="22" xfId="42" applyNumberFormat="1" applyFont="1" applyFill="1" applyBorder="1" applyAlignment="1">
      <alignment horizontal="right" vertical="center"/>
    </xf>
    <xf numFmtId="176" fontId="3" fillId="25" borderId="10" xfId="42" applyNumberFormat="1" applyFont="1" applyFill="1" applyBorder="1" applyAlignment="1">
      <alignment horizontal="right" vertical="center"/>
    </xf>
    <xf numFmtId="0" fontId="3" fillId="24" borderId="62" xfId="42" applyFont="1" applyFill="1" applyBorder="1" applyAlignment="1">
      <alignment horizontal="center" vertical="center"/>
    </xf>
    <xf numFmtId="0" fontId="3" fillId="24" borderId="63" xfId="42" applyFont="1" applyFill="1" applyBorder="1" applyAlignment="1">
      <alignment horizontal="center" vertical="center"/>
    </xf>
    <xf numFmtId="0" fontId="3" fillId="24" borderId="59" xfId="42" applyFont="1" applyFill="1" applyBorder="1" applyAlignment="1">
      <alignment horizontal="center" vertical="center"/>
    </xf>
    <xf numFmtId="0" fontId="37" fillId="0" borderId="60" xfId="42" applyFont="1" applyFill="1" applyBorder="1" applyAlignment="1">
      <alignment horizontal="left" vertical="center"/>
    </xf>
    <xf numFmtId="0" fontId="37" fillId="0" borderId="11" xfId="42" applyFont="1" applyFill="1" applyBorder="1" applyAlignment="1">
      <alignment horizontal="left" vertical="center"/>
    </xf>
    <xf numFmtId="0" fontId="37" fillId="0" borderId="22" xfId="42" applyFont="1" applyFill="1" applyBorder="1" applyAlignment="1">
      <alignment horizontal="left" vertical="center"/>
    </xf>
    <xf numFmtId="0" fontId="3" fillId="26" borderId="21" xfId="42" applyFont="1" applyFill="1" applyBorder="1" applyAlignment="1">
      <alignment horizontal="right" vertical="center"/>
    </xf>
    <xf numFmtId="0" fontId="3" fillId="26" borderId="11" xfId="42" applyFont="1" applyFill="1" applyBorder="1" applyAlignment="1">
      <alignment horizontal="right" vertical="center"/>
    </xf>
    <xf numFmtId="0" fontId="3" fillId="26" borderId="65" xfId="42" applyFont="1" applyFill="1" applyBorder="1" applyAlignment="1">
      <alignment horizontal="right" vertical="center"/>
    </xf>
    <xf numFmtId="0" fontId="3" fillId="0" borderId="67" xfId="42" applyFont="1" applyFill="1" applyBorder="1" applyAlignment="1">
      <alignment horizontal="center" vertical="center"/>
    </xf>
    <xf numFmtId="0" fontId="3" fillId="0" borderId="68" xfId="42" applyFont="1" applyFill="1" applyBorder="1" applyAlignment="1">
      <alignment horizontal="center" vertical="center"/>
    </xf>
    <xf numFmtId="0" fontId="3" fillId="0" borderId="58" xfId="42" applyFont="1" applyFill="1" applyBorder="1" applyAlignment="1">
      <alignment horizontal="center" vertical="center"/>
    </xf>
    <xf numFmtId="0" fontId="3" fillId="0" borderId="54" xfId="42" applyFont="1" applyFill="1" applyBorder="1" applyAlignment="1">
      <alignment horizontal="center" vertical="center"/>
    </xf>
    <xf numFmtId="180" fontId="3" fillId="25" borderId="61" xfId="42" applyNumberFormat="1" applyFont="1" applyFill="1" applyBorder="1" applyAlignment="1">
      <alignment horizontal="right" vertical="center"/>
    </xf>
    <xf numFmtId="180" fontId="3" fillId="25" borderId="16" xfId="42" applyNumberFormat="1" applyFont="1" applyFill="1" applyBorder="1" applyAlignment="1">
      <alignment horizontal="right" vertical="center"/>
    </xf>
    <xf numFmtId="180" fontId="3" fillId="25" borderId="44" xfId="42" applyNumberFormat="1" applyFont="1" applyFill="1" applyBorder="1" applyAlignment="1">
      <alignment horizontal="right" vertical="center"/>
    </xf>
    <xf numFmtId="0" fontId="8" fillId="0" borderId="0" xfId="42" applyFont="1" applyAlignment="1">
      <alignment horizontal="left" vertical="center" wrapText="1" shrinkToFit="1"/>
    </xf>
    <xf numFmtId="0" fontId="8" fillId="0" borderId="0" xfId="42" applyFont="1" applyAlignment="1">
      <alignment horizontal="left" vertical="center" wrapText="1"/>
    </xf>
    <xf numFmtId="0" fontId="8" fillId="0" borderId="0" xfId="42" applyFont="1" applyAlignment="1">
      <alignment horizontal="left" vertical="center"/>
    </xf>
    <xf numFmtId="0" fontId="7" fillId="26" borderId="55" xfId="42" applyFont="1" applyFill="1" applyBorder="1" applyAlignment="1">
      <alignment vertical="center" textRotation="255" wrapText="1"/>
    </xf>
    <xf numFmtId="0" fontId="7" fillId="26" borderId="52" xfId="42" applyFont="1" applyFill="1" applyBorder="1" applyAlignment="1">
      <alignment vertical="center" textRotation="255" wrapText="1"/>
    </xf>
    <xf numFmtId="0" fontId="7" fillId="26" borderId="53" xfId="42" applyFont="1" applyFill="1" applyBorder="1" applyAlignment="1">
      <alignment vertical="center" textRotation="255" wrapText="1"/>
    </xf>
    <xf numFmtId="180" fontId="3" fillId="25" borderId="49" xfId="42" applyNumberFormat="1" applyFont="1" applyFill="1" applyBorder="1" applyAlignment="1">
      <alignment horizontal="right" vertical="center"/>
    </xf>
    <xf numFmtId="180" fontId="3" fillId="25" borderId="69" xfId="42" applyNumberFormat="1" applyFont="1" applyFill="1" applyBorder="1" applyAlignment="1">
      <alignment horizontal="right" vertical="center"/>
    </xf>
    <xf numFmtId="180" fontId="3" fillId="25" borderId="70" xfId="42" applyNumberFormat="1" applyFont="1" applyFill="1" applyBorder="1" applyAlignment="1">
      <alignment horizontal="right" vertical="center"/>
    </xf>
    <xf numFmtId="180" fontId="3" fillId="25" borderId="71" xfId="42" applyNumberFormat="1" applyFont="1" applyFill="1" applyBorder="1" applyAlignment="1">
      <alignment horizontal="right" vertical="center"/>
    </xf>
    <xf numFmtId="180" fontId="3" fillId="25" borderId="64" xfId="42" applyNumberFormat="1" applyFont="1" applyFill="1" applyBorder="1" applyAlignment="1">
      <alignment horizontal="right" vertical="center"/>
    </xf>
    <xf numFmtId="180" fontId="3" fillId="25" borderId="70" xfId="42" applyNumberFormat="1" applyFont="1" applyFill="1" applyBorder="1" applyAlignment="1">
      <alignment vertical="center"/>
    </xf>
    <xf numFmtId="180" fontId="3" fillId="25" borderId="71" xfId="42" applyNumberFormat="1" applyFont="1" applyFill="1" applyBorder="1" applyAlignment="1">
      <alignment vertical="center"/>
    </xf>
    <xf numFmtId="180" fontId="3" fillId="25" borderId="64" xfId="42" applyNumberFormat="1" applyFont="1" applyFill="1" applyBorder="1" applyAlignment="1">
      <alignment vertical="center"/>
    </xf>
    <xf numFmtId="180" fontId="3" fillId="25" borderId="57" xfId="42" applyNumberFormat="1" applyFont="1" applyFill="1" applyBorder="1" applyAlignment="1">
      <alignment horizontal="right" vertical="center"/>
    </xf>
    <xf numFmtId="180" fontId="3" fillId="25" borderId="50" xfId="42" applyNumberFormat="1" applyFont="1" applyFill="1" applyBorder="1" applyAlignment="1">
      <alignment horizontal="right" vertical="center"/>
    </xf>
    <xf numFmtId="180" fontId="3" fillId="25" borderId="56" xfId="42" applyNumberFormat="1" applyFont="1" applyFill="1" applyBorder="1" applyAlignment="1">
      <alignment horizontal="right" vertical="center"/>
    </xf>
    <xf numFmtId="180" fontId="3" fillId="25" borderId="56" xfId="42" applyNumberFormat="1" applyFont="1" applyFill="1" applyBorder="1" applyAlignment="1">
      <alignment vertical="center"/>
    </xf>
    <xf numFmtId="180" fontId="3" fillId="25" borderId="57" xfId="42" applyNumberFormat="1" applyFont="1" applyFill="1" applyBorder="1" applyAlignment="1">
      <alignment vertical="center"/>
    </xf>
    <xf numFmtId="180" fontId="3" fillId="25" borderId="50" xfId="42" applyNumberFormat="1" applyFont="1" applyFill="1" applyBorder="1" applyAlignment="1">
      <alignment vertical="center"/>
    </xf>
    <xf numFmtId="0" fontId="3" fillId="25" borderId="11" xfId="42" applyFont="1" applyFill="1" applyBorder="1" applyAlignment="1">
      <alignment horizontal="center" vertical="center" shrinkToFit="1"/>
    </xf>
    <xf numFmtId="0" fontId="3" fillId="25" borderId="12" xfId="42" applyFont="1" applyFill="1" applyBorder="1" applyAlignment="1">
      <alignment horizontal="center" vertical="center" shrinkToFit="1"/>
    </xf>
    <xf numFmtId="0" fontId="3" fillId="26" borderId="70" xfId="42" applyFont="1" applyFill="1" applyBorder="1" applyAlignment="1">
      <alignment horizontal="center" vertical="center"/>
    </xf>
    <xf numFmtId="0" fontId="3" fillId="0" borderId="10" xfId="42" applyFont="1" applyFill="1" applyBorder="1" applyAlignment="1">
      <alignment horizontal="center" vertical="center"/>
    </xf>
    <xf numFmtId="0" fontId="3" fillId="0" borderId="11" xfId="42" applyFont="1" applyFill="1" applyBorder="1" applyAlignment="1">
      <alignment horizontal="center" vertical="center"/>
    </xf>
    <xf numFmtId="0" fontId="3" fillId="26" borderId="22"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72" xfId="42" applyFont="1" applyFill="1" applyBorder="1" applyAlignment="1">
      <alignment horizontal="center" vertical="center"/>
    </xf>
    <xf numFmtId="0" fontId="3" fillId="0" borderId="22" xfId="42" applyFont="1" applyFill="1" applyBorder="1" applyAlignment="1">
      <alignment horizontal="center" vertical="center" shrinkToFit="1"/>
    </xf>
    <xf numFmtId="0" fontId="3" fillId="26" borderId="10" xfId="42" applyFont="1" applyFill="1" applyBorder="1" applyAlignment="1">
      <alignment horizontal="center" vertical="center" shrinkToFit="1"/>
    </xf>
    <xf numFmtId="177" fontId="3" fillId="0" borderId="11" xfId="33" quotePrefix="1" applyNumberFormat="1" applyFont="1" applyFill="1" applyBorder="1" applyAlignment="1">
      <alignment horizontal="center" vertical="center" shrinkToFit="1"/>
    </xf>
    <xf numFmtId="0" fontId="3" fillId="26" borderId="19" xfId="42" applyFont="1" applyFill="1" applyBorder="1" applyAlignment="1">
      <alignment horizontal="center" vertical="center"/>
    </xf>
    <xf numFmtId="0" fontId="3" fillId="26" borderId="20" xfId="42" applyFont="1" applyFill="1" applyBorder="1" applyAlignment="1">
      <alignment horizontal="center" vertical="center"/>
    </xf>
    <xf numFmtId="176" fontId="3" fillId="0" borderId="10" xfId="42" applyNumberFormat="1" applyFont="1" applyFill="1" applyBorder="1" applyAlignment="1">
      <alignment horizontal="center" vertical="center"/>
    </xf>
    <xf numFmtId="176" fontId="3" fillId="0" borderId="11" xfId="42" applyNumberFormat="1" applyFont="1" applyFill="1" applyBorder="1" applyAlignment="1">
      <alignment horizontal="center" vertical="center"/>
    </xf>
    <xf numFmtId="0" fontId="3" fillId="26" borderId="66" xfId="42" applyFont="1" applyFill="1" applyBorder="1" applyAlignment="1">
      <alignment horizontal="center" vertical="center" wrapText="1"/>
    </xf>
    <xf numFmtId="0" fontId="3" fillId="26" borderId="15" xfId="42" applyFont="1" applyFill="1" applyBorder="1" applyAlignment="1">
      <alignment horizontal="center" vertical="center" wrapText="1"/>
    </xf>
    <xf numFmtId="0" fontId="3" fillId="26" borderId="15" xfId="42" applyFont="1" applyFill="1" applyBorder="1" applyAlignment="1">
      <alignment horizontal="center" vertical="center"/>
    </xf>
    <xf numFmtId="0" fontId="3" fillId="25" borderId="61" xfId="42" applyFont="1" applyFill="1" applyBorder="1" applyAlignment="1">
      <alignment horizontal="center" vertical="center"/>
    </xf>
    <xf numFmtId="0" fontId="3" fillId="25" borderId="16" xfId="42" applyFont="1" applyFill="1" applyBorder="1" applyAlignment="1">
      <alignment horizontal="center" vertical="center"/>
    </xf>
    <xf numFmtId="176" fontId="3" fillId="25" borderId="44" xfId="42" applyNumberFormat="1" applyFont="1" applyFill="1" applyBorder="1" applyAlignment="1">
      <alignment horizontal="center" vertical="center"/>
    </xf>
    <xf numFmtId="176" fontId="3" fillId="25" borderId="61" xfId="42" applyNumberFormat="1" applyFont="1" applyFill="1" applyBorder="1" applyAlignment="1">
      <alignment horizontal="center" vertical="center"/>
    </xf>
    <xf numFmtId="176" fontId="3" fillId="25" borderId="16" xfId="42" applyNumberFormat="1" applyFont="1" applyFill="1" applyBorder="1" applyAlignment="1">
      <alignment horizontal="center" vertical="center"/>
    </xf>
    <xf numFmtId="176" fontId="3" fillId="25" borderId="25" xfId="42" applyNumberFormat="1" applyFont="1" applyFill="1" applyBorder="1" applyAlignment="1">
      <alignment horizontal="center" vertical="center"/>
    </xf>
    <xf numFmtId="176" fontId="3" fillId="25" borderId="21" xfId="42" applyNumberFormat="1" applyFont="1" applyFill="1" applyBorder="1" applyAlignment="1">
      <alignment horizontal="center" vertical="center"/>
    </xf>
    <xf numFmtId="176" fontId="3" fillId="25" borderId="11" xfId="42" applyNumberFormat="1" applyFont="1" applyFill="1" applyBorder="1" applyAlignment="1">
      <alignment horizontal="center" vertical="center"/>
    </xf>
    <xf numFmtId="176" fontId="3" fillId="25" borderId="22" xfId="42" applyNumberFormat="1" applyFont="1" applyFill="1" applyBorder="1" applyAlignment="1">
      <alignment horizontal="center" vertical="center"/>
    </xf>
    <xf numFmtId="176" fontId="3" fillId="25" borderId="10" xfId="42" applyNumberFormat="1" applyFont="1" applyFill="1" applyBorder="1" applyAlignment="1">
      <alignment horizontal="center" vertical="center"/>
    </xf>
    <xf numFmtId="176" fontId="3" fillId="25" borderId="12" xfId="42" applyNumberFormat="1"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69" xfId="42" applyFont="1" applyFill="1" applyBorder="1" applyAlignment="1">
      <alignment horizontal="center" vertical="center"/>
    </xf>
    <xf numFmtId="176" fontId="3" fillId="0" borderId="70" xfId="42" applyNumberFormat="1" applyFont="1" applyFill="1" applyBorder="1" applyAlignment="1">
      <alignment horizontal="center" vertical="center"/>
    </xf>
    <xf numFmtId="176" fontId="3" fillId="0" borderId="71" xfId="42" applyNumberFormat="1" applyFont="1" applyFill="1" applyBorder="1" applyAlignment="1">
      <alignment horizontal="center" vertical="center"/>
    </xf>
    <xf numFmtId="176" fontId="3" fillId="0" borderId="64" xfId="42" applyNumberFormat="1" applyFont="1" applyFill="1" applyBorder="1" applyAlignment="1">
      <alignment horizontal="center" vertical="center"/>
    </xf>
    <xf numFmtId="0" fontId="37" fillId="0" borderId="12" xfId="42" applyFont="1" applyFill="1" applyBorder="1" applyAlignment="1">
      <alignment horizontal="left" vertical="center"/>
    </xf>
    <xf numFmtId="0" fontId="3" fillId="0" borderId="73" xfId="42" applyFont="1" applyFill="1" applyBorder="1" applyAlignment="1">
      <alignment horizontal="center" vertical="center"/>
    </xf>
    <xf numFmtId="176" fontId="3" fillId="0" borderId="74" xfId="42" applyNumberFormat="1" applyFont="1" applyFill="1" applyBorder="1" applyAlignment="1">
      <alignment horizontal="center" vertical="center"/>
    </xf>
    <xf numFmtId="176" fontId="3" fillId="0" borderId="75" xfId="42" applyNumberFormat="1" applyFont="1" applyFill="1" applyBorder="1" applyAlignment="1">
      <alignment horizontal="center" vertical="center"/>
    </xf>
    <xf numFmtId="176" fontId="3" fillId="0" borderId="35" xfId="42" applyNumberFormat="1" applyFont="1" applyFill="1" applyBorder="1" applyAlignment="1">
      <alignment horizontal="center" vertical="center"/>
    </xf>
    <xf numFmtId="0" fontId="3" fillId="25" borderId="43" xfId="42" applyFont="1" applyFill="1" applyBorder="1" applyAlignment="1">
      <alignment horizontal="center" vertical="center"/>
    </xf>
    <xf numFmtId="0" fontId="3" fillId="0" borderId="43" xfId="42" applyFont="1" applyFill="1" applyBorder="1" applyAlignment="1">
      <alignment horizontal="center" vertical="center"/>
    </xf>
    <xf numFmtId="0" fontId="3" fillId="0" borderId="61" xfId="42" applyFont="1" applyFill="1" applyBorder="1" applyAlignment="1">
      <alignment horizontal="center" vertical="center"/>
    </xf>
    <xf numFmtId="0" fontId="3" fillId="0" borderId="16" xfId="42" applyFont="1" applyFill="1" applyBorder="1" applyAlignment="1">
      <alignment horizontal="center" vertical="center"/>
    </xf>
    <xf numFmtId="176" fontId="3" fillId="0" borderId="44" xfId="42" applyNumberFormat="1" applyFont="1" applyFill="1" applyBorder="1" applyAlignment="1">
      <alignment horizontal="center" vertical="center"/>
    </xf>
    <xf numFmtId="176" fontId="3" fillId="0" borderId="61" xfId="42" applyNumberFormat="1" applyFont="1" applyFill="1" applyBorder="1" applyAlignment="1">
      <alignment horizontal="center" vertical="center"/>
    </xf>
    <xf numFmtId="176" fontId="3" fillId="0" borderId="16" xfId="42" applyNumberFormat="1" applyFont="1" applyFill="1" applyBorder="1" applyAlignment="1">
      <alignment horizontal="center" vertical="center"/>
    </xf>
    <xf numFmtId="176" fontId="3" fillId="0" borderId="25" xfId="42" applyNumberFormat="1" applyFont="1" applyFill="1" applyBorder="1" applyAlignment="1">
      <alignment horizontal="center" vertical="center"/>
    </xf>
    <xf numFmtId="0" fontId="36" fillId="0" borderId="0" xfId="42" applyFont="1" applyAlignment="1">
      <alignment horizontal="left" vertical="center" shrinkToFit="1"/>
    </xf>
    <xf numFmtId="0" fontId="4" fillId="0" borderId="0" xfId="42" applyFont="1" applyAlignment="1">
      <alignment horizontal="center" vertical="center"/>
    </xf>
    <xf numFmtId="0" fontId="5" fillId="0" borderId="21" xfId="42" applyFont="1" applyBorder="1" applyAlignment="1">
      <alignment horizontal="center" vertical="center"/>
    </xf>
    <xf numFmtId="0" fontId="5" fillId="0" borderId="11" xfId="42" applyFont="1" applyBorder="1" applyAlignment="1">
      <alignment horizontal="center" vertical="center"/>
    </xf>
    <xf numFmtId="0" fontId="5" fillId="0" borderId="22" xfId="42" applyFont="1" applyBorder="1" applyAlignment="1">
      <alignment horizontal="center" vertical="center"/>
    </xf>
    <xf numFmtId="176" fontId="3" fillId="0" borderId="56" xfId="42" applyNumberFormat="1" applyFont="1" applyFill="1" applyBorder="1" applyAlignment="1">
      <alignment horizontal="center" vertical="center"/>
    </xf>
    <xf numFmtId="176" fontId="3" fillId="0" borderId="57" xfId="42" applyNumberFormat="1" applyFont="1" applyFill="1" applyBorder="1" applyAlignment="1">
      <alignment horizontal="center" vertical="center"/>
    </xf>
    <xf numFmtId="176" fontId="3" fillId="0" borderId="26" xfId="42" applyNumberFormat="1" applyFont="1" applyFill="1" applyBorder="1" applyAlignment="1">
      <alignment horizontal="center" vertical="center"/>
    </xf>
    <xf numFmtId="176" fontId="3" fillId="0" borderId="50" xfId="42" applyNumberFormat="1" applyFont="1" applyFill="1" applyBorder="1" applyAlignment="1">
      <alignment horizontal="center" vertical="center"/>
    </xf>
    <xf numFmtId="0" fontId="3" fillId="0" borderId="36" xfId="42" applyFont="1" applyFill="1" applyBorder="1" applyAlignment="1">
      <alignment horizontal="center" vertical="center"/>
    </xf>
    <xf numFmtId="0" fontId="3" fillId="0" borderId="57" xfId="42" applyFont="1" applyFill="1" applyBorder="1" applyAlignment="1">
      <alignment horizontal="center" vertical="center"/>
    </xf>
    <xf numFmtId="0" fontId="3" fillId="0" borderId="50" xfId="42" applyFont="1" applyFill="1" applyBorder="1" applyAlignment="1">
      <alignment horizontal="center" vertical="center"/>
    </xf>
    <xf numFmtId="0" fontId="9" fillId="0" borderId="0" xfId="42" applyFont="1" applyAlignment="1">
      <alignment horizontal="left" vertical="center" wrapText="1" indent="1"/>
    </xf>
    <xf numFmtId="0" fontId="9" fillId="0" borderId="0" xfId="42" applyFont="1" applyAlignment="1">
      <alignment horizontal="left" vertical="center" indent="1"/>
    </xf>
    <xf numFmtId="0" fontId="3" fillId="26" borderId="14" xfId="42" applyFont="1" applyFill="1" applyBorder="1" applyAlignment="1">
      <alignment horizontal="center" vertical="center"/>
    </xf>
    <xf numFmtId="0" fontId="3" fillId="26" borderId="12" xfId="42" applyFont="1" applyFill="1" applyBorder="1" applyAlignment="1">
      <alignment horizontal="center" vertical="center"/>
    </xf>
    <xf numFmtId="0" fontId="3" fillId="26" borderId="27" xfId="42" applyFont="1" applyFill="1" applyBorder="1" applyAlignment="1">
      <alignment horizontal="center" vertical="center" shrinkToFit="1"/>
    </xf>
    <xf numFmtId="0" fontId="3" fillId="26" borderId="65" xfId="42" applyFont="1" applyFill="1" applyBorder="1" applyAlignment="1">
      <alignment horizontal="center" vertical="center"/>
    </xf>
    <xf numFmtId="0" fontId="7" fillId="26" borderId="14" xfId="42" applyFont="1" applyFill="1" applyBorder="1" applyAlignment="1">
      <alignment horizontal="center" vertical="center"/>
    </xf>
    <xf numFmtId="0" fontId="7" fillId="25" borderId="14" xfId="42" applyFont="1" applyFill="1" applyBorder="1" applyAlignment="1">
      <alignment horizontal="center" vertical="center"/>
    </xf>
    <xf numFmtId="0" fontId="7" fillId="0" borderId="44" xfId="42" applyFont="1" applyFill="1" applyBorder="1" applyAlignment="1">
      <alignment horizontal="center" vertical="center" shrinkToFit="1"/>
    </xf>
    <xf numFmtId="0" fontId="7" fillId="0" borderId="61" xfId="42" applyFont="1" applyFill="1" applyBorder="1" applyAlignment="1">
      <alignment horizontal="center" vertical="center" shrinkToFit="1"/>
    </xf>
    <xf numFmtId="0" fontId="7" fillId="0" borderId="16" xfId="42" applyFont="1" applyFill="1" applyBorder="1" applyAlignment="1">
      <alignment horizontal="center" vertical="center" shrinkToFit="1"/>
    </xf>
    <xf numFmtId="0" fontId="6" fillId="26" borderId="82" xfId="0" applyFont="1" applyFill="1" applyBorder="1" applyAlignment="1">
      <alignment horizontal="center" vertical="center" wrapText="1"/>
    </xf>
    <xf numFmtId="0" fontId="6" fillId="26" borderId="87" xfId="0" applyFont="1" applyFill="1" applyBorder="1" applyAlignment="1">
      <alignment horizontal="center" vertical="center" wrapText="1"/>
    </xf>
    <xf numFmtId="0" fontId="7" fillId="26" borderId="109" xfId="0" applyFont="1" applyFill="1" applyBorder="1" applyAlignment="1">
      <alignment horizontal="center" vertical="center" wrapText="1"/>
    </xf>
    <xf numFmtId="0" fontId="7" fillId="26" borderId="79" xfId="0" applyFont="1" applyFill="1" applyBorder="1" applyAlignment="1">
      <alignment horizontal="center" vertical="center" wrapText="1"/>
    </xf>
    <xf numFmtId="0" fontId="7" fillId="26" borderId="110" xfId="0" applyFont="1" applyFill="1" applyBorder="1" applyAlignment="1">
      <alignment horizontal="center" vertical="center" wrapText="1"/>
    </xf>
    <xf numFmtId="0" fontId="7" fillId="26" borderId="175" xfId="0" applyFont="1" applyFill="1" applyBorder="1" applyAlignment="1">
      <alignment horizontal="center" vertical="center" wrapText="1"/>
    </xf>
    <xf numFmtId="0" fontId="7" fillId="26" borderId="176" xfId="0" applyFont="1" applyFill="1" applyBorder="1" applyAlignment="1">
      <alignment horizontal="center" vertical="center" wrapText="1"/>
    </xf>
    <xf numFmtId="0" fontId="7" fillId="26" borderId="177" xfId="0" applyFont="1" applyFill="1" applyBorder="1" applyAlignment="1">
      <alignment horizontal="center" vertical="center" wrapText="1"/>
    </xf>
    <xf numFmtId="0" fontId="7" fillId="0" borderId="0" xfId="0" applyFont="1" applyFill="1" applyAlignment="1">
      <alignment horizontal="left" vertical="center"/>
    </xf>
    <xf numFmtId="0" fontId="4" fillId="0" borderId="0" xfId="0" applyFont="1" applyFill="1" applyAlignment="1">
      <alignment horizontal="left" vertical="center"/>
    </xf>
    <xf numFmtId="0" fontId="7" fillId="0" borderId="14" xfId="42" applyFont="1" applyFill="1" applyBorder="1" applyAlignment="1">
      <alignment horizontal="center" vertical="center"/>
    </xf>
    <xf numFmtId="0" fontId="7" fillId="26" borderId="0" xfId="0" applyFont="1" applyFill="1" applyBorder="1" applyAlignment="1">
      <alignment horizontal="center" vertical="center" wrapText="1"/>
    </xf>
    <xf numFmtId="0" fontId="7" fillId="26" borderId="84" xfId="0" applyFont="1" applyFill="1" applyBorder="1" applyAlignment="1">
      <alignment horizontal="center" vertical="center" wrapText="1"/>
    </xf>
    <xf numFmtId="0" fontId="7" fillId="26" borderId="75" xfId="0" applyFont="1" applyFill="1" applyBorder="1" applyAlignment="1">
      <alignment horizontal="center" vertical="center" wrapText="1"/>
    </xf>
    <xf numFmtId="0" fontId="7" fillId="26" borderId="89" xfId="0" applyFont="1" applyFill="1" applyBorder="1" applyAlignment="1">
      <alignment horizontal="center" vertical="center" wrapText="1"/>
    </xf>
    <xf numFmtId="0" fontId="7" fillId="26" borderId="44" xfId="0" applyFont="1" applyFill="1" applyBorder="1" applyAlignment="1">
      <alignment horizontal="center" vertical="center" wrapText="1"/>
    </xf>
    <xf numFmtId="0" fontId="7" fillId="26" borderId="61" xfId="0" applyFont="1" applyFill="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76" xfId="0" applyFont="1" applyBorder="1" applyAlignment="1">
      <alignment horizontal="center" vertical="center" shrinkToFit="1"/>
    </xf>
    <xf numFmtId="0" fontId="7" fillId="0" borderId="93"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131" xfId="0" applyFont="1" applyBorder="1" applyAlignment="1">
      <alignment horizontal="center" vertical="center" shrinkToFit="1"/>
    </xf>
    <xf numFmtId="0" fontId="7" fillId="0" borderId="126" xfId="0" applyFont="1" applyBorder="1" applyAlignment="1">
      <alignment horizontal="center" vertical="center" shrinkToFit="1"/>
    </xf>
    <xf numFmtId="0" fontId="7" fillId="0" borderId="132" xfId="0" applyFont="1" applyBorder="1" applyAlignment="1">
      <alignment horizontal="center" vertical="center" shrinkToFit="1"/>
    </xf>
    <xf numFmtId="181" fontId="7" fillId="27" borderId="78" xfId="0" applyNumberFormat="1" applyFont="1" applyFill="1" applyBorder="1" applyAlignment="1">
      <alignment horizontal="center" vertical="center" shrinkToFit="1"/>
    </xf>
    <xf numFmtId="181" fontId="7" fillId="27" borderId="80" xfId="0" applyNumberFormat="1" applyFont="1" applyFill="1" applyBorder="1" applyAlignment="1">
      <alignment horizontal="center" vertical="center" shrinkToFit="1"/>
    </xf>
    <xf numFmtId="181" fontId="7" fillId="27" borderId="95" xfId="0" applyNumberFormat="1" applyFont="1" applyFill="1" applyBorder="1" applyAlignment="1">
      <alignment horizontal="center" vertical="center" shrinkToFit="1"/>
    </xf>
    <xf numFmtId="181" fontId="7" fillId="27" borderId="94" xfId="0" applyNumberFormat="1" applyFont="1" applyFill="1" applyBorder="1" applyAlignment="1">
      <alignment horizontal="center" vertical="center" shrinkToFit="1"/>
    </xf>
    <xf numFmtId="181" fontId="7" fillId="27" borderId="126" xfId="0" applyNumberFormat="1" applyFont="1" applyFill="1" applyBorder="1" applyAlignment="1">
      <alignment horizontal="center" vertical="center" wrapText="1"/>
    </xf>
    <xf numFmtId="181" fontId="7" fillId="27" borderId="105" xfId="0" applyNumberFormat="1" applyFont="1" applyFill="1" applyBorder="1" applyAlignment="1">
      <alignment horizontal="center" vertical="center" wrapText="1"/>
    </xf>
    <xf numFmtId="181" fontId="7" fillId="27" borderId="132" xfId="0" applyNumberFormat="1" applyFont="1" applyFill="1" applyBorder="1" applyAlignment="1">
      <alignment horizontal="center" vertical="center" wrapText="1"/>
    </xf>
    <xf numFmtId="181" fontId="7" fillId="27" borderId="133" xfId="0" applyNumberFormat="1" applyFont="1" applyFill="1" applyBorder="1" applyAlignment="1">
      <alignment horizontal="center" vertical="center" wrapText="1"/>
    </xf>
    <xf numFmtId="180" fontId="7" fillId="27" borderId="126" xfId="0" applyNumberFormat="1" applyFont="1" applyFill="1" applyBorder="1" applyAlignment="1">
      <alignment horizontal="center" vertical="center" wrapText="1"/>
    </xf>
    <xf numFmtId="180" fontId="7" fillId="27" borderId="105" xfId="0" applyNumberFormat="1" applyFont="1" applyFill="1" applyBorder="1" applyAlignment="1">
      <alignment horizontal="center" vertical="center" wrapText="1"/>
    </xf>
    <xf numFmtId="180" fontId="7" fillId="27" borderId="132" xfId="0" applyNumberFormat="1" applyFont="1" applyFill="1" applyBorder="1" applyAlignment="1">
      <alignment horizontal="center" vertical="center" wrapText="1"/>
    </xf>
    <xf numFmtId="180" fontId="7" fillId="27" borderId="133" xfId="0" applyNumberFormat="1" applyFont="1" applyFill="1" applyBorder="1" applyAlignment="1">
      <alignment horizontal="center" vertical="center" wrapText="1"/>
    </xf>
    <xf numFmtId="0" fontId="7" fillId="0" borderId="77" xfId="0" applyFont="1" applyBorder="1" applyAlignment="1">
      <alignment vertical="center" shrinkToFit="1"/>
    </xf>
    <xf numFmtId="0" fontId="7" fillId="0" borderId="131" xfId="0" applyFont="1" applyBorder="1" applyAlignment="1">
      <alignment vertical="center" shrinkToFit="1"/>
    </xf>
    <xf numFmtId="0" fontId="7" fillId="26" borderId="16" xfId="0" applyFont="1" applyFill="1" applyBorder="1" applyAlignment="1">
      <alignment horizontal="center" vertical="center" wrapText="1"/>
    </xf>
    <xf numFmtId="181" fontId="7" fillId="27" borderId="138" xfId="0" applyNumberFormat="1" applyFont="1" applyFill="1" applyBorder="1" applyAlignment="1">
      <alignment horizontal="center" vertical="center" shrinkToFit="1"/>
    </xf>
    <xf numFmtId="181" fontId="7" fillId="27" borderId="97" xfId="0" applyNumberFormat="1" applyFont="1" applyFill="1" applyBorder="1" applyAlignment="1">
      <alignment horizontal="center" vertical="center" shrinkToFit="1"/>
    </xf>
    <xf numFmtId="182" fontId="7" fillId="27" borderId="138" xfId="0" applyNumberFormat="1" applyFont="1" applyFill="1" applyBorder="1" applyAlignment="1">
      <alignment horizontal="center" vertical="center" shrinkToFit="1"/>
    </xf>
    <xf numFmtId="182" fontId="7" fillId="27" borderId="97" xfId="0" applyNumberFormat="1" applyFont="1" applyFill="1" applyBorder="1" applyAlignment="1">
      <alignment horizontal="center" vertical="center" shrinkToFit="1"/>
    </xf>
    <xf numFmtId="0" fontId="7" fillId="0" borderId="44" xfId="42" applyFont="1" applyFill="1" applyBorder="1" applyAlignment="1">
      <alignment horizontal="right" vertical="center"/>
    </xf>
    <xf numFmtId="0" fontId="7" fillId="0" borderId="61" xfId="42" applyFont="1" applyFill="1" applyBorder="1" applyAlignment="1">
      <alignment horizontal="right" vertical="center"/>
    </xf>
    <xf numFmtId="0" fontId="7" fillId="0" borderId="25" xfId="42" applyFont="1" applyFill="1" applyBorder="1" applyAlignment="1">
      <alignment horizontal="right" vertical="center"/>
    </xf>
    <xf numFmtId="181" fontId="7" fillId="0" borderId="39" xfId="42" applyNumberFormat="1" applyFont="1" applyFill="1" applyBorder="1" applyAlignment="1">
      <alignment horizontal="center" vertical="center"/>
    </xf>
    <xf numFmtId="181" fontId="7" fillId="0" borderId="38" xfId="42" applyNumberFormat="1" applyFont="1" applyFill="1" applyBorder="1" applyAlignment="1">
      <alignment horizontal="center" vertical="center"/>
    </xf>
    <xf numFmtId="181" fontId="7" fillId="0" borderId="51" xfId="42" applyNumberFormat="1" applyFont="1" applyFill="1" applyBorder="1" applyAlignment="1">
      <alignment horizontal="center" vertical="center"/>
    </xf>
    <xf numFmtId="0" fontId="31" fillId="0" borderId="61" xfId="42" applyFont="1" applyFill="1" applyBorder="1" applyAlignment="1">
      <alignment horizontal="center" vertical="center"/>
    </xf>
    <xf numFmtId="0" fontId="31" fillId="0" borderId="16" xfId="42" applyFont="1" applyFill="1" applyBorder="1" applyAlignment="1">
      <alignment horizontal="center" vertical="center"/>
    </xf>
    <xf numFmtId="0" fontId="7" fillId="0" borderId="81"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150" xfId="0" applyFont="1" applyBorder="1" applyAlignment="1">
      <alignment horizontal="center" vertical="center" shrinkToFit="1"/>
    </xf>
    <xf numFmtId="181" fontId="7" fillId="27" borderId="134" xfId="0" applyNumberFormat="1" applyFont="1" applyFill="1" applyBorder="1" applyAlignment="1">
      <alignment horizontal="center" vertical="center" shrinkToFit="1"/>
    </xf>
    <xf numFmtId="181" fontId="7" fillId="27" borderId="135" xfId="0" applyNumberFormat="1" applyFont="1" applyFill="1" applyBorder="1" applyAlignment="1">
      <alignment horizontal="center" vertical="center" shrinkToFit="1"/>
    </xf>
    <xf numFmtId="178" fontId="7" fillId="0" borderId="101" xfId="0" applyNumberFormat="1" applyFont="1" applyBorder="1" applyAlignment="1">
      <alignment horizontal="center" vertical="center" shrinkToFit="1"/>
    </xf>
    <xf numFmtId="178" fontId="7" fillId="0" borderId="16" xfId="0" applyNumberFormat="1" applyFont="1" applyBorder="1" applyAlignment="1">
      <alignment horizontal="center" vertical="center" shrinkToFit="1"/>
    </xf>
    <xf numFmtId="0" fontId="7" fillId="26" borderId="14" xfId="0" applyFont="1" applyFill="1" applyBorder="1" applyAlignment="1">
      <alignment horizontal="center" vertical="center" wrapText="1" shrinkToFit="1"/>
    </xf>
    <xf numFmtId="0" fontId="8" fillId="26" borderId="14" xfId="0" applyFont="1" applyFill="1" applyBorder="1" applyAlignment="1">
      <alignment horizontal="center" vertical="center" wrapText="1"/>
    </xf>
    <xf numFmtId="182" fontId="7" fillId="0" borderId="14" xfId="0" applyNumberFormat="1" applyFont="1" applyBorder="1" applyAlignment="1">
      <alignment horizontal="center" vertical="center" shrinkToFit="1"/>
    </xf>
    <xf numFmtId="0" fontId="7" fillId="26" borderId="98" xfId="0" applyFont="1" applyFill="1" applyBorder="1" applyAlignment="1">
      <alignment horizontal="center" vertical="center" shrinkToFit="1"/>
    </xf>
    <xf numFmtId="0" fontId="7" fillId="26" borderId="99" xfId="0" applyFont="1" applyFill="1" applyBorder="1" applyAlignment="1">
      <alignment horizontal="center" vertical="center" shrinkToFit="1"/>
    </xf>
    <xf numFmtId="0" fontId="7" fillId="26" borderId="100" xfId="0" applyFont="1" applyFill="1" applyBorder="1" applyAlignment="1">
      <alignment horizontal="center" vertical="center" shrinkToFit="1"/>
    </xf>
    <xf numFmtId="0" fontId="7" fillId="0" borderId="44" xfId="0" applyFont="1" applyBorder="1" applyAlignment="1">
      <alignment horizontal="center" vertical="center" shrinkToFit="1"/>
    </xf>
    <xf numFmtId="0" fontId="7" fillId="0" borderId="61" xfId="0" applyFont="1" applyBorder="1" applyAlignment="1">
      <alignment horizontal="center" vertical="center" shrinkToFit="1"/>
    </xf>
    <xf numFmtId="0" fontId="7" fillId="26" borderId="108" xfId="42" applyFont="1" applyFill="1" applyBorder="1" applyAlignment="1">
      <alignment horizontal="center" vertical="center" wrapText="1"/>
    </xf>
    <xf numFmtId="0" fontId="7" fillId="26" borderId="78" xfId="42" applyFont="1" applyFill="1" applyBorder="1" applyAlignment="1">
      <alignment horizontal="center" vertical="center" wrapText="1"/>
    </xf>
    <xf numFmtId="0" fontId="7" fillId="26" borderId="105" xfId="42" applyFont="1" applyFill="1" applyBorder="1" applyAlignment="1">
      <alignment horizontal="center" vertical="center" wrapText="1"/>
    </xf>
    <xf numFmtId="0" fontId="7" fillId="26" borderId="74" xfId="42" applyFont="1" applyFill="1" applyBorder="1" applyAlignment="1">
      <alignment horizontal="center" vertical="center" wrapText="1"/>
    </xf>
    <xf numFmtId="0" fontId="7" fillId="26" borderId="75" xfId="42" applyFont="1" applyFill="1" applyBorder="1" applyAlignment="1">
      <alignment horizontal="center" vertical="center" wrapText="1"/>
    </xf>
    <xf numFmtId="0" fontId="7" fillId="26" borderId="24" xfId="42" applyFont="1" applyFill="1" applyBorder="1" applyAlignment="1">
      <alignment horizontal="center" vertical="center" wrapText="1"/>
    </xf>
    <xf numFmtId="0" fontId="7" fillId="26" borderId="111" xfId="0" applyFont="1" applyFill="1" applyBorder="1" applyAlignment="1">
      <alignment horizontal="center" vertical="center" wrapText="1"/>
    </xf>
    <xf numFmtId="0" fontId="7" fillId="26" borderId="112" xfId="0" applyFont="1" applyFill="1" applyBorder="1" applyAlignment="1">
      <alignment horizontal="center" vertical="center" wrapText="1"/>
    </xf>
    <xf numFmtId="0" fontId="7" fillId="26" borderId="113" xfId="0" applyFont="1" applyFill="1" applyBorder="1" applyAlignment="1">
      <alignment horizontal="center" vertical="center" wrapText="1"/>
    </xf>
    <xf numFmtId="0" fontId="7" fillId="0" borderId="74" xfId="42" applyFont="1" applyFill="1" applyBorder="1" applyAlignment="1">
      <alignment horizontal="right" vertical="center"/>
    </xf>
    <xf numFmtId="0" fontId="7" fillId="0" borderId="75" xfId="42" applyFont="1" applyFill="1" applyBorder="1" applyAlignment="1">
      <alignment horizontal="right" vertical="center"/>
    </xf>
    <xf numFmtId="0" fontId="7" fillId="0" borderId="35" xfId="42" applyFont="1" applyFill="1" applyBorder="1" applyAlignment="1">
      <alignment horizontal="right" vertical="center"/>
    </xf>
    <xf numFmtId="0" fontId="7" fillId="0" borderId="14" xfId="0" applyFont="1" applyBorder="1" applyAlignment="1">
      <alignment horizontal="center" vertical="center" wrapText="1" shrinkToFit="1"/>
    </xf>
    <xf numFmtId="182" fontId="7" fillId="0" borderId="44" xfId="0" applyNumberFormat="1" applyFont="1" applyBorder="1" applyAlignment="1">
      <alignment horizontal="center" vertical="center" shrinkToFit="1"/>
    </xf>
    <xf numFmtId="182" fontId="7" fillId="0" borderId="16" xfId="0" applyNumberFormat="1" applyFont="1" applyBorder="1" applyAlignment="1">
      <alignment horizontal="center" vertical="center" shrinkToFit="1"/>
    </xf>
    <xf numFmtId="0" fontId="8" fillId="0" borderId="14" xfId="0" applyFont="1" applyBorder="1" applyAlignment="1">
      <alignment horizontal="center" vertical="center" wrapText="1"/>
    </xf>
    <xf numFmtId="0" fontId="7" fillId="0" borderId="98" xfId="0" applyFont="1" applyBorder="1" applyAlignment="1">
      <alignment horizontal="center" vertical="center" shrinkToFit="1"/>
    </xf>
    <xf numFmtId="0" fontId="7" fillId="0" borderId="99"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138"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139" xfId="0" applyFont="1" applyBorder="1" applyAlignment="1">
      <alignment horizontal="center" vertical="center" wrapText="1"/>
    </xf>
    <xf numFmtId="181" fontId="7" fillId="0" borderId="19" xfId="42" applyNumberFormat="1" applyFont="1" applyFill="1" applyBorder="1" applyAlignment="1">
      <alignment horizontal="center" vertical="center"/>
    </xf>
    <xf numFmtId="181" fontId="7" fillId="0" borderId="20" xfId="42" applyNumberFormat="1" applyFont="1" applyFill="1" applyBorder="1" applyAlignment="1">
      <alignment horizontal="center" vertical="center"/>
    </xf>
    <xf numFmtId="181" fontId="7" fillId="0" borderId="27" xfId="42" applyNumberFormat="1" applyFont="1" applyFill="1" applyBorder="1" applyAlignment="1">
      <alignment horizontal="center" vertical="center"/>
    </xf>
    <xf numFmtId="0" fontId="7" fillId="0" borderId="76"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131" xfId="0" applyFont="1" applyBorder="1" applyAlignment="1">
      <alignment horizontal="center" vertical="center" wrapText="1"/>
    </xf>
    <xf numFmtId="0" fontId="7" fillId="0" borderId="142" xfId="0" applyFont="1" applyBorder="1" applyAlignment="1">
      <alignment horizontal="center" vertical="center" shrinkToFit="1"/>
    </xf>
    <xf numFmtId="0" fontId="7" fillId="0" borderId="147" xfId="0" applyFont="1" applyBorder="1" applyAlignment="1">
      <alignment horizontal="center" vertical="center" shrinkToFit="1"/>
    </xf>
    <xf numFmtId="0" fontId="7" fillId="0" borderId="143" xfId="0" applyFont="1" applyBorder="1" applyAlignment="1">
      <alignment horizontal="center" vertical="center" shrinkToFit="1"/>
    </xf>
    <xf numFmtId="0" fontId="6" fillId="0" borderId="82" xfId="0" applyFont="1" applyBorder="1" applyAlignment="1">
      <alignment horizontal="center" vertical="center" wrapText="1"/>
    </xf>
    <xf numFmtId="0" fontId="6" fillId="0" borderId="87"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89"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108" xfId="42" applyFont="1" applyFill="1" applyBorder="1" applyAlignment="1">
      <alignment horizontal="center" vertical="center" wrapText="1"/>
    </xf>
    <xf numFmtId="0" fontId="7" fillId="0" borderId="78" xfId="42" applyFont="1" applyFill="1" applyBorder="1" applyAlignment="1">
      <alignment horizontal="center" vertical="center"/>
    </xf>
    <xf numFmtId="0" fontId="7" fillId="0" borderId="105" xfId="42" applyFont="1" applyFill="1" applyBorder="1" applyAlignment="1">
      <alignment horizontal="center" vertical="center"/>
    </xf>
    <xf numFmtId="0" fontId="7" fillId="0" borderId="74" xfId="42" applyFont="1" applyFill="1" applyBorder="1" applyAlignment="1">
      <alignment horizontal="center" vertical="center"/>
    </xf>
    <xf numFmtId="0" fontId="7" fillId="0" borderId="75" xfId="42" applyFont="1" applyFill="1" applyBorder="1" applyAlignment="1">
      <alignment horizontal="center" vertical="center"/>
    </xf>
    <xf numFmtId="0" fontId="7" fillId="0" borderId="24" xfId="42" applyFont="1" applyFill="1" applyBorder="1" applyAlignment="1">
      <alignment horizontal="center" vertical="center"/>
    </xf>
    <xf numFmtId="0" fontId="7" fillId="27" borderId="44" xfId="42" applyFont="1" applyFill="1" applyBorder="1" applyAlignment="1">
      <alignment horizontal="left" vertical="center" shrinkToFit="1"/>
    </xf>
    <xf numFmtId="0" fontId="7" fillId="27" borderId="61" xfId="42" applyFont="1" applyFill="1" applyBorder="1" applyAlignment="1">
      <alignment horizontal="left" vertical="center" shrinkToFit="1"/>
    </xf>
    <xf numFmtId="0" fontId="7" fillId="27" borderId="16" xfId="42" applyFont="1" applyFill="1" applyBorder="1" applyAlignment="1">
      <alignment horizontal="left" vertical="center" shrinkToFit="1"/>
    </xf>
    <xf numFmtId="0" fontId="7" fillId="0" borderId="0" xfId="0" applyFont="1" applyBorder="1" applyAlignment="1">
      <alignment horizontal="center" vertical="center" shrinkToFit="1"/>
    </xf>
    <xf numFmtId="0" fontId="7" fillId="25" borderId="21" xfId="0" applyFont="1" applyFill="1" applyBorder="1" applyAlignment="1" applyProtection="1">
      <alignment horizontal="center" vertical="center"/>
      <protection locked="0"/>
    </xf>
    <xf numFmtId="0" fontId="7" fillId="25" borderId="11" xfId="0" applyFont="1" applyFill="1" applyBorder="1" applyAlignment="1" applyProtection="1">
      <alignment horizontal="center" vertical="center"/>
      <protection locked="0"/>
    </xf>
    <xf numFmtId="0" fontId="7" fillId="25" borderId="12" xfId="0" applyFont="1" applyFill="1" applyBorder="1" applyAlignment="1" applyProtection="1">
      <alignment horizontal="center" vertical="center"/>
      <protection locked="0"/>
    </xf>
    <xf numFmtId="0" fontId="7" fillId="0" borderId="0" xfId="0" applyFont="1" applyAlignment="1">
      <alignment horizontal="left" vertical="center"/>
    </xf>
    <xf numFmtId="0" fontId="7" fillId="0" borderId="104"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left" vertical="center" shrinkToFit="1"/>
    </xf>
    <xf numFmtId="0" fontId="7" fillId="0" borderId="104" xfId="0" applyFont="1" applyBorder="1" applyAlignment="1">
      <alignment horizontal="left" vertical="center" shrinkToFit="1"/>
    </xf>
    <xf numFmtId="0" fontId="7" fillId="0" borderId="14" xfId="0" applyFont="1" applyFill="1" applyBorder="1" applyAlignment="1">
      <alignment horizontal="left" vertical="center"/>
    </xf>
    <xf numFmtId="0" fontId="7" fillId="0" borderId="48" xfId="0" applyFont="1" applyFill="1" applyBorder="1" applyAlignment="1">
      <alignment horizontal="left" vertical="center"/>
    </xf>
    <xf numFmtId="0" fontId="7" fillId="0" borderId="23" xfId="0" applyFont="1" applyFill="1" applyBorder="1" applyAlignment="1">
      <alignment horizontal="left" vertical="center"/>
    </xf>
    <xf numFmtId="0" fontId="7" fillId="0" borderId="108"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105"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25" borderId="163" xfId="0" applyFont="1" applyFill="1" applyBorder="1" applyAlignment="1" applyProtection="1">
      <alignment horizontal="center" vertical="center"/>
      <protection locked="0"/>
    </xf>
    <xf numFmtId="0" fontId="7" fillId="25" borderId="159" xfId="0" applyFont="1" applyFill="1" applyBorder="1" applyAlignment="1" applyProtection="1">
      <alignment horizontal="center" vertical="center"/>
      <protection locked="0"/>
    </xf>
    <xf numFmtId="0" fontId="7" fillId="0" borderId="162" xfId="0" applyFont="1" applyFill="1" applyBorder="1" applyAlignment="1">
      <alignment horizontal="center" vertical="center"/>
    </xf>
    <xf numFmtId="0" fontId="7" fillId="0" borderId="0" xfId="0" applyFont="1" applyFill="1" applyBorder="1" applyAlignment="1">
      <alignment horizontal="left" vertical="center"/>
    </xf>
    <xf numFmtId="0" fontId="7" fillId="0" borderId="164" xfId="0" applyFont="1" applyFill="1" applyBorder="1" applyAlignment="1">
      <alignment horizontal="center" vertical="center"/>
    </xf>
    <xf numFmtId="0" fontId="7" fillId="0" borderId="165" xfId="0" applyFont="1" applyFill="1" applyBorder="1" applyAlignment="1">
      <alignment horizontal="center" vertical="center"/>
    </xf>
    <xf numFmtId="0" fontId="35" fillId="33" borderId="102" xfId="45" applyFont="1" applyFill="1" applyBorder="1" applyAlignment="1">
      <alignment horizontal="center" vertical="center"/>
    </xf>
    <xf numFmtId="0" fontId="35" fillId="33" borderId="49" xfId="45" applyFont="1" applyFill="1" applyBorder="1" applyAlignment="1">
      <alignment horizontal="center" vertical="center"/>
    </xf>
    <xf numFmtId="0" fontId="35" fillId="33" borderId="42" xfId="45" applyFont="1" applyFill="1" applyBorder="1" applyAlignment="1">
      <alignment horizontal="center" vertical="center"/>
    </xf>
    <xf numFmtId="0" fontId="35" fillId="33" borderId="103" xfId="45" applyFont="1" applyFill="1" applyBorder="1" applyAlignment="1">
      <alignment horizontal="center" vertical="center"/>
    </xf>
    <xf numFmtId="0" fontId="35" fillId="33" borderId="31" xfId="45" applyFont="1" applyFill="1" applyBorder="1" applyAlignment="1">
      <alignment horizontal="center" vertical="center"/>
    </xf>
    <xf numFmtId="0" fontId="35" fillId="33" borderId="30" xfId="45" applyFont="1" applyFill="1" applyBorder="1" applyAlignment="1">
      <alignment horizontal="center" vertical="center"/>
    </xf>
    <xf numFmtId="49" fontId="10" fillId="30" borderId="102" xfId="0" applyNumberFormat="1" applyFont="1" applyFill="1" applyBorder="1" applyAlignment="1">
      <alignment horizontal="left" vertical="center"/>
    </xf>
    <xf numFmtId="0" fontId="10" fillId="30" borderId="49" xfId="0" applyNumberFormat="1" applyFont="1" applyFill="1" applyBorder="1" applyAlignment="1">
      <alignment horizontal="left" vertical="center"/>
    </xf>
    <xf numFmtId="0" fontId="10" fillId="30" borderId="42" xfId="0" applyNumberFormat="1" applyFont="1" applyFill="1" applyBorder="1" applyAlignment="1">
      <alignment horizontal="left" vertical="center"/>
    </xf>
    <xf numFmtId="0" fontId="10" fillId="30" borderId="103" xfId="0" applyNumberFormat="1" applyFont="1" applyFill="1" applyBorder="1" applyAlignment="1">
      <alignment horizontal="left" vertical="center"/>
    </xf>
    <xf numFmtId="0" fontId="10" fillId="30" borderId="31" xfId="0" applyNumberFormat="1" applyFont="1" applyFill="1" applyBorder="1" applyAlignment="1">
      <alignment horizontal="left" vertical="center"/>
    </xf>
    <xf numFmtId="0" fontId="10" fillId="30" borderId="30" xfId="0" applyNumberFormat="1" applyFont="1" applyFill="1" applyBorder="1" applyAlignment="1">
      <alignment horizontal="left" vertical="center"/>
    </xf>
    <xf numFmtId="49" fontId="35" fillId="30" borderId="102" xfId="45" applyNumberFormat="1" applyFont="1" applyFill="1" applyBorder="1" applyAlignment="1">
      <alignment horizontal="left" vertical="center"/>
    </xf>
    <xf numFmtId="49" fontId="35" fillId="30" borderId="49" xfId="45" applyNumberFormat="1" applyFont="1" applyFill="1" applyBorder="1" applyAlignment="1">
      <alignment horizontal="left" vertical="center"/>
    </xf>
    <xf numFmtId="49" fontId="35" fillId="30" borderId="42" xfId="45" applyNumberFormat="1" applyFont="1" applyFill="1" applyBorder="1" applyAlignment="1">
      <alignment horizontal="left" vertical="center"/>
    </xf>
    <xf numFmtId="49" fontId="35" fillId="30" borderId="103" xfId="45" applyNumberFormat="1" applyFont="1" applyFill="1" applyBorder="1" applyAlignment="1">
      <alignment horizontal="left" vertical="center"/>
    </xf>
    <xf numFmtId="49" fontId="35" fillId="30" borderId="31" xfId="45" applyNumberFormat="1" applyFont="1" applyFill="1" applyBorder="1" applyAlignment="1">
      <alignment horizontal="left" vertical="center"/>
    </xf>
    <xf numFmtId="49" fontId="35" fillId="30" borderId="30" xfId="45" applyNumberFormat="1" applyFont="1" applyFill="1" applyBorder="1" applyAlignment="1">
      <alignment horizontal="left" vertical="center"/>
    </xf>
    <xf numFmtId="0" fontId="38" fillId="0" borderId="49" xfId="0" applyFont="1" applyBorder="1" applyAlignment="1">
      <alignment horizontal="right" vertical="center"/>
    </xf>
    <xf numFmtId="0" fontId="7" fillId="0" borderId="0" xfId="0" applyFont="1" applyBorder="1" applyAlignment="1">
      <alignment horizontal="left" vertical="center"/>
    </xf>
    <xf numFmtId="0" fontId="41" fillId="0" borderId="0" xfId="0" applyFont="1" applyAlignment="1">
      <alignment horizontal="left" vertical="center" wrapText="1"/>
    </xf>
    <xf numFmtId="0" fontId="41" fillId="0" borderId="75" xfId="0" applyFont="1" applyBorder="1" applyAlignment="1">
      <alignment horizontal="left" vertical="center" wrapText="1"/>
    </xf>
    <xf numFmtId="0" fontId="9" fillId="0" borderId="155" xfId="0" applyFont="1" applyBorder="1" applyAlignment="1">
      <alignment horizontal="center" vertical="center"/>
    </xf>
    <xf numFmtId="0" fontId="9" fillId="0" borderId="166" xfId="0" applyFont="1" applyBorder="1" applyAlignment="1">
      <alignment horizontal="center" vertical="center"/>
    </xf>
    <xf numFmtId="0" fontId="9" fillId="0" borderId="156" xfId="0" applyFont="1" applyBorder="1" applyAlignment="1">
      <alignment horizontal="center" vertical="center"/>
    </xf>
    <xf numFmtId="0" fontId="0" fillId="0" borderId="23" xfId="0" applyFont="1" applyBorder="1" applyAlignment="1">
      <alignment horizontal="left" vertical="center" wrapText="1"/>
    </xf>
    <xf numFmtId="0" fontId="0" fillId="0" borderId="14" xfId="0" applyFont="1" applyBorder="1" applyAlignment="1">
      <alignment horizontal="left" vertical="center" wrapText="1"/>
    </xf>
    <xf numFmtId="0" fontId="47" fillId="0" borderId="107" xfId="0" applyFont="1" applyBorder="1" applyAlignment="1">
      <alignment horizontal="left" vertical="center" wrapText="1"/>
    </xf>
    <xf numFmtId="0" fontId="47" fillId="0" borderId="0" xfId="0" applyFont="1" applyBorder="1" applyAlignment="1">
      <alignment horizontal="left" vertical="center" wrapText="1"/>
    </xf>
    <xf numFmtId="0" fontId="47" fillId="0" borderId="157" xfId="0" applyFont="1" applyBorder="1" applyAlignment="1">
      <alignment horizontal="left" vertical="center" wrapText="1"/>
    </xf>
    <xf numFmtId="0" fontId="44" fillId="0" borderId="23" xfId="0" applyFont="1" applyFill="1" applyBorder="1" applyAlignment="1" applyProtection="1">
      <alignment horizontal="left" vertical="center" wrapText="1"/>
      <protection locked="0"/>
    </xf>
    <xf numFmtId="0" fontId="44" fillId="0" borderId="14" xfId="0" applyFont="1" applyFill="1" applyBorder="1" applyAlignment="1" applyProtection="1">
      <alignment horizontal="left" vertical="center" wrapText="1"/>
      <protection locked="0"/>
    </xf>
    <xf numFmtId="0" fontId="49" fillId="0" borderId="23" xfId="0" applyFont="1" applyFill="1" applyBorder="1" applyAlignment="1">
      <alignment horizontal="left" vertical="center" wrapText="1" shrinkToFit="1"/>
    </xf>
    <xf numFmtId="0" fontId="49" fillId="0" borderId="14" xfId="0" applyFont="1" applyFill="1" applyBorder="1" applyAlignment="1">
      <alignment horizontal="left" vertical="center" wrapText="1" shrinkToFit="1"/>
    </xf>
    <xf numFmtId="0" fontId="48" fillId="0" borderId="14" xfId="0" applyFont="1" applyFill="1" applyBorder="1" applyAlignment="1">
      <alignment horizontal="left" vertical="center" wrapText="1" shrinkToFit="1"/>
    </xf>
    <xf numFmtId="0" fontId="48" fillId="0" borderId="23" xfId="0" applyFont="1" applyBorder="1" applyAlignment="1">
      <alignment horizontal="left" vertical="center" wrapText="1"/>
    </xf>
    <xf numFmtId="0" fontId="48" fillId="0" borderId="14" xfId="0" applyFont="1" applyBorder="1" applyAlignment="1">
      <alignment horizontal="left" vertical="center" wrapText="1"/>
    </xf>
    <xf numFmtId="0" fontId="47" fillId="0" borderId="48" xfId="0" applyFont="1" applyBorder="1" applyAlignment="1" applyProtection="1">
      <alignment horizontal="center" vertical="center" textRotation="255" shrinkToFit="1"/>
    </xf>
    <xf numFmtId="0" fontId="47" fillId="0" borderId="85" xfId="0" applyFont="1" applyBorder="1" applyAlignment="1" applyProtection="1">
      <alignment horizontal="center" vertical="center" textRotation="255" shrinkToFit="1"/>
    </xf>
    <xf numFmtId="0" fontId="47" fillId="0" borderId="23" xfId="0" applyFont="1" applyBorder="1" applyAlignment="1" applyProtection="1">
      <alignment horizontal="center" vertical="center" textRotation="255" shrinkToFit="1"/>
    </xf>
    <xf numFmtId="0" fontId="42" fillId="0" borderId="14"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2" fillId="0" borderId="48" xfId="0" applyFont="1" applyBorder="1" applyAlignment="1">
      <alignment vertical="center" wrapText="1"/>
    </xf>
    <xf numFmtId="0" fontId="2" fillId="0" borderId="85" xfId="0" applyFont="1" applyBorder="1" applyAlignment="1">
      <alignment vertical="center" wrapText="1"/>
    </xf>
    <xf numFmtId="0" fontId="44" fillId="0" borderId="48" xfId="0" applyFont="1" applyFill="1" applyBorder="1" applyAlignment="1" applyProtection="1">
      <alignment vertical="center" wrapText="1"/>
      <protection locked="0"/>
    </xf>
    <xf numFmtId="0" fontId="44" fillId="0" borderId="85" xfId="0" applyFont="1" applyFill="1" applyBorder="1" applyAlignment="1" applyProtection="1">
      <alignment vertical="center" wrapText="1"/>
      <protection locked="0"/>
    </xf>
    <xf numFmtId="0" fontId="44" fillId="0" borderId="23" xfId="0" applyFont="1" applyFill="1" applyBorder="1" applyAlignment="1" applyProtection="1">
      <alignment vertical="center" wrapText="1"/>
      <protection locked="0"/>
    </xf>
    <xf numFmtId="0" fontId="48" fillId="0" borderId="48" xfId="0" applyFont="1" applyBorder="1" applyAlignment="1">
      <alignment horizontal="left" vertical="top" wrapText="1"/>
    </xf>
    <xf numFmtId="0" fontId="48" fillId="0" borderId="85" xfId="0" applyFont="1" applyBorder="1" applyAlignment="1">
      <alignment horizontal="left" vertical="top" wrapText="1"/>
    </xf>
    <xf numFmtId="0" fontId="42" fillId="0" borderId="48" xfId="0" applyFont="1" applyFill="1" applyBorder="1" applyAlignment="1">
      <alignment vertical="center" wrapText="1"/>
    </xf>
    <xf numFmtId="0" fontId="42" fillId="0" borderId="85" xfId="0" applyFont="1" applyFill="1" applyBorder="1" applyAlignment="1">
      <alignment vertical="center" wrapText="1"/>
    </xf>
    <xf numFmtId="0" fontId="42" fillId="0" borderId="23" xfId="0" applyFont="1" applyFill="1" applyBorder="1" applyAlignment="1">
      <alignment vertical="center" wrapText="1"/>
    </xf>
    <xf numFmtId="0" fontId="44" fillId="0" borderId="44" xfId="0" applyFont="1" applyFill="1" applyBorder="1" applyAlignment="1">
      <alignment vertical="center" wrapText="1"/>
    </xf>
    <xf numFmtId="0" fontId="44" fillId="0" borderId="61" xfId="0" applyFont="1" applyFill="1" applyBorder="1" applyAlignment="1">
      <alignment vertical="center" wrapText="1"/>
    </xf>
    <xf numFmtId="0" fontId="44" fillId="0" borderId="16" xfId="0" applyFont="1" applyFill="1" applyBorder="1" applyAlignment="1">
      <alignment vertical="center" wrapText="1"/>
    </xf>
    <xf numFmtId="0" fontId="44" fillId="0" borderId="14" xfId="0" applyFont="1" applyFill="1" applyBorder="1" applyAlignment="1">
      <alignment horizontal="left" vertical="top" wrapText="1"/>
    </xf>
    <xf numFmtId="0" fontId="44" fillId="0" borderId="167" xfId="0" applyFont="1" applyFill="1" applyBorder="1" applyAlignment="1">
      <alignment horizontal="left" vertical="top" wrapText="1"/>
    </xf>
    <xf numFmtId="0" fontId="48" fillId="0" borderId="23" xfId="0" applyFont="1" applyBorder="1" applyAlignment="1">
      <alignment horizontal="left" vertical="top" wrapText="1"/>
    </xf>
    <xf numFmtId="0" fontId="44" fillId="28" borderId="107" xfId="0" applyFont="1" applyFill="1" applyBorder="1" applyAlignment="1">
      <alignment horizontal="left" vertical="center"/>
    </xf>
    <xf numFmtId="0" fontId="44" fillId="28" borderId="0" xfId="0" applyFont="1" applyFill="1" applyBorder="1" applyAlignment="1">
      <alignment horizontal="left" vertical="center"/>
    </xf>
    <xf numFmtId="0" fontId="44" fillId="28" borderId="157" xfId="0" applyFont="1" applyFill="1" applyBorder="1" applyAlignment="1">
      <alignment horizontal="left" vertical="center"/>
    </xf>
    <xf numFmtId="0" fontId="48" fillId="0" borderId="14" xfId="0" applyFont="1" applyBorder="1" applyAlignment="1">
      <alignment vertical="center" wrapText="1"/>
    </xf>
    <xf numFmtId="0" fontId="48" fillId="0" borderId="14" xfId="0" applyFont="1" applyBorder="1" applyAlignment="1">
      <alignment vertical="center"/>
    </xf>
    <xf numFmtId="0" fontId="44" fillId="0" borderId="169" xfId="0" applyFont="1" applyFill="1" applyBorder="1" applyAlignment="1" applyProtection="1">
      <alignment horizontal="left" vertical="center" wrapText="1"/>
      <protection locked="0"/>
    </xf>
    <xf numFmtId="0" fontId="44" fillId="0" borderId="170" xfId="0" applyFont="1" applyFill="1" applyBorder="1" applyAlignment="1" applyProtection="1">
      <alignment horizontal="left" vertical="center" wrapText="1"/>
      <protection locked="0"/>
    </xf>
    <xf numFmtId="0" fontId="44" fillId="28" borderId="171" xfId="0" applyFont="1" applyFill="1" applyBorder="1" applyAlignment="1">
      <alignment horizontal="left" vertical="center"/>
    </xf>
    <xf numFmtId="0" fontId="44" fillId="28" borderId="172" xfId="0" applyFont="1" applyFill="1" applyBorder="1" applyAlignment="1">
      <alignment horizontal="left" vertical="center"/>
    </xf>
    <xf numFmtId="0" fontId="44" fillId="28" borderId="170" xfId="0" applyFont="1" applyFill="1" applyBorder="1" applyAlignment="1">
      <alignment horizontal="left" vertical="center"/>
    </xf>
    <xf numFmtId="0" fontId="44" fillId="0" borderId="173" xfId="0" applyFont="1" applyFill="1" applyBorder="1" applyAlignment="1" applyProtection="1">
      <alignment horizontal="left" vertical="center" wrapText="1"/>
      <protection locked="0"/>
    </xf>
    <xf numFmtId="0" fontId="44" fillId="0" borderId="174" xfId="0" applyFont="1" applyFill="1" applyBorder="1" applyAlignment="1" applyProtection="1">
      <alignment horizontal="left" vertical="center" wrapText="1"/>
      <protection locked="0"/>
    </xf>
    <xf numFmtId="0" fontId="49" fillId="0" borderId="24" xfId="0" applyFont="1" applyFill="1" applyBorder="1" applyAlignment="1">
      <alignment horizontal="left" vertical="center" wrapText="1" shrinkToFit="1"/>
    </xf>
    <xf numFmtId="0" fontId="49" fillId="0" borderId="16" xfId="0" applyFont="1" applyFill="1" applyBorder="1" applyAlignment="1">
      <alignment horizontal="left" vertical="center" wrapText="1" shrinkToFit="1"/>
    </xf>
    <xf numFmtId="0" fontId="49" fillId="0" borderId="78" xfId="0" applyFont="1" applyFill="1" applyBorder="1" applyAlignment="1">
      <alignment horizontal="left" vertical="center" wrapText="1" shrinkToFit="1"/>
    </xf>
    <xf numFmtId="0" fontId="48" fillId="0" borderId="48" xfId="0" applyFont="1" applyBorder="1" applyAlignment="1">
      <alignment vertical="center" wrapText="1"/>
    </xf>
    <xf numFmtId="0" fontId="48" fillId="0" borderId="85" xfId="0" applyFont="1" applyBorder="1" applyAlignment="1">
      <alignment vertical="center" wrapText="1"/>
    </xf>
    <xf numFmtId="0" fontId="48" fillId="0" borderId="23" xfId="0" applyFont="1" applyBorder="1" applyAlignment="1">
      <alignmen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7"/>
    <cellStyle name="桁区切り 2 2" xfId="49"/>
    <cellStyle name="桁区切り 2 3" xfId="48"/>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標準 2 2" xfId="51"/>
    <cellStyle name="標準 2 2 2" xfId="53"/>
    <cellStyle name="標準 2 3" xfId="52"/>
    <cellStyle name="標準 3" xfId="46"/>
    <cellStyle name="標準 3 2" xfId="50"/>
    <cellStyle name="標準 4" xfId="45"/>
    <cellStyle name="標準_③-２加算様式（就労）" xfId="42"/>
    <cellStyle name="良い" xfId="43" builtinId="26" customBuiltin="1"/>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28575</xdr:colOff>
      <xdr:row>40</xdr:row>
      <xdr:rowOff>66675</xdr:rowOff>
    </xdr:from>
    <xdr:ext cx="76200" cy="200025"/>
    <xdr:sp macro="" textlink="">
      <xdr:nvSpPr>
        <xdr:cNvPr id="2" name="Text Box 2"/>
        <xdr:cNvSpPr txBox="1">
          <a:spLocks noChangeArrowheads="1"/>
        </xdr:cNvSpPr>
      </xdr:nvSpPr>
      <xdr:spPr bwMode="auto">
        <a:xfrm>
          <a:off x="1958975" y="863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0025"/>
    <xdr:sp macro="" textlink="">
      <xdr:nvSpPr>
        <xdr:cNvPr id="3" name="Text Box 3"/>
        <xdr:cNvSpPr txBox="1">
          <a:spLocks noChangeArrowheads="1"/>
        </xdr:cNvSpPr>
      </xdr:nvSpPr>
      <xdr:spPr bwMode="auto">
        <a:xfrm>
          <a:off x="1958975" y="863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9550"/>
    <xdr:sp macro="" textlink="">
      <xdr:nvSpPr>
        <xdr:cNvPr id="4" name="Text Box 2"/>
        <xdr:cNvSpPr txBox="1">
          <a:spLocks noChangeArrowheads="1"/>
        </xdr:cNvSpPr>
      </xdr:nvSpPr>
      <xdr:spPr bwMode="auto">
        <a:xfrm>
          <a:off x="1958975" y="8639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1490"/>
    <xdr:sp macro="" textlink="">
      <xdr:nvSpPr>
        <xdr:cNvPr id="5" name="Text Box 2"/>
        <xdr:cNvSpPr txBox="1">
          <a:spLocks noChangeArrowheads="1"/>
        </xdr:cNvSpPr>
      </xdr:nvSpPr>
      <xdr:spPr bwMode="auto">
        <a:xfrm>
          <a:off x="1958975" y="86391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izenchosho_jihatu_hodayother_r0804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調書1"/>
      <sheetName val="【記載例】調書1"/>
      <sheetName val="調書2-1"/>
      <sheetName val="調書2-2"/>
      <sheetName val="【記載例】調書2"/>
      <sheetName val="調書3"/>
      <sheetName val="調書4-1"/>
      <sheetName val="調書4-2"/>
      <sheetName val="【記載例】調書4"/>
      <sheetName val="調書5"/>
    </sheetNames>
    <sheetDataSet>
      <sheetData sheetId="0"/>
      <sheetData sheetId="1">
        <row r="1">
          <cell r="AJ1"/>
          <cell r="AQ1"/>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18"/>
  <sheetViews>
    <sheetView showGridLines="0" zoomScaleNormal="100" zoomScaleSheetLayoutView="100" workbookViewId="0">
      <selection activeCell="H7" sqref="H7"/>
    </sheetView>
  </sheetViews>
  <sheetFormatPr defaultColWidth="9" defaultRowHeight="15"/>
  <cols>
    <col min="1" max="1" width="3.08984375" style="252" customWidth="1"/>
    <col min="2" max="2" width="7.7265625" style="252" customWidth="1"/>
    <col min="3" max="3" width="31" style="252" customWidth="1"/>
    <col min="4" max="4" width="48" style="251" customWidth="1"/>
    <col min="5" max="5" width="15.36328125" style="251" customWidth="1"/>
    <col min="6" max="6" width="4.26953125" style="252" customWidth="1"/>
    <col min="7" max="16384" width="9" style="252"/>
  </cols>
  <sheetData>
    <row r="1" spans="2:7" ht="19.5">
      <c r="B1" s="249" t="s">
        <v>300</v>
      </c>
      <c r="C1" s="249"/>
      <c r="D1" s="250"/>
    </row>
    <row r="2" spans="2:7" ht="20.5" customHeight="1">
      <c r="B2" s="253" t="s">
        <v>301</v>
      </c>
    </row>
    <row r="3" spans="2:7" ht="20.5" customHeight="1">
      <c r="B3" s="254"/>
      <c r="C3" s="255" t="s">
        <v>302</v>
      </c>
      <c r="D3" s="255" t="s">
        <v>303</v>
      </c>
      <c r="E3" s="255" t="s">
        <v>304</v>
      </c>
    </row>
    <row r="4" spans="2:7" ht="43.5" customHeight="1">
      <c r="B4" s="255">
        <v>1</v>
      </c>
      <c r="C4" s="256" t="s">
        <v>305</v>
      </c>
      <c r="D4" s="287" t="s">
        <v>315</v>
      </c>
      <c r="E4" s="289" t="s">
        <v>306</v>
      </c>
    </row>
    <row r="5" spans="2:7" ht="43.5" customHeight="1">
      <c r="B5" s="255">
        <v>2</v>
      </c>
      <c r="C5" s="285" t="s">
        <v>307</v>
      </c>
      <c r="D5" s="288"/>
      <c r="E5" s="290"/>
    </row>
    <row r="6" spans="2:7" ht="43.5" customHeight="1">
      <c r="B6" s="255">
        <v>4</v>
      </c>
      <c r="C6" s="257" t="s">
        <v>308</v>
      </c>
      <c r="D6" s="258" t="s">
        <v>329</v>
      </c>
      <c r="E6" s="290"/>
    </row>
    <row r="7" spans="2:7" ht="43.5" customHeight="1">
      <c r="B7" s="255">
        <v>6</v>
      </c>
      <c r="C7" s="259" t="s">
        <v>309</v>
      </c>
      <c r="D7" s="260" t="s">
        <v>310</v>
      </c>
      <c r="E7" s="291"/>
    </row>
    <row r="8" spans="2:7" ht="21.75" customHeight="1">
      <c r="B8" s="292"/>
      <c r="C8" s="293"/>
      <c r="D8" s="293"/>
      <c r="E8" s="293"/>
    </row>
    <row r="9" spans="2:7" ht="20.5" customHeight="1">
      <c r="B9" s="261" t="s">
        <v>311</v>
      </c>
    </row>
    <row r="10" spans="2:7" ht="20.5" customHeight="1">
      <c r="B10" s="254"/>
      <c r="C10" s="294" t="s">
        <v>312</v>
      </c>
      <c r="D10" s="295"/>
      <c r="E10" s="296"/>
    </row>
    <row r="11" spans="2:7" ht="57.75" customHeight="1">
      <c r="B11" s="255">
        <v>1</v>
      </c>
      <c r="C11" s="286" t="s">
        <v>316</v>
      </c>
      <c r="D11" s="286"/>
      <c r="E11" s="286"/>
    </row>
    <row r="12" spans="2:7" ht="57.75" customHeight="1">
      <c r="B12" s="255">
        <v>2</v>
      </c>
      <c r="C12" s="286" t="s">
        <v>313</v>
      </c>
      <c r="D12" s="286"/>
      <c r="E12" s="286"/>
      <c r="G12" s="252" t="s">
        <v>314</v>
      </c>
    </row>
    <row r="13" spans="2:7" ht="57.75" customHeight="1">
      <c r="B13" s="255">
        <v>3</v>
      </c>
      <c r="C13" s="286" t="s">
        <v>328</v>
      </c>
      <c r="D13" s="286"/>
      <c r="E13" s="286"/>
    </row>
    <row r="14" spans="2:7" ht="20.5" customHeight="1"/>
    <row r="15" spans="2:7" ht="20.5" customHeight="1"/>
    <row r="16" spans="2:7" ht="20.5" customHeight="1"/>
    <row r="17" ht="20.5" customHeight="1"/>
    <row r="18" ht="20.5" customHeight="1"/>
  </sheetData>
  <mergeCells count="7">
    <mergeCell ref="C12:E12"/>
    <mergeCell ref="C13:E13"/>
    <mergeCell ref="D4:D5"/>
    <mergeCell ref="E4:E7"/>
    <mergeCell ref="B8:E8"/>
    <mergeCell ref="C10:E10"/>
    <mergeCell ref="C11:E11"/>
  </mergeCells>
  <phoneticPr fontId="2"/>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D37"/>
  <sheetViews>
    <sheetView view="pageBreakPreview" zoomScale="85" zoomScaleNormal="85" zoomScaleSheetLayoutView="85" workbookViewId="0"/>
  </sheetViews>
  <sheetFormatPr defaultColWidth="9" defaultRowHeight="21" customHeight="1"/>
  <cols>
    <col min="1" max="1" width="4.7265625" style="45" customWidth="1"/>
    <col min="2" max="2" width="14.08984375" style="46" customWidth="1"/>
    <col min="3" max="3" width="14.26953125" style="46" customWidth="1"/>
    <col min="4" max="4" width="14.90625" style="46" customWidth="1"/>
    <col min="5" max="5" width="3" style="46" customWidth="1"/>
    <col min="6" max="32" width="3" style="45" customWidth="1"/>
    <col min="33" max="41" width="2.90625" style="45" customWidth="1"/>
    <col min="42" max="42" width="10" style="45" customWidth="1"/>
    <col min="43" max="43" width="2.90625" style="45" customWidth="1"/>
    <col min="44" max="44" width="6.90625" style="45" hidden="1" customWidth="1"/>
    <col min="45" max="47" width="2.90625" style="45" customWidth="1"/>
    <col min="48" max="50" width="2.26953125" style="45" customWidth="1"/>
    <col min="51" max="71" width="2.6328125" style="45" customWidth="1"/>
    <col min="72" max="16384" width="9" style="45"/>
  </cols>
  <sheetData>
    <row r="1" spans="1:56" s="1" customFormat="1" ht="21" customHeight="1" thickBot="1">
      <c r="A1" s="1" t="s">
        <v>132</v>
      </c>
      <c r="C1" s="122" t="s">
        <v>323</v>
      </c>
      <c r="D1" s="111"/>
      <c r="E1" s="110" t="s">
        <v>317</v>
      </c>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8"/>
      <c r="AR1" s="243" t="e">
        <f>IF(DAY(D1)&lt;15,DATE(YEAR(D1),MONTH(D1)-1,DAY(D1)),D1)</f>
        <v>#NUM!</v>
      </c>
      <c r="AS1" s="108"/>
      <c r="AT1" s="108"/>
      <c r="AU1" s="108"/>
      <c r="AV1" s="108"/>
      <c r="AW1" s="108"/>
    </row>
    <row r="2" spans="1:56" s="1" customFormat="1" ht="26.5" customHeight="1" thickBot="1">
      <c r="A2" s="308" t="s">
        <v>130</v>
      </c>
      <c r="B2" s="308"/>
      <c r="C2" s="308"/>
      <c r="D2" s="308"/>
      <c r="E2" s="308"/>
      <c r="F2" s="308"/>
      <c r="G2" s="308"/>
      <c r="H2" s="308"/>
      <c r="I2" s="308"/>
      <c r="J2" s="308"/>
      <c r="K2" s="308"/>
      <c r="L2" s="308"/>
      <c r="M2" s="308"/>
      <c r="N2" s="308"/>
      <c r="O2" s="308"/>
      <c r="P2" s="308"/>
      <c r="Q2" s="308"/>
      <c r="R2" s="308"/>
      <c r="S2" s="120" t="str">
        <f>IFERROR("（"&amp;TEXT(DATE(TEXT(AR1,"yyyy"),TEXT(AR1,"mm")-1,1),"gggee年mm月")&amp;"分）","（エラー！調書1-1のセル「d1」(運営指導日)入力！）")</f>
        <v>（エラー！調書1-1のセル「d1」(運営指導日)入力！）</v>
      </c>
      <c r="T2" s="120"/>
      <c r="U2" s="120"/>
      <c r="V2" s="120"/>
      <c r="W2" s="120"/>
      <c r="X2" s="120"/>
      <c r="Y2" s="120"/>
      <c r="Z2" s="120"/>
      <c r="AA2" s="120"/>
      <c r="AB2" s="120"/>
      <c r="AC2" s="120"/>
      <c r="AD2" s="120"/>
      <c r="AE2" s="120"/>
      <c r="AF2" s="120"/>
      <c r="AG2" s="121"/>
      <c r="AH2" s="121"/>
      <c r="AI2" s="121"/>
      <c r="AJ2" s="121"/>
      <c r="AK2" s="121"/>
      <c r="AL2" s="121"/>
      <c r="AM2" s="121"/>
      <c r="AN2" s="121"/>
      <c r="AO2" s="121"/>
      <c r="AP2" s="48"/>
      <c r="AQ2" s="48"/>
      <c r="AR2" s="48"/>
      <c r="AS2" s="48"/>
      <c r="AT2" s="48"/>
      <c r="AU2" s="48"/>
      <c r="AV2" s="48"/>
      <c r="AW2" s="48"/>
      <c r="AX2" s="48"/>
      <c r="AY2" s="48"/>
      <c r="AZ2" s="48"/>
      <c r="BA2" s="48"/>
      <c r="BB2" s="48"/>
      <c r="BC2" s="48"/>
      <c r="BD2" s="48"/>
    </row>
    <row r="3" spans="1:56" s="1" customFormat="1" ht="18.75" customHeight="1" thickBot="1">
      <c r="A3" s="297" t="s">
        <v>22</v>
      </c>
      <c r="B3" s="298"/>
      <c r="C3" s="301" t="s">
        <v>297</v>
      </c>
      <c r="D3" s="301"/>
      <c r="E3" s="297" t="s">
        <v>135</v>
      </c>
      <c r="F3" s="298"/>
      <c r="G3" s="298"/>
      <c r="H3" s="298"/>
      <c r="I3" s="298"/>
      <c r="J3" s="298"/>
      <c r="K3" s="299"/>
      <c r="L3" s="300" t="s">
        <v>136</v>
      </c>
      <c r="M3" s="301"/>
      <c r="N3" s="301"/>
      <c r="O3" s="301"/>
      <c r="P3" s="301"/>
      <c r="Q3" s="301"/>
      <c r="R3" s="301"/>
      <c r="S3" s="301"/>
      <c r="T3" s="301"/>
      <c r="U3" s="302"/>
      <c r="V3" s="297" t="s">
        <v>137</v>
      </c>
      <c r="W3" s="298"/>
      <c r="X3" s="298"/>
      <c r="Y3" s="298"/>
      <c r="Z3" s="298"/>
      <c r="AA3" s="298"/>
      <c r="AB3" s="298"/>
      <c r="AC3" s="299"/>
      <c r="AD3" s="301"/>
      <c r="AE3" s="301"/>
      <c r="AF3" s="301"/>
      <c r="AG3" s="301"/>
      <c r="AH3" s="301"/>
      <c r="AI3" s="301"/>
      <c r="AJ3" s="301"/>
      <c r="AK3" s="301"/>
      <c r="AL3" s="301"/>
      <c r="AM3" s="301"/>
      <c r="AN3" s="301"/>
      <c r="AO3" s="301"/>
      <c r="AP3" s="302"/>
      <c r="AR3" s="139"/>
      <c r="AS3" s="139"/>
      <c r="AT3" s="139"/>
      <c r="AU3" s="139"/>
      <c r="AV3" s="139"/>
      <c r="AW3" s="139"/>
      <c r="AX3" s="139"/>
      <c r="AY3" s="139"/>
      <c r="AZ3" s="139"/>
      <c r="BA3" s="139"/>
    </row>
    <row r="4" spans="1:56" s="1" customFormat="1" ht="18.75" customHeight="1" thickBot="1">
      <c r="A4" s="303"/>
      <c r="B4" s="304"/>
      <c r="C4" s="304"/>
      <c r="D4" s="304"/>
      <c r="E4" s="297" t="s">
        <v>27</v>
      </c>
      <c r="F4" s="298"/>
      <c r="G4" s="298"/>
      <c r="H4" s="298"/>
      <c r="I4" s="298"/>
      <c r="J4" s="298"/>
      <c r="K4" s="298"/>
      <c r="L4" s="298"/>
      <c r="M4" s="298"/>
      <c r="N4" s="298"/>
      <c r="O4" s="298"/>
      <c r="P4" s="298"/>
      <c r="Q4" s="298"/>
      <c r="R4" s="298"/>
      <c r="S4" s="298"/>
      <c r="T4" s="298"/>
      <c r="U4" s="298"/>
      <c r="V4" s="298"/>
      <c r="W4" s="298"/>
      <c r="X4" s="298"/>
      <c r="Y4" s="298"/>
      <c r="Z4" s="298"/>
      <c r="AA4" s="299"/>
      <c r="AB4" s="300" t="s">
        <v>28</v>
      </c>
      <c r="AC4" s="301"/>
      <c r="AD4" s="301"/>
      <c r="AE4" s="301"/>
      <c r="AF4" s="301"/>
      <c r="AG4" s="301"/>
      <c r="AH4" s="301"/>
      <c r="AI4" s="301"/>
      <c r="AJ4" s="301"/>
      <c r="AK4" s="301"/>
      <c r="AL4" s="301"/>
      <c r="AM4" s="301"/>
      <c r="AN4" s="301"/>
      <c r="AO4" s="301"/>
      <c r="AP4" s="302"/>
    </row>
    <row r="5" spans="1:56" s="1" customFormat="1" ht="18.75" customHeight="1" thickBot="1">
      <c r="A5" s="297" t="s">
        <v>29</v>
      </c>
      <c r="B5" s="298"/>
      <c r="C5" s="298"/>
      <c r="D5" s="105"/>
      <c r="E5" s="298" t="s">
        <v>30</v>
      </c>
      <c r="F5" s="298"/>
      <c r="G5" s="298"/>
      <c r="H5" s="298"/>
      <c r="I5" s="298"/>
      <c r="J5" s="298"/>
      <c r="K5" s="298"/>
      <c r="L5" s="299"/>
      <c r="M5" s="300"/>
      <c r="N5" s="301"/>
      <c r="O5" s="301"/>
      <c r="P5" s="301"/>
      <c r="Q5" s="301"/>
      <c r="R5" s="301"/>
      <c r="S5" s="301"/>
      <c r="T5" s="301"/>
      <c r="U5" s="301"/>
      <c r="V5" s="301"/>
      <c r="W5" s="297" t="s">
        <v>31</v>
      </c>
      <c r="X5" s="298"/>
      <c r="Y5" s="298"/>
      <c r="Z5" s="298"/>
      <c r="AA5" s="298"/>
      <c r="AB5" s="298"/>
      <c r="AC5" s="298"/>
      <c r="AD5" s="298"/>
      <c r="AE5" s="299"/>
      <c r="AF5" s="305" t="s">
        <v>28</v>
      </c>
      <c r="AG5" s="306"/>
      <c r="AH5" s="306"/>
      <c r="AI5" s="306"/>
      <c r="AJ5" s="306"/>
      <c r="AK5" s="306"/>
      <c r="AL5" s="306"/>
      <c r="AM5" s="306"/>
      <c r="AN5" s="306"/>
      <c r="AO5" s="306"/>
      <c r="AP5" s="307"/>
    </row>
    <row r="6" spans="1:56" s="1" customFormat="1" ht="18.75" customHeight="1" thickBot="1">
      <c r="A6" s="297" t="s">
        <v>32</v>
      </c>
      <c r="B6" s="298"/>
      <c r="C6" s="298"/>
      <c r="D6" s="298"/>
      <c r="E6" s="298"/>
      <c r="F6" s="298"/>
      <c r="G6" s="298"/>
      <c r="H6" s="298"/>
      <c r="I6" s="298"/>
      <c r="J6" s="298"/>
      <c r="K6" s="298"/>
      <c r="L6" s="299"/>
      <c r="M6" s="300" t="s">
        <v>33</v>
      </c>
      <c r="N6" s="301"/>
      <c r="O6" s="301"/>
      <c r="P6" s="301"/>
      <c r="Q6" s="301"/>
      <c r="R6" s="301"/>
      <c r="S6" s="301"/>
      <c r="T6" s="301"/>
      <c r="U6" s="301"/>
      <c r="V6" s="301"/>
      <c r="W6" s="297" t="s">
        <v>34</v>
      </c>
      <c r="X6" s="298"/>
      <c r="Y6" s="298"/>
      <c r="Z6" s="298"/>
      <c r="AA6" s="298"/>
      <c r="AB6" s="298"/>
      <c r="AC6" s="298"/>
      <c r="AD6" s="298"/>
      <c r="AE6" s="299"/>
      <c r="AF6" s="311" t="s">
        <v>35</v>
      </c>
      <c r="AG6" s="312"/>
      <c r="AH6" s="312"/>
      <c r="AI6" s="312"/>
      <c r="AJ6" s="312"/>
      <c r="AK6" s="312"/>
      <c r="AL6" s="312"/>
      <c r="AM6" s="312"/>
      <c r="AN6" s="312"/>
      <c r="AO6" s="312"/>
      <c r="AP6" s="313"/>
    </row>
    <row r="7" spans="1:56" s="1" customFormat="1" ht="18.75" customHeight="1">
      <c r="A7" s="320" t="s">
        <v>36</v>
      </c>
      <c r="B7" s="323" t="s">
        <v>6</v>
      </c>
      <c r="C7" s="315" t="s">
        <v>7</v>
      </c>
      <c r="D7" s="325" t="s">
        <v>8</v>
      </c>
      <c r="E7" s="323" t="s">
        <v>9</v>
      </c>
      <c r="F7" s="325"/>
      <c r="G7" s="325"/>
      <c r="H7" s="325"/>
      <c r="I7" s="325"/>
      <c r="J7" s="325"/>
      <c r="K7" s="330"/>
      <c r="L7" s="323" t="s">
        <v>10</v>
      </c>
      <c r="M7" s="325"/>
      <c r="N7" s="325"/>
      <c r="O7" s="325"/>
      <c r="P7" s="325"/>
      <c r="Q7" s="325"/>
      <c r="R7" s="330"/>
      <c r="S7" s="323" t="s">
        <v>11</v>
      </c>
      <c r="T7" s="325"/>
      <c r="U7" s="325"/>
      <c r="V7" s="325"/>
      <c r="W7" s="325"/>
      <c r="X7" s="325"/>
      <c r="Y7" s="330"/>
      <c r="Z7" s="331" t="s">
        <v>12</v>
      </c>
      <c r="AA7" s="325"/>
      <c r="AB7" s="325"/>
      <c r="AC7" s="325"/>
      <c r="AD7" s="325"/>
      <c r="AE7" s="325"/>
      <c r="AF7" s="330"/>
      <c r="AG7" s="314" t="s">
        <v>1</v>
      </c>
      <c r="AH7" s="315"/>
      <c r="AI7" s="315"/>
      <c r="AJ7" s="315" t="s">
        <v>14</v>
      </c>
      <c r="AK7" s="315"/>
      <c r="AL7" s="315"/>
      <c r="AM7" s="315" t="s">
        <v>15</v>
      </c>
      <c r="AN7" s="315"/>
      <c r="AO7" s="315"/>
      <c r="AP7" s="318" t="s">
        <v>37</v>
      </c>
    </row>
    <row r="8" spans="1:56" s="1" customFormat="1" ht="18.75" customHeight="1">
      <c r="A8" s="321"/>
      <c r="B8" s="324"/>
      <c r="C8" s="317"/>
      <c r="D8" s="326"/>
      <c r="E8" s="112">
        <v>1</v>
      </c>
      <c r="F8" s="113">
        <v>2</v>
      </c>
      <c r="G8" s="113">
        <v>3</v>
      </c>
      <c r="H8" s="114">
        <v>4</v>
      </c>
      <c r="I8" s="113">
        <v>5</v>
      </c>
      <c r="J8" s="113">
        <v>6</v>
      </c>
      <c r="K8" s="115">
        <v>7</v>
      </c>
      <c r="L8" s="112">
        <v>8</v>
      </c>
      <c r="M8" s="113">
        <v>9</v>
      </c>
      <c r="N8" s="113">
        <v>10</v>
      </c>
      <c r="O8" s="113">
        <v>11</v>
      </c>
      <c r="P8" s="113">
        <v>12</v>
      </c>
      <c r="Q8" s="113">
        <v>13</v>
      </c>
      <c r="R8" s="115">
        <v>14</v>
      </c>
      <c r="S8" s="112">
        <v>15</v>
      </c>
      <c r="T8" s="113">
        <v>16</v>
      </c>
      <c r="U8" s="113">
        <v>17</v>
      </c>
      <c r="V8" s="113">
        <v>18</v>
      </c>
      <c r="W8" s="113">
        <v>19</v>
      </c>
      <c r="X8" s="113">
        <v>20</v>
      </c>
      <c r="Y8" s="115">
        <v>21</v>
      </c>
      <c r="Z8" s="114">
        <v>22</v>
      </c>
      <c r="AA8" s="113">
        <v>23</v>
      </c>
      <c r="AB8" s="113">
        <v>24</v>
      </c>
      <c r="AC8" s="113">
        <v>25</v>
      </c>
      <c r="AD8" s="113">
        <v>26</v>
      </c>
      <c r="AE8" s="113">
        <v>27</v>
      </c>
      <c r="AF8" s="115">
        <v>28</v>
      </c>
      <c r="AG8" s="316"/>
      <c r="AH8" s="317"/>
      <c r="AI8" s="317"/>
      <c r="AJ8" s="317"/>
      <c r="AK8" s="317"/>
      <c r="AL8" s="317"/>
      <c r="AM8" s="317"/>
      <c r="AN8" s="317"/>
      <c r="AO8" s="317"/>
      <c r="AP8" s="319"/>
    </row>
    <row r="9" spans="1:56" s="1" customFormat="1" ht="18.75" customHeight="1">
      <c r="A9" s="321"/>
      <c r="B9" s="324"/>
      <c r="C9" s="317"/>
      <c r="D9" s="326"/>
      <c r="E9" s="246" t="e">
        <f t="shared" ref="E9:AF9" si="0">DATE(TEXT($AR$1,"yyyy"),TEXT($AR$1,"mm")-1,E8)</f>
        <v>#NUM!</v>
      </c>
      <c r="F9" s="116" t="e">
        <f t="shared" si="0"/>
        <v>#NUM!</v>
      </c>
      <c r="G9" s="116" t="e">
        <f t="shared" si="0"/>
        <v>#NUM!</v>
      </c>
      <c r="H9" s="116" t="e">
        <f t="shared" si="0"/>
        <v>#NUM!</v>
      </c>
      <c r="I9" s="116" t="e">
        <f t="shared" si="0"/>
        <v>#NUM!</v>
      </c>
      <c r="J9" s="116" t="e">
        <f t="shared" si="0"/>
        <v>#NUM!</v>
      </c>
      <c r="K9" s="117" t="e">
        <f t="shared" si="0"/>
        <v>#NUM!</v>
      </c>
      <c r="L9" s="118" t="e">
        <f t="shared" si="0"/>
        <v>#NUM!</v>
      </c>
      <c r="M9" s="116" t="e">
        <f t="shared" si="0"/>
        <v>#NUM!</v>
      </c>
      <c r="N9" s="116" t="e">
        <f t="shared" si="0"/>
        <v>#NUM!</v>
      </c>
      <c r="O9" s="116" t="e">
        <f t="shared" si="0"/>
        <v>#NUM!</v>
      </c>
      <c r="P9" s="116" t="e">
        <f t="shared" si="0"/>
        <v>#NUM!</v>
      </c>
      <c r="Q9" s="116" t="e">
        <f t="shared" si="0"/>
        <v>#NUM!</v>
      </c>
      <c r="R9" s="117" t="e">
        <f t="shared" si="0"/>
        <v>#NUM!</v>
      </c>
      <c r="S9" s="118" t="e">
        <f t="shared" si="0"/>
        <v>#NUM!</v>
      </c>
      <c r="T9" s="116" t="e">
        <f t="shared" si="0"/>
        <v>#NUM!</v>
      </c>
      <c r="U9" s="116" t="e">
        <f t="shared" si="0"/>
        <v>#NUM!</v>
      </c>
      <c r="V9" s="116" t="e">
        <f t="shared" si="0"/>
        <v>#NUM!</v>
      </c>
      <c r="W9" s="116" t="e">
        <f t="shared" si="0"/>
        <v>#NUM!</v>
      </c>
      <c r="X9" s="116" t="e">
        <f t="shared" si="0"/>
        <v>#NUM!</v>
      </c>
      <c r="Y9" s="117" t="e">
        <f t="shared" si="0"/>
        <v>#NUM!</v>
      </c>
      <c r="Z9" s="119" t="e">
        <f t="shared" si="0"/>
        <v>#NUM!</v>
      </c>
      <c r="AA9" s="116" t="e">
        <f t="shared" si="0"/>
        <v>#NUM!</v>
      </c>
      <c r="AB9" s="116" t="e">
        <f t="shared" si="0"/>
        <v>#NUM!</v>
      </c>
      <c r="AC9" s="116" t="e">
        <f t="shared" si="0"/>
        <v>#NUM!</v>
      </c>
      <c r="AD9" s="116" t="e">
        <f t="shared" si="0"/>
        <v>#NUM!</v>
      </c>
      <c r="AE9" s="116" t="e">
        <f t="shared" si="0"/>
        <v>#NUM!</v>
      </c>
      <c r="AF9" s="117" t="e">
        <f t="shared" si="0"/>
        <v>#NUM!</v>
      </c>
      <c r="AG9" s="316"/>
      <c r="AH9" s="317"/>
      <c r="AI9" s="317"/>
      <c r="AJ9" s="317"/>
      <c r="AK9" s="317"/>
      <c r="AL9" s="317"/>
      <c r="AM9" s="317"/>
      <c r="AN9" s="317"/>
      <c r="AO9" s="317"/>
      <c r="AP9" s="319"/>
    </row>
    <row r="10" spans="1:56" s="1" customFormat="1" ht="17.25" customHeight="1">
      <c r="A10" s="321"/>
      <c r="B10" s="6"/>
      <c r="C10" s="10"/>
      <c r="D10" s="10"/>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16"/>
      <c r="AG10" s="327">
        <f>SUM(E10:AF10)</f>
        <v>0</v>
      </c>
      <c r="AH10" s="327"/>
      <c r="AI10" s="328"/>
      <c r="AJ10" s="329">
        <f>ROUNDDOWN(AG10/4,1)</f>
        <v>0</v>
      </c>
      <c r="AK10" s="327"/>
      <c r="AL10" s="328"/>
      <c r="AM10" s="329">
        <f>IF($AD$20=0,"0.0",IF(AG10/4/$AD$20&gt;1,1,ROUNDDOWN(AG10/4/$AD$20,1)))</f>
        <v>0</v>
      </c>
      <c r="AN10" s="327"/>
      <c r="AO10" s="328"/>
      <c r="AP10" s="17"/>
    </row>
    <row r="11" spans="1:56" s="1" customFormat="1" ht="17.25" customHeight="1">
      <c r="A11" s="321"/>
      <c r="B11" s="6"/>
      <c r="C11" s="10"/>
      <c r="D11" s="10"/>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16"/>
      <c r="AG11" s="327">
        <f t="shared" ref="AG11:AG18" si="1">SUM(E11:AF11)</f>
        <v>0</v>
      </c>
      <c r="AH11" s="327"/>
      <c r="AI11" s="328"/>
      <c r="AJ11" s="329">
        <f t="shared" ref="AJ11:AJ18" si="2">ROUNDDOWN(AG11/4,1)</f>
        <v>0</v>
      </c>
      <c r="AK11" s="327"/>
      <c r="AL11" s="328"/>
      <c r="AM11" s="329">
        <f t="shared" ref="AM11:AM18" si="3">IF($AD$20=0,"0.0",IF(AG11/4/$AD$20&gt;1,1,ROUNDDOWN(AG11/4/$AD$20,1)))</f>
        <v>0</v>
      </c>
      <c r="AN11" s="327"/>
      <c r="AO11" s="328"/>
      <c r="AP11" s="17"/>
    </row>
    <row r="12" spans="1:56" s="1" customFormat="1" ht="17.25" customHeight="1">
      <c r="A12" s="321"/>
      <c r="B12" s="6"/>
      <c r="C12" s="10"/>
      <c r="D12" s="10"/>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16"/>
      <c r="AG12" s="327">
        <f t="shared" si="1"/>
        <v>0</v>
      </c>
      <c r="AH12" s="327"/>
      <c r="AI12" s="328"/>
      <c r="AJ12" s="329">
        <f t="shared" si="2"/>
        <v>0</v>
      </c>
      <c r="AK12" s="327"/>
      <c r="AL12" s="328"/>
      <c r="AM12" s="329">
        <f t="shared" si="3"/>
        <v>0</v>
      </c>
      <c r="AN12" s="327"/>
      <c r="AO12" s="328"/>
      <c r="AP12" s="17"/>
    </row>
    <row r="13" spans="1:56" s="1" customFormat="1" ht="17.25" customHeight="1">
      <c r="A13" s="321"/>
      <c r="B13" s="6"/>
      <c r="C13" s="10"/>
      <c r="D13" s="10"/>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16"/>
      <c r="AG13" s="327">
        <f>SUM(E13:AF13)</f>
        <v>0</v>
      </c>
      <c r="AH13" s="327"/>
      <c r="AI13" s="328"/>
      <c r="AJ13" s="329">
        <f>ROUNDDOWN(AG13/4,1)</f>
        <v>0</v>
      </c>
      <c r="AK13" s="327"/>
      <c r="AL13" s="328"/>
      <c r="AM13" s="329">
        <f t="shared" si="3"/>
        <v>0</v>
      </c>
      <c r="AN13" s="327"/>
      <c r="AO13" s="328"/>
      <c r="AP13" s="17"/>
    </row>
    <row r="14" spans="1:56" s="1" customFormat="1" ht="17.25" customHeight="1">
      <c r="A14" s="321"/>
      <c r="B14" s="6"/>
      <c r="C14" s="10"/>
      <c r="D14" s="10"/>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16"/>
      <c r="AG14" s="327">
        <f>SUM(E14:AF14)</f>
        <v>0</v>
      </c>
      <c r="AH14" s="327"/>
      <c r="AI14" s="328"/>
      <c r="AJ14" s="329">
        <f>ROUNDDOWN(AG14/4,1)</f>
        <v>0</v>
      </c>
      <c r="AK14" s="327"/>
      <c r="AL14" s="328"/>
      <c r="AM14" s="329">
        <f t="shared" si="3"/>
        <v>0</v>
      </c>
      <c r="AN14" s="327"/>
      <c r="AO14" s="328"/>
      <c r="AP14" s="17"/>
    </row>
    <row r="15" spans="1:56" s="1" customFormat="1" ht="17.25" customHeight="1">
      <c r="A15" s="321"/>
      <c r="B15" s="6"/>
      <c r="C15" s="10"/>
      <c r="D15" s="10"/>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16"/>
      <c r="AG15" s="327">
        <f t="shared" si="1"/>
        <v>0</v>
      </c>
      <c r="AH15" s="327"/>
      <c r="AI15" s="328"/>
      <c r="AJ15" s="329">
        <f t="shared" si="2"/>
        <v>0</v>
      </c>
      <c r="AK15" s="327"/>
      <c r="AL15" s="328"/>
      <c r="AM15" s="329">
        <f t="shared" si="3"/>
        <v>0</v>
      </c>
      <c r="AN15" s="327"/>
      <c r="AO15" s="328"/>
      <c r="AP15" s="17"/>
    </row>
    <row r="16" spans="1:56" s="1" customFormat="1" ht="17.25" customHeight="1">
      <c r="A16" s="321"/>
      <c r="B16" s="6"/>
      <c r="C16" s="10"/>
      <c r="D16" s="10"/>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16"/>
      <c r="AG16" s="327">
        <f t="shared" si="1"/>
        <v>0</v>
      </c>
      <c r="AH16" s="327"/>
      <c r="AI16" s="328"/>
      <c r="AJ16" s="329">
        <f t="shared" si="2"/>
        <v>0</v>
      </c>
      <c r="AK16" s="327"/>
      <c r="AL16" s="328"/>
      <c r="AM16" s="329">
        <f t="shared" si="3"/>
        <v>0</v>
      </c>
      <c r="AN16" s="327"/>
      <c r="AO16" s="328"/>
      <c r="AP16" s="17"/>
    </row>
    <row r="17" spans="1:56" s="1" customFormat="1" ht="17.25" customHeight="1">
      <c r="A17" s="321"/>
      <c r="B17" s="6"/>
      <c r="C17" s="10"/>
      <c r="D17" s="10"/>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16"/>
      <c r="AG17" s="327">
        <f t="shared" si="1"/>
        <v>0</v>
      </c>
      <c r="AH17" s="327"/>
      <c r="AI17" s="328"/>
      <c r="AJ17" s="329">
        <f t="shared" si="2"/>
        <v>0</v>
      </c>
      <c r="AK17" s="327"/>
      <c r="AL17" s="328"/>
      <c r="AM17" s="329">
        <f t="shared" si="3"/>
        <v>0</v>
      </c>
      <c r="AN17" s="327"/>
      <c r="AO17" s="328"/>
      <c r="AP17" s="17"/>
    </row>
    <row r="18" spans="1:56" s="1" customFormat="1" ht="17.25" customHeight="1" thickBot="1">
      <c r="A18" s="321"/>
      <c r="B18" s="6"/>
      <c r="C18" s="10"/>
      <c r="D18" s="10"/>
      <c r="E18" s="6"/>
      <c r="F18" s="10"/>
      <c r="G18" s="14"/>
      <c r="H18" s="14"/>
      <c r="I18" s="14"/>
      <c r="J18" s="10"/>
      <c r="K18" s="16"/>
      <c r="L18" s="6"/>
      <c r="M18" s="14"/>
      <c r="N18" s="14"/>
      <c r="O18" s="14"/>
      <c r="P18" s="14"/>
      <c r="Q18" s="10"/>
      <c r="R18" s="16"/>
      <c r="S18" s="6"/>
      <c r="T18" s="14"/>
      <c r="U18" s="14"/>
      <c r="V18" s="14"/>
      <c r="W18" s="14"/>
      <c r="X18" s="10"/>
      <c r="Y18" s="16"/>
      <c r="Z18" s="6"/>
      <c r="AA18" s="14"/>
      <c r="AB18" s="14"/>
      <c r="AC18" s="14"/>
      <c r="AD18" s="14"/>
      <c r="AE18" s="10"/>
      <c r="AF18" s="16"/>
      <c r="AG18" s="327">
        <f t="shared" si="1"/>
        <v>0</v>
      </c>
      <c r="AH18" s="327"/>
      <c r="AI18" s="328"/>
      <c r="AJ18" s="329">
        <f t="shared" si="2"/>
        <v>0</v>
      </c>
      <c r="AK18" s="327"/>
      <c r="AL18" s="328"/>
      <c r="AM18" s="329">
        <f t="shared" si="3"/>
        <v>0</v>
      </c>
      <c r="AN18" s="327"/>
      <c r="AO18" s="328"/>
      <c r="AP18" s="18"/>
    </row>
    <row r="19" spans="1:56" s="1" customFormat="1" ht="17.25" customHeight="1" thickBot="1">
      <c r="A19" s="321"/>
      <c r="B19" s="332" t="s">
        <v>16</v>
      </c>
      <c r="C19" s="333"/>
      <c r="D19" s="333"/>
      <c r="E19" s="123" t="str">
        <f>IF(SUM(E10:E18)=0,"",SUM(E10:E18))</f>
        <v/>
      </c>
      <c r="F19" s="124" t="str">
        <f t="shared" ref="F19:AF19" si="4">IF(SUM(F10:F18)=0,"",SUM(F10:F18))</f>
        <v/>
      </c>
      <c r="G19" s="124" t="str">
        <f t="shared" si="4"/>
        <v/>
      </c>
      <c r="H19" s="124" t="str">
        <f t="shared" si="4"/>
        <v/>
      </c>
      <c r="I19" s="124" t="str">
        <f t="shared" si="4"/>
        <v/>
      </c>
      <c r="J19" s="124" t="str">
        <f t="shared" si="4"/>
        <v/>
      </c>
      <c r="K19" s="125" t="str">
        <f t="shared" si="4"/>
        <v/>
      </c>
      <c r="L19" s="126" t="str">
        <f t="shared" si="4"/>
        <v/>
      </c>
      <c r="M19" s="124" t="str">
        <f t="shared" si="4"/>
        <v/>
      </c>
      <c r="N19" s="124" t="str">
        <f t="shared" si="4"/>
        <v/>
      </c>
      <c r="O19" s="124" t="str">
        <f t="shared" si="4"/>
        <v/>
      </c>
      <c r="P19" s="124" t="str">
        <f t="shared" si="4"/>
        <v/>
      </c>
      <c r="Q19" s="124" t="str">
        <f t="shared" si="4"/>
        <v/>
      </c>
      <c r="R19" s="125" t="str">
        <f t="shared" si="4"/>
        <v/>
      </c>
      <c r="S19" s="126" t="str">
        <f t="shared" si="4"/>
        <v/>
      </c>
      <c r="T19" s="124" t="str">
        <f t="shared" si="4"/>
        <v/>
      </c>
      <c r="U19" s="124" t="str">
        <f t="shared" si="4"/>
        <v/>
      </c>
      <c r="V19" s="124" t="str">
        <f t="shared" si="4"/>
        <v/>
      </c>
      <c r="W19" s="124" t="str">
        <f t="shared" si="4"/>
        <v/>
      </c>
      <c r="X19" s="124" t="str">
        <f t="shared" si="4"/>
        <v/>
      </c>
      <c r="Y19" s="125" t="str">
        <f t="shared" si="4"/>
        <v/>
      </c>
      <c r="Z19" s="126" t="str">
        <f t="shared" si="4"/>
        <v/>
      </c>
      <c r="AA19" s="124" t="str">
        <f t="shared" si="4"/>
        <v/>
      </c>
      <c r="AB19" s="124" t="str">
        <f t="shared" si="4"/>
        <v/>
      </c>
      <c r="AC19" s="124" t="str">
        <f t="shared" si="4"/>
        <v/>
      </c>
      <c r="AD19" s="127" t="str">
        <f t="shared" si="4"/>
        <v/>
      </c>
      <c r="AE19" s="127" t="str">
        <f t="shared" si="4"/>
        <v/>
      </c>
      <c r="AF19" s="128" t="str">
        <f t="shared" si="4"/>
        <v/>
      </c>
      <c r="AG19" s="334">
        <f>SUM(AG10:AI18)</f>
        <v>0</v>
      </c>
      <c r="AH19" s="335"/>
      <c r="AI19" s="336"/>
      <c r="AJ19" s="337">
        <f>SUM(AJ10:AL18)</f>
        <v>0</v>
      </c>
      <c r="AK19" s="335"/>
      <c r="AL19" s="336"/>
      <c r="AM19" s="337">
        <f>SUM(AM10:AO18)</f>
        <v>0</v>
      </c>
      <c r="AN19" s="335"/>
      <c r="AO19" s="336"/>
      <c r="AP19" s="19"/>
    </row>
    <row r="20" spans="1:56" s="1" customFormat="1" ht="17.25" customHeight="1" thickTop="1" thickBot="1">
      <c r="A20" s="321"/>
      <c r="B20" s="344" t="s">
        <v>17</v>
      </c>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6"/>
      <c r="AD20" s="338">
        <v>40</v>
      </c>
      <c r="AE20" s="339"/>
      <c r="AF20" s="340"/>
      <c r="AG20" s="341" t="s">
        <v>43</v>
      </c>
      <c r="AH20" s="342"/>
      <c r="AI20" s="342"/>
      <c r="AJ20" s="342"/>
      <c r="AK20" s="342"/>
      <c r="AL20" s="342"/>
      <c r="AM20" s="342"/>
      <c r="AN20" s="342"/>
      <c r="AO20" s="343"/>
      <c r="AP20" s="19"/>
    </row>
    <row r="21" spans="1:56" s="1" customFormat="1" ht="17.25" customHeight="1" thickBot="1">
      <c r="A21" s="322"/>
      <c r="B21" s="309" t="s">
        <v>44</v>
      </c>
      <c r="C21" s="310"/>
      <c r="D21" s="310"/>
      <c r="E21" s="20"/>
      <c r="F21" s="21"/>
      <c r="G21" s="21"/>
      <c r="H21" s="21"/>
      <c r="I21" s="21"/>
      <c r="J21" s="21"/>
      <c r="K21" s="22"/>
      <c r="L21" s="20"/>
      <c r="M21" s="21"/>
      <c r="N21" s="21"/>
      <c r="O21" s="21"/>
      <c r="P21" s="21"/>
      <c r="Q21" s="21"/>
      <c r="R21" s="22"/>
      <c r="S21" s="20"/>
      <c r="T21" s="21"/>
      <c r="U21" s="21"/>
      <c r="V21" s="21"/>
      <c r="W21" s="21"/>
      <c r="X21" s="21"/>
      <c r="Y21" s="22"/>
      <c r="Z21" s="20"/>
      <c r="AA21" s="21"/>
      <c r="AB21" s="21"/>
      <c r="AC21" s="21"/>
      <c r="AD21" s="21"/>
      <c r="AE21" s="21"/>
      <c r="AF21" s="22"/>
      <c r="AG21" s="347"/>
      <c r="AH21" s="348"/>
      <c r="AI21" s="349"/>
      <c r="AJ21" s="350"/>
      <c r="AK21" s="348"/>
      <c r="AL21" s="349"/>
      <c r="AM21" s="350"/>
      <c r="AN21" s="348"/>
      <c r="AO21" s="349"/>
      <c r="AP21" s="19"/>
    </row>
    <row r="22" spans="1:56" s="1" customFormat="1" ht="17.25" customHeight="1" thickBot="1">
      <c r="B22" s="23"/>
      <c r="C22" s="23"/>
      <c r="D22" s="23"/>
      <c r="E22" s="24"/>
      <c r="F22" s="24"/>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02"/>
      <c r="AH22" s="7"/>
      <c r="AI22" s="7"/>
      <c r="AJ22" s="7"/>
      <c r="AK22" s="7"/>
      <c r="AL22" s="7"/>
      <c r="AM22" s="7"/>
      <c r="AN22" s="7"/>
      <c r="AO22" s="7"/>
      <c r="AP22" s="129"/>
    </row>
    <row r="23" spans="1:56" s="1" customFormat="1" ht="17.25" customHeight="1">
      <c r="A23" s="357" t="s">
        <v>45</v>
      </c>
      <c r="B23" s="27"/>
      <c r="C23" s="28"/>
      <c r="D23" s="103"/>
      <c r="E23" s="98"/>
      <c r="F23" s="100"/>
      <c r="G23" s="137"/>
      <c r="H23" s="137"/>
      <c r="I23" s="137"/>
      <c r="J23" s="137"/>
      <c r="K23" s="138"/>
      <c r="L23" s="98"/>
      <c r="M23" s="100"/>
      <c r="N23" s="137"/>
      <c r="O23" s="137"/>
      <c r="P23" s="137"/>
      <c r="Q23" s="137"/>
      <c r="R23" s="138"/>
      <c r="S23" s="98"/>
      <c r="T23" s="100"/>
      <c r="U23" s="137"/>
      <c r="V23" s="137"/>
      <c r="W23" s="137"/>
      <c r="X23" s="137"/>
      <c r="Y23" s="138"/>
      <c r="Z23" s="98"/>
      <c r="AA23" s="100"/>
      <c r="AB23" s="137"/>
      <c r="AC23" s="137"/>
      <c r="AD23" s="137"/>
      <c r="AE23" s="137"/>
      <c r="AF23" s="138"/>
      <c r="AG23" s="360">
        <f>SUM(E23:AF23)</f>
        <v>0</v>
      </c>
      <c r="AH23" s="360"/>
      <c r="AI23" s="361"/>
      <c r="AJ23" s="362">
        <f>ROUNDDOWN(AG23/4,1)</f>
        <v>0</v>
      </c>
      <c r="AK23" s="363"/>
      <c r="AL23" s="364"/>
      <c r="AM23" s="365">
        <f>IF($AD$20=0,"0.0",IF(AG23/4/$AD$20&gt;1,1,ROUNDDOWN(AG23/4/$AD$20,1)))</f>
        <v>0</v>
      </c>
      <c r="AN23" s="366"/>
      <c r="AO23" s="367"/>
      <c r="AP23" s="56"/>
    </row>
    <row r="24" spans="1:56" s="1" customFormat="1" ht="17.25" customHeight="1">
      <c r="A24" s="358"/>
      <c r="B24" s="6"/>
      <c r="C24" s="10"/>
      <c r="D24" s="104"/>
      <c r="E24" s="99"/>
      <c r="F24" s="31"/>
      <c r="G24" s="31"/>
      <c r="H24" s="31"/>
      <c r="I24" s="31"/>
      <c r="J24" s="104"/>
      <c r="K24" s="33"/>
      <c r="L24" s="99"/>
      <c r="M24" s="31"/>
      <c r="N24" s="31"/>
      <c r="O24" s="31"/>
      <c r="P24" s="31"/>
      <c r="Q24" s="104"/>
      <c r="R24" s="33"/>
      <c r="S24" s="99"/>
      <c r="T24" s="31"/>
      <c r="U24" s="31"/>
      <c r="V24" s="31"/>
      <c r="W24" s="31"/>
      <c r="X24" s="104"/>
      <c r="Y24" s="33"/>
      <c r="Z24" s="99"/>
      <c r="AA24" s="31"/>
      <c r="AB24" s="31"/>
      <c r="AC24" s="31"/>
      <c r="AD24" s="31"/>
      <c r="AE24" s="104"/>
      <c r="AF24" s="33"/>
      <c r="AG24" s="351">
        <f>SUM(E24:AF24)</f>
        <v>0</v>
      </c>
      <c r="AH24" s="351"/>
      <c r="AI24" s="352"/>
      <c r="AJ24" s="353">
        <f>ROUNDDOWN(AG24/4,1)</f>
        <v>0</v>
      </c>
      <c r="AK24" s="351"/>
      <c r="AL24" s="352"/>
      <c r="AM24" s="329">
        <f>IF($AD$20=0,"0.0",IF(AG24/4/$AD$20&gt;1,1,ROUNDDOWN(AG24/4/$AD$20,1)))</f>
        <v>0</v>
      </c>
      <c r="AN24" s="327"/>
      <c r="AO24" s="328"/>
      <c r="AP24" s="17"/>
    </row>
    <row r="25" spans="1:56" s="1" customFormat="1" ht="17.25" customHeight="1">
      <c r="A25" s="358"/>
      <c r="B25" s="6"/>
      <c r="C25" s="10"/>
      <c r="D25" s="104"/>
      <c r="E25" s="99"/>
      <c r="F25" s="31"/>
      <c r="G25" s="31"/>
      <c r="H25" s="31"/>
      <c r="I25" s="31"/>
      <c r="J25" s="104"/>
      <c r="K25" s="33"/>
      <c r="L25" s="99"/>
      <c r="M25" s="31"/>
      <c r="N25" s="31"/>
      <c r="O25" s="31"/>
      <c r="P25" s="31"/>
      <c r="Q25" s="104"/>
      <c r="R25" s="33"/>
      <c r="S25" s="99"/>
      <c r="T25" s="31"/>
      <c r="U25" s="31"/>
      <c r="V25" s="31"/>
      <c r="W25" s="31"/>
      <c r="X25" s="104"/>
      <c r="Y25" s="33"/>
      <c r="Z25" s="99"/>
      <c r="AA25" s="31"/>
      <c r="AB25" s="31"/>
      <c r="AC25" s="31"/>
      <c r="AD25" s="31"/>
      <c r="AE25" s="104"/>
      <c r="AF25" s="33"/>
      <c r="AG25" s="351">
        <f>SUM(E25:AF25)</f>
        <v>0</v>
      </c>
      <c r="AH25" s="351"/>
      <c r="AI25" s="352"/>
      <c r="AJ25" s="353">
        <f>ROUNDDOWN(AG25/4,1)</f>
        <v>0</v>
      </c>
      <c r="AK25" s="351"/>
      <c r="AL25" s="352"/>
      <c r="AM25" s="329">
        <f>IF($AD$20=0,"0.0",IF(AG25/4/$AD$20&gt;1,1,ROUNDDOWN(AG25/4/$AD$20,1)))</f>
        <v>0</v>
      </c>
      <c r="AN25" s="327"/>
      <c r="AO25" s="328"/>
      <c r="AP25" s="17"/>
    </row>
    <row r="26" spans="1:56" s="1" customFormat="1" ht="17.25" customHeight="1">
      <c r="A26" s="358"/>
      <c r="B26" s="6"/>
      <c r="C26" s="10"/>
      <c r="D26" s="104"/>
      <c r="E26" s="99"/>
      <c r="F26" s="31"/>
      <c r="G26" s="31"/>
      <c r="H26" s="31"/>
      <c r="I26" s="31"/>
      <c r="J26" s="104"/>
      <c r="K26" s="33"/>
      <c r="L26" s="99"/>
      <c r="M26" s="31"/>
      <c r="N26" s="31"/>
      <c r="O26" s="31"/>
      <c r="P26" s="31"/>
      <c r="Q26" s="104"/>
      <c r="R26" s="33"/>
      <c r="S26" s="99"/>
      <c r="T26" s="31"/>
      <c r="U26" s="31"/>
      <c r="V26" s="31"/>
      <c r="W26" s="31"/>
      <c r="X26" s="104"/>
      <c r="Y26" s="33"/>
      <c r="Z26" s="99"/>
      <c r="AA26" s="31"/>
      <c r="AB26" s="31"/>
      <c r="AC26" s="31"/>
      <c r="AD26" s="31"/>
      <c r="AE26" s="104"/>
      <c r="AF26" s="33"/>
      <c r="AG26" s="351">
        <f>SUM(E26:AF26)</f>
        <v>0</v>
      </c>
      <c r="AH26" s="351"/>
      <c r="AI26" s="352"/>
      <c r="AJ26" s="353">
        <f>ROUNDDOWN(AG26/4,1)</f>
        <v>0</v>
      </c>
      <c r="AK26" s="351"/>
      <c r="AL26" s="352"/>
      <c r="AM26" s="329">
        <f>IF($AD$20=0,"0.0",IF(AG26/4/$AD$20&gt;1,1,ROUNDDOWN(AG26/4/$AD$20,1)))</f>
        <v>0</v>
      </c>
      <c r="AN26" s="327"/>
      <c r="AO26" s="328"/>
      <c r="AP26" s="17"/>
    </row>
    <row r="27" spans="1:56" s="1" customFormat="1" ht="17.25" customHeight="1" thickBot="1">
      <c r="A27" s="359"/>
      <c r="B27" s="34"/>
      <c r="C27" s="35"/>
      <c r="D27" s="36"/>
      <c r="E27" s="37"/>
      <c r="F27" s="36"/>
      <c r="G27" s="35"/>
      <c r="H27" s="35"/>
      <c r="I27" s="35"/>
      <c r="J27" s="35"/>
      <c r="K27" s="38"/>
      <c r="L27" s="39"/>
      <c r="M27" s="35"/>
      <c r="N27" s="35"/>
      <c r="O27" s="35"/>
      <c r="P27" s="35"/>
      <c r="Q27" s="35"/>
      <c r="R27" s="38"/>
      <c r="S27" s="39"/>
      <c r="T27" s="35"/>
      <c r="U27" s="35"/>
      <c r="V27" s="35"/>
      <c r="W27" s="35"/>
      <c r="X27" s="35"/>
      <c r="Y27" s="38"/>
      <c r="Z27" s="39"/>
      <c r="AA27" s="35"/>
      <c r="AB27" s="35"/>
      <c r="AC27" s="35"/>
      <c r="AD27" s="35"/>
      <c r="AE27" s="35"/>
      <c r="AF27" s="38"/>
      <c r="AG27" s="368">
        <f>SUM(E27:AF27)</f>
        <v>0</v>
      </c>
      <c r="AH27" s="368"/>
      <c r="AI27" s="369"/>
      <c r="AJ27" s="370">
        <f>ROUNDDOWN(AG27/4,1)</f>
        <v>0</v>
      </c>
      <c r="AK27" s="368"/>
      <c r="AL27" s="369"/>
      <c r="AM27" s="371">
        <f>IF($AD$20=0,"0.0",IF(AG27/4/$AD$20&gt;1,1,ROUNDDOWN(AG27/4/$AD$20,1)))</f>
        <v>0</v>
      </c>
      <c r="AN27" s="372"/>
      <c r="AO27" s="373"/>
      <c r="AP27" s="18"/>
    </row>
    <row r="28" spans="1:56" s="1" customFormat="1" ht="17.25" customHeight="1">
      <c r="A28" s="40"/>
      <c r="B28" s="23"/>
      <c r="C28" s="23"/>
      <c r="D28" s="23"/>
      <c r="E28" s="23"/>
      <c r="F28" s="23"/>
      <c r="G28" s="23"/>
      <c r="H28" s="23"/>
      <c r="I28" s="23"/>
      <c r="J28" s="23"/>
      <c r="K28" s="23"/>
      <c r="L28" s="23"/>
      <c r="M28" s="7"/>
      <c r="N28" s="7"/>
      <c r="O28" s="7"/>
      <c r="P28" s="7"/>
      <c r="Q28" s="7"/>
      <c r="R28" s="7"/>
      <c r="S28" s="7"/>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7"/>
      <c r="AW28" s="7"/>
      <c r="AX28" s="7"/>
      <c r="AY28" s="41"/>
      <c r="AZ28" s="41"/>
      <c r="BA28" s="41"/>
      <c r="BB28" s="41"/>
      <c r="BC28" s="41"/>
      <c r="BD28" s="41"/>
    </row>
    <row r="29" spans="1:56" s="8" customFormat="1" ht="17.25" customHeight="1">
      <c r="A29" s="356" t="s">
        <v>322</v>
      </c>
      <c r="B29" s="356"/>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356"/>
      <c r="AZ29" s="356"/>
      <c r="BA29" s="356"/>
      <c r="BB29" s="356"/>
      <c r="BC29" s="356"/>
      <c r="BD29" s="356"/>
    </row>
    <row r="30" spans="1:56" s="8" customFormat="1" ht="17.25" customHeight="1">
      <c r="A30" s="356" t="s">
        <v>131</v>
      </c>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56"/>
      <c r="AY30" s="356"/>
      <c r="AZ30" s="356"/>
      <c r="BA30" s="356"/>
      <c r="BB30" s="356"/>
      <c r="BC30" s="356"/>
      <c r="BD30" s="356"/>
    </row>
    <row r="31" spans="1:56" s="8" customFormat="1" ht="17.25" customHeight="1">
      <c r="A31" s="354" t="s">
        <v>260</v>
      </c>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4"/>
      <c r="AP31" s="354"/>
      <c r="AQ31" s="44"/>
      <c r="AR31" s="44"/>
      <c r="AS31" s="44"/>
      <c r="AT31" s="44"/>
      <c r="AU31" s="44"/>
      <c r="AV31" s="44"/>
      <c r="AW31" s="44"/>
      <c r="AX31" s="44"/>
      <c r="AY31" s="44"/>
      <c r="AZ31" s="44"/>
      <c r="BA31" s="44"/>
      <c r="BB31" s="44"/>
      <c r="BC31" s="44"/>
      <c r="BD31" s="44"/>
    </row>
    <row r="32" spans="1:56" s="8" customFormat="1" ht="13.5" customHeight="1">
      <c r="A32" s="355" t="s">
        <v>79</v>
      </c>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5"/>
      <c r="AX32" s="355"/>
      <c r="AY32" s="355"/>
      <c r="AZ32" s="355"/>
      <c r="BA32" s="355"/>
      <c r="BB32" s="355"/>
      <c r="BC32" s="355"/>
      <c r="BD32" s="355"/>
    </row>
    <row r="33" spans="1:56" s="8" customFormat="1" ht="13.5" customHeight="1">
      <c r="A33" s="355"/>
      <c r="B33" s="355"/>
      <c r="C33" s="355"/>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c r="AL33" s="355"/>
      <c r="AM33" s="355"/>
      <c r="AN33" s="355"/>
      <c r="AO33" s="355"/>
      <c r="AP33" s="355"/>
      <c r="AQ33" s="355"/>
      <c r="AR33" s="355"/>
      <c r="AS33" s="355"/>
      <c r="AT33" s="355"/>
      <c r="AU33" s="355"/>
      <c r="AV33" s="355"/>
      <c r="AW33" s="355"/>
      <c r="AX33" s="355"/>
      <c r="AY33" s="355"/>
      <c r="AZ33" s="355"/>
      <c r="BA33" s="355"/>
      <c r="BB33" s="355"/>
      <c r="BC33" s="355"/>
      <c r="BD33" s="355"/>
    </row>
    <row r="34" spans="1:56" s="8" customFormat="1" ht="17.25" customHeight="1">
      <c r="A34" s="356" t="s">
        <v>2</v>
      </c>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6"/>
      <c r="BA34" s="356"/>
      <c r="BB34" s="356"/>
      <c r="BC34" s="356"/>
      <c r="BD34" s="356"/>
    </row>
    <row r="35" spans="1:56" s="8" customFormat="1" ht="17.25" customHeight="1">
      <c r="A35" s="356" t="s">
        <v>18</v>
      </c>
      <c r="B35" s="356"/>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356"/>
      <c r="AW35" s="356"/>
      <c r="AX35" s="356"/>
      <c r="AY35" s="356"/>
      <c r="AZ35" s="356"/>
      <c r="BA35" s="356"/>
      <c r="BB35" s="356"/>
      <c r="BC35" s="356"/>
      <c r="BD35" s="356"/>
    </row>
    <row r="36" spans="1:56" s="8" customFormat="1" ht="13.5" customHeight="1">
      <c r="A36" s="355" t="s">
        <v>0</v>
      </c>
      <c r="B36" s="355"/>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355"/>
      <c r="AN36" s="355"/>
      <c r="AO36" s="355"/>
      <c r="AP36" s="355"/>
      <c r="AQ36" s="355"/>
      <c r="AR36" s="355"/>
      <c r="AS36" s="355"/>
      <c r="AT36" s="355"/>
      <c r="AU36" s="355"/>
      <c r="AV36" s="355"/>
      <c r="AW36" s="355"/>
      <c r="AX36" s="355"/>
      <c r="AY36" s="355"/>
      <c r="AZ36" s="355"/>
      <c r="BA36" s="355"/>
      <c r="BB36" s="355"/>
      <c r="BC36" s="355"/>
      <c r="BD36" s="355"/>
    </row>
    <row r="37" spans="1:56" s="8" customFormat="1" ht="13.5" customHeight="1">
      <c r="A37" s="355"/>
      <c r="B37" s="355"/>
      <c r="C37" s="355"/>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355"/>
      <c r="AN37" s="355"/>
      <c r="AO37" s="355"/>
      <c r="AP37" s="355"/>
      <c r="AQ37" s="355"/>
      <c r="AR37" s="355"/>
      <c r="AS37" s="355"/>
      <c r="AT37" s="355"/>
      <c r="AU37" s="355"/>
      <c r="AV37" s="355"/>
      <c r="AW37" s="355"/>
      <c r="AX37" s="355"/>
      <c r="AY37" s="355"/>
      <c r="AZ37" s="355"/>
      <c r="BA37" s="355"/>
      <c r="BB37" s="355"/>
      <c r="BC37" s="355"/>
      <c r="BD37" s="355"/>
    </row>
  </sheetData>
  <mergeCells count="92">
    <mergeCell ref="A29:BD29"/>
    <mergeCell ref="A30:BD30"/>
    <mergeCell ref="A23:A27"/>
    <mergeCell ref="AG23:AI23"/>
    <mergeCell ref="AJ23:AL23"/>
    <mergeCell ref="AM23:AO23"/>
    <mergeCell ref="AG24:AI24"/>
    <mergeCell ref="AJ24:AL24"/>
    <mergeCell ref="AG27:AI27"/>
    <mergeCell ref="AJ27:AL27"/>
    <mergeCell ref="AM27:AO27"/>
    <mergeCell ref="A31:AP31"/>
    <mergeCell ref="A36:BD37"/>
    <mergeCell ref="A32:BD33"/>
    <mergeCell ref="A34:BD34"/>
    <mergeCell ref="A35:BD35"/>
    <mergeCell ref="AG21:AI21"/>
    <mergeCell ref="AJ21:AL21"/>
    <mergeCell ref="AM21:AO21"/>
    <mergeCell ref="AG26:AI26"/>
    <mergeCell ref="AJ26:AL26"/>
    <mergeCell ref="AM24:AO24"/>
    <mergeCell ref="AM26:AO26"/>
    <mergeCell ref="AG25:AI25"/>
    <mergeCell ref="AJ25:AL25"/>
    <mergeCell ref="AM25:AO25"/>
    <mergeCell ref="B19:D19"/>
    <mergeCell ref="AG19:AI19"/>
    <mergeCell ref="AJ19:AL19"/>
    <mergeCell ref="AM19:AO19"/>
    <mergeCell ref="AD20:AF20"/>
    <mergeCell ref="AG20:AO20"/>
    <mergeCell ref="B20:AC20"/>
    <mergeCell ref="AM16:AO16"/>
    <mergeCell ref="AG17:AI17"/>
    <mergeCell ref="AJ17:AL17"/>
    <mergeCell ref="AM17:AO17"/>
    <mergeCell ref="AG18:AI18"/>
    <mergeCell ref="AJ18:AL18"/>
    <mergeCell ref="AM18:AO18"/>
    <mergeCell ref="AG16:AI16"/>
    <mergeCell ref="AJ16:AL16"/>
    <mergeCell ref="AG13:AI13"/>
    <mergeCell ref="AJ13:AL13"/>
    <mergeCell ref="AM13:AO13"/>
    <mergeCell ref="E7:K7"/>
    <mergeCell ref="AG10:AI10"/>
    <mergeCell ref="AJ10:AL10"/>
    <mergeCell ref="AM10:AO10"/>
    <mergeCell ref="AG11:AI11"/>
    <mergeCell ref="AJ11:AL11"/>
    <mergeCell ref="AM11:AO11"/>
    <mergeCell ref="L7:R7"/>
    <mergeCell ref="S7:Y7"/>
    <mergeCell ref="Z7:AF7"/>
    <mergeCell ref="AG15:AI15"/>
    <mergeCell ref="AJ15:AL15"/>
    <mergeCell ref="AM15:AO15"/>
    <mergeCell ref="AG14:AI14"/>
    <mergeCell ref="AJ14:AL14"/>
    <mergeCell ref="AM14:AO14"/>
    <mergeCell ref="B21:D21"/>
    <mergeCell ref="A6:L6"/>
    <mergeCell ref="M6:V6"/>
    <mergeCell ref="W6:AE6"/>
    <mergeCell ref="AF6:AP6"/>
    <mergeCell ref="AG7:AI9"/>
    <mergeCell ref="AJ7:AL9"/>
    <mergeCell ref="AM7:AO9"/>
    <mergeCell ref="AP7:AP9"/>
    <mergeCell ref="A7:A21"/>
    <mergeCell ref="B7:B9"/>
    <mergeCell ref="C7:C9"/>
    <mergeCell ref="D7:D9"/>
    <mergeCell ref="AG12:AI12"/>
    <mergeCell ref="AJ12:AL12"/>
    <mergeCell ref="AM12:AO12"/>
    <mergeCell ref="A2:R2"/>
    <mergeCell ref="A3:B3"/>
    <mergeCell ref="C3:D3"/>
    <mergeCell ref="E3:K3"/>
    <mergeCell ref="V3:AC3"/>
    <mergeCell ref="A5:C5"/>
    <mergeCell ref="E5:L5"/>
    <mergeCell ref="M5:V5"/>
    <mergeCell ref="AD3:AP3"/>
    <mergeCell ref="L3:U3"/>
    <mergeCell ref="A4:D4"/>
    <mergeCell ref="E4:AA4"/>
    <mergeCell ref="AB4:AP4"/>
    <mergeCell ref="W5:AE5"/>
    <mergeCell ref="AF5:AP5"/>
  </mergeCells>
  <phoneticPr fontId="2"/>
  <dataValidations count="1">
    <dataValidation type="list" allowBlank="1" showInputMessage="1" showErrorMessage="1" sqref="C3:D3">
      <formula1>"短期入所,児童入所施設"</formula1>
    </dataValidation>
  </dataValidations>
  <pageMargins left="0.59055118110236227" right="0.59055118110236227" top="0.78740157480314965" bottom="0.59055118110236227" header="0.51181102362204722" footer="0.51181102362204722"/>
  <pageSetup paperSize="9" scale="8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D37"/>
  <sheetViews>
    <sheetView view="pageBreakPreview" zoomScale="85" zoomScaleNormal="85" zoomScaleSheetLayoutView="85" workbookViewId="0"/>
  </sheetViews>
  <sheetFormatPr defaultColWidth="9" defaultRowHeight="21" customHeight="1"/>
  <cols>
    <col min="1" max="1" width="4.7265625" style="45" customWidth="1"/>
    <col min="2" max="2" width="14.08984375" style="46" customWidth="1"/>
    <col min="3" max="3" width="14.26953125" style="46" customWidth="1"/>
    <col min="4" max="4" width="14.90625" style="46" customWidth="1"/>
    <col min="5" max="5" width="3" style="46" customWidth="1"/>
    <col min="6" max="32" width="3" style="45" customWidth="1"/>
    <col min="33" max="41" width="2.90625" style="45" customWidth="1"/>
    <col min="42" max="42" width="10" style="45" customWidth="1"/>
    <col min="43" max="47" width="2.90625" style="45" customWidth="1"/>
    <col min="48" max="50" width="2.26953125" style="45" customWidth="1"/>
    <col min="51" max="71" width="2.6328125" style="45" customWidth="1"/>
    <col min="72" max="16384" width="9" style="45"/>
  </cols>
  <sheetData>
    <row r="1" spans="1:56" s="24" customFormat="1" ht="21" customHeight="1">
      <c r="A1" s="1" t="s">
        <v>133</v>
      </c>
      <c r="B1" s="23"/>
      <c r="C1" s="131"/>
      <c r="D1" s="132"/>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0"/>
      <c r="AR1" s="130"/>
      <c r="AS1" s="130"/>
      <c r="AT1" s="130"/>
      <c r="AU1" s="130"/>
      <c r="AV1" s="130"/>
      <c r="AW1" s="130"/>
    </row>
    <row r="2" spans="1:56" s="1" customFormat="1" ht="26.5" customHeight="1" thickBot="1">
      <c r="A2" s="308" t="s">
        <v>130</v>
      </c>
      <c r="B2" s="308"/>
      <c r="C2" s="308"/>
      <c r="D2" s="308"/>
      <c r="E2" s="308"/>
      <c r="F2" s="308"/>
      <c r="G2" s="308"/>
      <c r="H2" s="308"/>
      <c r="I2" s="308"/>
      <c r="J2" s="308"/>
      <c r="K2" s="308"/>
      <c r="L2" s="308"/>
      <c r="M2" s="308"/>
      <c r="N2" s="308"/>
      <c r="O2" s="308"/>
      <c r="P2" s="308"/>
      <c r="Q2" s="308"/>
      <c r="R2" s="308"/>
      <c r="S2" s="120" t="str">
        <f>IFERROR("（"&amp;TEXT(DATE(TEXT('調書1-1'!AR1,"yyyy"),TEXT('調書1-1'!AR1,"mm")-2,1),"gggee年mm月")&amp;"分）","（エラー！調書1-1のセル「d1」(運営指導日)入力！）")</f>
        <v>（エラー！調書1-1のセル「d1」(運営指導日)入力！）</v>
      </c>
      <c r="T2" s="120"/>
      <c r="U2" s="120"/>
      <c r="V2" s="120"/>
      <c r="W2" s="120"/>
      <c r="X2" s="120"/>
      <c r="Y2" s="120"/>
      <c r="Z2" s="120"/>
      <c r="AA2" s="120"/>
      <c r="AB2" s="120"/>
      <c r="AC2" s="120"/>
      <c r="AD2" s="120"/>
      <c r="AE2" s="120"/>
      <c r="AF2" s="120"/>
      <c r="AG2" s="121"/>
      <c r="AH2" s="121"/>
      <c r="AI2" s="121"/>
      <c r="AJ2" s="121"/>
      <c r="AK2" s="121"/>
      <c r="AL2" s="121"/>
      <c r="AM2" s="121"/>
      <c r="AN2" s="121"/>
      <c r="AO2" s="121"/>
      <c r="AP2" s="48"/>
      <c r="AQ2" s="48"/>
      <c r="AR2" s="48"/>
      <c r="AS2" s="48"/>
      <c r="AT2" s="48"/>
      <c r="AU2" s="48"/>
      <c r="AV2" s="48"/>
      <c r="AW2" s="48"/>
      <c r="AX2" s="48"/>
      <c r="AY2" s="48"/>
      <c r="AZ2" s="48"/>
      <c r="BA2" s="48"/>
      <c r="BB2" s="48"/>
      <c r="BC2" s="48"/>
      <c r="BD2" s="48"/>
    </row>
    <row r="3" spans="1:56" s="1" customFormat="1" ht="18.75" customHeight="1" thickBot="1">
      <c r="A3" s="297" t="s">
        <v>22</v>
      </c>
      <c r="B3" s="298"/>
      <c r="C3" s="374" t="str">
        <f>'調書1-1'!C3:D3</f>
        <v>児童入所施設</v>
      </c>
      <c r="D3" s="374"/>
      <c r="E3" s="297" t="s">
        <v>135</v>
      </c>
      <c r="F3" s="298"/>
      <c r="G3" s="298"/>
      <c r="H3" s="298"/>
      <c r="I3" s="298"/>
      <c r="J3" s="298"/>
      <c r="K3" s="299"/>
      <c r="L3" s="300" t="s">
        <v>136</v>
      </c>
      <c r="M3" s="301"/>
      <c r="N3" s="301"/>
      <c r="O3" s="301"/>
      <c r="P3" s="301"/>
      <c r="Q3" s="301"/>
      <c r="R3" s="301"/>
      <c r="S3" s="301"/>
      <c r="T3" s="301"/>
      <c r="U3" s="302"/>
      <c r="V3" s="297" t="s">
        <v>137</v>
      </c>
      <c r="W3" s="298"/>
      <c r="X3" s="298"/>
      <c r="Y3" s="298"/>
      <c r="Z3" s="298"/>
      <c r="AA3" s="298"/>
      <c r="AB3" s="298"/>
      <c r="AC3" s="299"/>
      <c r="AD3" s="374">
        <f>'調書1-1'!AD3:AP3</f>
        <v>0</v>
      </c>
      <c r="AE3" s="374"/>
      <c r="AF3" s="374"/>
      <c r="AG3" s="374"/>
      <c r="AH3" s="374"/>
      <c r="AI3" s="374"/>
      <c r="AJ3" s="374"/>
      <c r="AK3" s="374"/>
      <c r="AL3" s="374"/>
      <c r="AM3" s="374"/>
      <c r="AN3" s="374"/>
      <c r="AO3" s="374"/>
      <c r="AP3" s="375"/>
    </row>
    <row r="4" spans="1:56" s="1" customFormat="1" ht="18.75" customHeight="1" thickBot="1">
      <c r="A4" s="303"/>
      <c r="B4" s="304"/>
      <c r="C4" s="304"/>
      <c r="D4" s="304"/>
      <c r="E4" s="297" t="s">
        <v>27</v>
      </c>
      <c r="F4" s="298"/>
      <c r="G4" s="298"/>
      <c r="H4" s="298"/>
      <c r="I4" s="298"/>
      <c r="J4" s="298"/>
      <c r="K4" s="298"/>
      <c r="L4" s="298"/>
      <c r="M4" s="298"/>
      <c r="N4" s="298"/>
      <c r="O4" s="298"/>
      <c r="P4" s="298"/>
      <c r="Q4" s="298"/>
      <c r="R4" s="298"/>
      <c r="S4" s="298"/>
      <c r="T4" s="298"/>
      <c r="U4" s="298"/>
      <c r="V4" s="298"/>
      <c r="W4" s="298"/>
      <c r="X4" s="298"/>
      <c r="Y4" s="298"/>
      <c r="Z4" s="298"/>
      <c r="AA4" s="299"/>
      <c r="AB4" s="300" t="s">
        <v>25</v>
      </c>
      <c r="AC4" s="301"/>
      <c r="AD4" s="301"/>
      <c r="AE4" s="301"/>
      <c r="AF4" s="301"/>
      <c r="AG4" s="301"/>
      <c r="AH4" s="301"/>
      <c r="AI4" s="301"/>
      <c r="AJ4" s="301"/>
      <c r="AK4" s="301"/>
      <c r="AL4" s="301"/>
      <c r="AM4" s="301"/>
      <c r="AN4" s="301"/>
      <c r="AO4" s="301"/>
      <c r="AP4" s="302"/>
    </row>
    <row r="5" spans="1:56" s="1" customFormat="1" ht="18.75" customHeight="1" thickBot="1">
      <c r="A5" s="297" t="s">
        <v>29</v>
      </c>
      <c r="B5" s="298"/>
      <c r="C5" s="298"/>
      <c r="D5" s="125">
        <f>'調書1-1'!D5</f>
        <v>0</v>
      </c>
      <c r="E5" s="298" t="s">
        <v>30</v>
      </c>
      <c r="F5" s="298"/>
      <c r="G5" s="298"/>
      <c r="H5" s="298"/>
      <c r="I5" s="298"/>
      <c r="J5" s="298"/>
      <c r="K5" s="298"/>
      <c r="L5" s="299"/>
      <c r="M5" s="300">
        <f>'調書1-1'!M5:V5</f>
        <v>0</v>
      </c>
      <c r="N5" s="301"/>
      <c r="O5" s="301"/>
      <c r="P5" s="301"/>
      <c r="Q5" s="301"/>
      <c r="R5" s="301"/>
      <c r="S5" s="301"/>
      <c r="T5" s="301"/>
      <c r="U5" s="301"/>
      <c r="V5" s="301"/>
      <c r="W5" s="297" t="s">
        <v>31</v>
      </c>
      <c r="X5" s="298"/>
      <c r="Y5" s="298"/>
      <c r="Z5" s="298"/>
      <c r="AA5" s="298"/>
      <c r="AB5" s="298"/>
      <c r="AC5" s="298"/>
      <c r="AD5" s="298"/>
      <c r="AE5" s="299"/>
      <c r="AF5" s="305" t="str">
        <f>'調書1-1'!AF5:AP5</f>
        <v>　</v>
      </c>
      <c r="AG5" s="306"/>
      <c r="AH5" s="306"/>
      <c r="AI5" s="306"/>
      <c r="AJ5" s="306"/>
      <c r="AK5" s="306"/>
      <c r="AL5" s="306"/>
      <c r="AM5" s="306"/>
      <c r="AN5" s="306"/>
      <c r="AO5" s="306"/>
      <c r="AP5" s="307"/>
    </row>
    <row r="6" spans="1:56" s="1" customFormat="1" ht="18.75" customHeight="1" thickBot="1">
      <c r="A6" s="297" t="s">
        <v>32</v>
      </c>
      <c r="B6" s="298"/>
      <c r="C6" s="298"/>
      <c r="D6" s="298"/>
      <c r="E6" s="298"/>
      <c r="F6" s="298"/>
      <c r="G6" s="298"/>
      <c r="H6" s="298"/>
      <c r="I6" s="298"/>
      <c r="J6" s="298"/>
      <c r="K6" s="298"/>
      <c r="L6" s="299"/>
      <c r="M6" s="300" t="str">
        <f>'調書1-1'!M6:V6</f>
        <v>　</v>
      </c>
      <c r="N6" s="301"/>
      <c r="O6" s="301"/>
      <c r="P6" s="301"/>
      <c r="Q6" s="301"/>
      <c r="R6" s="301"/>
      <c r="S6" s="301"/>
      <c r="T6" s="301"/>
      <c r="U6" s="301"/>
      <c r="V6" s="301"/>
      <c r="W6" s="297" t="s">
        <v>34</v>
      </c>
      <c r="X6" s="298"/>
      <c r="Y6" s="298"/>
      <c r="Z6" s="298"/>
      <c r="AA6" s="298"/>
      <c r="AB6" s="298"/>
      <c r="AC6" s="298"/>
      <c r="AD6" s="298"/>
      <c r="AE6" s="299"/>
      <c r="AF6" s="311" t="str">
        <f>'調書1-1'!AF6:AP6</f>
        <v>　</v>
      </c>
      <c r="AG6" s="312"/>
      <c r="AH6" s="312"/>
      <c r="AI6" s="312"/>
      <c r="AJ6" s="312"/>
      <c r="AK6" s="312"/>
      <c r="AL6" s="312"/>
      <c r="AM6" s="312"/>
      <c r="AN6" s="312"/>
      <c r="AO6" s="312"/>
      <c r="AP6" s="313"/>
    </row>
    <row r="7" spans="1:56" s="1" customFormat="1" ht="18.75" customHeight="1">
      <c r="A7" s="320" t="s">
        <v>36</v>
      </c>
      <c r="B7" s="323" t="s">
        <v>6</v>
      </c>
      <c r="C7" s="315" t="s">
        <v>7</v>
      </c>
      <c r="D7" s="376" t="s">
        <v>8</v>
      </c>
      <c r="E7" s="323" t="s">
        <v>9</v>
      </c>
      <c r="F7" s="325"/>
      <c r="G7" s="325"/>
      <c r="H7" s="325"/>
      <c r="I7" s="325"/>
      <c r="J7" s="325"/>
      <c r="K7" s="330"/>
      <c r="L7" s="323" t="s">
        <v>10</v>
      </c>
      <c r="M7" s="325"/>
      <c r="N7" s="325"/>
      <c r="O7" s="325"/>
      <c r="P7" s="325"/>
      <c r="Q7" s="325"/>
      <c r="R7" s="330"/>
      <c r="S7" s="323" t="s">
        <v>11</v>
      </c>
      <c r="T7" s="325"/>
      <c r="U7" s="325"/>
      <c r="V7" s="325"/>
      <c r="W7" s="325"/>
      <c r="X7" s="325"/>
      <c r="Y7" s="330"/>
      <c r="Z7" s="323" t="s">
        <v>12</v>
      </c>
      <c r="AA7" s="325"/>
      <c r="AB7" s="325"/>
      <c r="AC7" s="325"/>
      <c r="AD7" s="325"/>
      <c r="AE7" s="325"/>
      <c r="AF7" s="330"/>
      <c r="AG7" s="314" t="s">
        <v>1</v>
      </c>
      <c r="AH7" s="315"/>
      <c r="AI7" s="315"/>
      <c r="AJ7" s="315" t="s">
        <v>14</v>
      </c>
      <c r="AK7" s="315"/>
      <c r="AL7" s="315"/>
      <c r="AM7" s="315" t="s">
        <v>15</v>
      </c>
      <c r="AN7" s="315"/>
      <c r="AO7" s="315"/>
      <c r="AP7" s="318" t="s">
        <v>37</v>
      </c>
    </row>
    <row r="8" spans="1:56" s="1" customFormat="1" ht="18.75" customHeight="1">
      <c r="A8" s="321"/>
      <c r="B8" s="324"/>
      <c r="C8" s="317"/>
      <c r="D8" s="326"/>
      <c r="E8" s="112">
        <v>1</v>
      </c>
      <c r="F8" s="113">
        <v>2</v>
      </c>
      <c r="G8" s="113">
        <v>3</v>
      </c>
      <c r="H8" s="114">
        <v>4</v>
      </c>
      <c r="I8" s="113">
        <v>5</v>
      </c>
      <c r="J8" s="113">
        <v>6</v>
      </c>
      <c r="K8" s="115">
        <v>7</v>
      </c>
      <c r="L8" s="112">
        <v>8</v>
      </c>
      <c r="M8" s="113">
        <v>9</v>
      </c>
      <c r="N8" s="113">
        <v>10</v>
      </c>
      <c r="O8" s="113">
        <v>11</v>
      </c>
      <c r="P8" s="113">
        <v>12</v>
      </c>
      <c r="Q8" s="113">
        <v>13</v>
      </c>
      <c r="R8" s="115">
        <v>14</v>
      </c>
      <c r="S8" s="112">
        <v>15</v>
      </c>
      <c r="T8" s="113">
        <v>16</v>
      </c>
      <c r="U8" s="113">
        <v>17</v>
      </c>
      <c r="V8" s="113">
        <v>18</v>
      </c>
      <c r="W8" s="113">
        <v>19</v>
      </c>
      <c r="X8" s="113">
        <v>20</v>
      </c>
      <c r="Y8" s="115">
        <v>21</v>
      </c>
      <c r="Z8" s="112">
        <v>22</v>
      </c>
      <c r="AA8" s="113">
        <v>23</v>
      </c>
      <c r="AB8" s="113">
        <v>24</v>
      </c>
      <c r="AC8" s="113">
        <v>25</v>
      </c>
      <c r="AD8" s="113">
        <v>26</v>
      </c>
      <c r="AE8" s="113">
        <v>27</v>
      </c>
      <c r="AF8" s="115">
        <v>28</v>
      </c>
      <c r="AG8" s="316"/>
      <c r="AH8" s="317"/>
      <c r="AI8" s="317"/>
      <c r="AJ8" s="317"/>
      <c r="AK8" s="317"/>
      <c r="AL8" s="317"/>
      <c r="AM8" s="317"/>
      <c r="AN8" s="317"/>
      <c r="AO8" s="317"/>
      <c r="AP8" s="319"/>
    </row>
    <row r="9" spans="1:56" s="1" customFormat="1" ht="18.75" customHeight="1">
      <c r="A9" s="321"/>
      <c r="B9" s="324"/>
      <c r="C9" s="317"/>
      <c r="D9" s="326"/>
      <c r="E9" s="246" t="e">
        <f>DATE(TEXT('調書1-1'!$AR$1,"yyyy"),TEXT('調書1-1'!$AR$1,"mm")-2,E8)</f>
        <v>#NUM!</v>
      </c>
      <c r="F9" s="247" t="e">
        <f>DATE(TEXT('調書1-1'!$AR$1,"yyyy"),TEXT('調書1-1'!$AR$1,"mm")-2,F8)</f>
        <v>#NUM!</v>
      </c>
      <c r="G9" s="247" t="e">
        <f>DATE(TEXT('調書1-1'!$AR$1,"yyyy"),TEXT('調書1-1'!$AR$1,"mm")-2,G8)</f>
        <v>#NUM!</v>
      </c>
      <c r="H9" s="247" t="e">
        <f>DATE(TEXT('調書1-1'!$AR$1,"yyyy"),TEXT('調書1-1'!$AR$1,"mm")-2,H8)</f>
        <v>#NUM!</v>
      </c>
      <c r="I9" s="247" t="e">
        <f>DATE(TEXT('調書1-1'!$AR$1,"yyyy"),TEXT('調書1-1'!$AR$1,"mm")-2,I8)</f>
        <v>#NUM!</v>
      </c>
      <c r="J9" s="247" t="e">
        <f>DATE(TEXT('調書1-1'!$AR$1,"yyyy"),TEXT('調書1-1'!$AR$1,"mm")-2,J8)</f>
        <v>#NUM!</v>
      </c>
      <c r="K9" s="248" t="e">
        <f>DATE(TEXT('調書1-1'!$AR$1,"yyyy"),TEXT('調書1-1'!$AR$1,"mm")-2,K8)</f>
        <v>#NUM!</v>
      </c>
      <c r="L9" s="246" t="e">
        <f>DATE(TEXT('調書1-1'!$AR$1,"yyyy"),TEXT('調書1-1'!$AR$1,"mm")-2,L8)</f>
        <v>#NUM!</v>
      </c>
      <c r="M9" s="247" t="e">
        <f>DATE(TEXT('調書1-1'!$AR$1,"yyyy"),TEXT('調書1-1'!$AR$1,"mm")-2,M8)</f>
        <v>#NUM!</v>
      </c>
      <c r="N9" s="247" t="e">
        <f>DATE(TEXT('調書1-1'!$AR$1,"yyyy"),TEXT('調書1-1'!$AR$1,"mm")-2,N8)</f>
        <v>#NUM!</v>
      </c>
      <c r="O9" s="247" t="e">
        <f>DATE(TEXT('調書1-1'!$AR$1,"yyyy"),TEXT('調書1-1'!$AR$1,"mm")-2,O8)</f>
        <v>#NUM!</v>
      </c>
      <c r="P9" s="247" t="e">
        <f>DATE(TEXT('調書1-1'!$AR$1,"yyyy"),TEXT('調書1-1'!$AR$1,"mm")-2,P8)</f>
        <v>#NUM!</v>
      </c>
      <c r="Q9" s="247" t="e">
        <f>DATE(TEXT('調書1-1'!$AR$1,"yyyy"),TEXT('調書1-1'!$AR$1,"mm")-2,Q8)</f>
        <v>#NUM!</v>
      </c>
      <c r="R9" s="248" t="e">
        <f>DATE(TEXT('調書1-1'!$AR$1,"yyyy"),TEXT('調書1-1'!$AR$1,"mm")-2,R8)</f>
        <v>#NUM!</v>
      </c>
      <c r="S9" s="246" t="e">
        <f>DATE(TEXT('調書1-1'!$AR$1,"yyyy"),TEXT('調書1-1'!$AR$1,"mm")-2,S8)</f>
        <v>#NUM!</v>
      </c>
      <c r="T9" s="247" t="e">
        <f>DATE(TEXT('調書1-1'!$AR$1,"yyyy"),TEXT('調書1-1'!$AR$1,"mm")-2,T8)</f>
        <v>#NUM!</v>
      </c>
      <c r="U9" s="247" t="e">
        <f>DATE(TEXT('調書1-1'!$AR$1,"yyyy"),TEXT('調書1-1'!$AR$1,"mm")-2,U8)</f>
        <v>#NUM!</v>
      </c>
      <c r="V9" s="247" t="e">
        <f>DATE(TEXT('調書1-1'!$AR$1,"yyyy"),TEXT('調書1-1'!$AR$1,"mm")-2,V8)</f>
        <v>#NUM!</v>
      </c>
      <c r="W9" s="247" t="e">
        <f>DATE(TEXT('調書1-1'!$AR$1,"yyyy"),TEXT('調書1-1'!$AR$1,"mm")-2,W8)</f>
        <v>#NUM!</v>
      </c>
      <c r="X9" s="247" t="e">
        <f>DATE(TEXT('調書1-1'!$AR$1,"yyyy"),TEXT('調書1-1'!$AR$1,"mm")-2,X8)</f>
        <v>#NUM!</v>
      </c>
      <c r="Y9" s="248" t="e">
        <f>DATE(TEXT('調書1-1'!$AR$1,"yyyy"),TEXT('調書1-1'!$AR$1,"mm")-2,Y8)</f>
        <v>#NUM!</v>
      </c>
      <c r="Z9" s="246" t="e">
        <f>DATE(TEXT('調書1-1'!$AR$1,"yyyy"),TEXT('調書1-1'!$AR$1,"mm")-2,Z8)</f>
        <v>#NUM!</v>
      </c>
      <c r="AA9" s="247" t="e">
        <f>DATE(TEXT('調書1-1'!$AR$1,"yyyy"),TEXT('調書1-1'!$AR$1,"mm")-2,AA8)</f>
        <v>#NUM!</v>
      </c>
      <c r="AB9" s="247" t="e">
        <f>DATE(TEXT('調書1-1'!$AR$1,"yyyy"),TEXT('調書1-1'!$AR$1,"mm")-2,AB8)</f>
        <v>#NUM!</v>
      </c>
      <c r="AC9" s="247" t="e">
        <f>DATE(TEXT('調書1-1'!$AR$1,"yyyy"),TEXT('調書1-1'!$AR$1,"mm")-2,AC8)</f>
        <v>#NUM!</v>
      </c>
      <c r="AD9" s="247" t="e">
        <f>DATE(TEXT('調書1-1'!$AR$1,"yyyy"),TEXT('調書1-1'!$AR$1,"mm")-2,AD8)</f>
        <v>#NUM!</v>
      </c>
      <c r="AE9" s="247" t="e">
        <f>DATE(TEXT('調書1-1'!$AR$1,"yyyy"),TEXT('調書1-1'!$AR$1,"mm")-2,AE8)</f>
        <v>#NUM!</v>
      </c>
      <c r="AF9" s="248" t="e">
        <f>DATE(TEXT('調書1-1'!$AR$1,"yyyy"),TEXT('調書1-1'!$AR$1,"mm")-2,AF8)</f>
        <v>#NUM!</v>
      </c>
      <c r="AG9" s="316"/>
      <c r="AH9" s="317"/>
      <c r="AI9" s="317"/>
      <c r="AJ9" s="317"/>
      <c r="AK9" s="317"/>
      <c r="AL9" s="317"/>
      <c r="AM9" s="317"/>
      <c r="AN9" s="317"/>
      <c r="AO9" s="317"/>
      <c r="AP9" s="319"/>
    </row>
    <row r="10" spans="1:56" s="1" customFormat="1" ht="17.25" customHeight="1">
      <c r="A10" s="321"/>
      <c r="B10" s="6"/>
      <c r="C10" s="10"/>
      <c r="D10" s="53"/>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16"/>
      <c r="AG10" s="327">
        <f>SUM(E10:AF10)</f>
        <v>0</v>
      </c>
      <c r="AH10" s="327"/>
      <c r="AI10" s="328"/>
      <c r="AJ10" s="329">
        <f>ROUNDDOWN(AG10/4,1)</f>
        <v>0</v>
      </c>
      <c r="AK10" s="327"/>
      <c r="AL10" s="328"/>
      <c r="AM10" s="329">
        <f>IF($AD$20=0,"0.0",IF(AG10/4/$AD$20&gt;1,1,ROUNDDOWN(AG10/4/$AD$20,1)))</f>
        <v>0</v>
      </c>
      <c r="AN10" s="327"/>
      <c r="AO10" s="328"/>
      <c r="AP10" s="17"/>
    </row>
    <row r="11" spans="1:56" s="1" customFormat="1" ht="17.25" customHeight="1">
      <c r="A11" s="321"/>
      <c r="B11" s="6"/>
      <c r="C11" s="10"/>
      <c r="D11" s="53"/>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16"/>
      <c r="AG11" s="327">
        <f t="shared" ref="AG11:AG18" si="0">SUM(E11:AF11)</f>
        <v>0</v>
      </c>
      <c r="AH11" s="327"/>
      <c r="AI11" s="328"/>
      <c r="AJ11" s="329">
        <f t="shared" ref="AJ11:AJ18" si="1">ROUNDDOWN(AG11/4,1)</f>
        <v>0</v>
      </c>
      <c r="AK11" s="327"/>
      <c r="AL11" s="328"/>
      <c r="AM11" s="329">
        <f t="shared" ref="AM11:AM18" si="2">IF($AD$20=0,"0.0",IF(AG11/4/$AD$20&gt;1,1,ROUNDDOWN(AG11/4/$AD$20,1)))</f>
        <v>0</v>
      </c>
      <c r="AN11" s="327"/>
      <c r="AO11" s="328"/>
      <c r="AP11" s="17"/>
    </row>
    <row r="12" spans="1:56" s="1" customFormat="1" ht="17.25" customHeight="1">
      <c r="A12" s="321"/>
      <c r="B12" s="6"/>
      <c r="C12" s="10"/>
      <c r="D12" s="53"/>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16"/>
      <c r="AG12" s="327">
        <f t="shared" si="0"/>
        <v>0</v>
      </c>
      <c r="AH12" s="327"/>
      <c r="AI12" s="328"/>
      <c r="AJ12" s="329">
        <f t="shared" si="1"/>
        <v>0</v>
      </c>
      <c r="AK12" s="327"/>
      <c r="AL12" s="328"/>
      <c r="AM12" s="329">
        <f t="shared" si="2"/>
        <v>0</v>
      </c>
      <c r="AN12" s="327"/>
      <c r="AO12" s="328"/>
      <c r="AP12" s="17"/>
    </row>
    <row r="13" spans="1:56" s="1" customFormat="1" ht="17.25" customHeight="1">
      <c r="A13" s="321"/>
      <c r="B13" s="6"/>
      <c r="C13" s="10"/>
      <c r="D13" s="53"/>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16"/>
      <c r="AG13" s="327">
        <f t="shared" si="0"/>
        <v>0</v>
      </c>
      <c r="AH13" s="327"/>
      <c r="AI13" s="328"/>
      <c r="AJ13" s="329">
        <f t="shared" si="1"/>
        <v>0</v>
      </c>
      <c r="AK13" s="327"/>
      <c r="AL13" s="328"/>
      <c r="AM13" s="329">
        <f t="shared" si="2"/>
        <v>0</v>
      </c>
      <c r="AN13" s="327"/>
      <c r="AO13" s="328"/>
      <c r="AP13" s="17"/>
    </row>
    <row r="14" spans="1:56" s="1" customFormat="1" ht="17.25" customHeight="1">
      <c r="A14" s="321"/>
      <c r="B14" s="6"/>
      <c r="C14" s="10"/>
      <c r="D14" s="53"/>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16"/>
      <c r="AG14" s="327">
        <f t="shared" si="0"/>
        <v>0</v>
      </c>
      <c r="AH14" s="327"/>
      <c r="AI14" s="328"/>
      <c r="AJ14" s="329">
        <f t="shared" si="1"/>
        <v>0</v>
      </c>
      <c r="AK14" s="327"/>
      <c r="AL14" s="328"/>
      <c r="AM14" s="329">
        <f t="shared" si="2"/>
        <v>0</v>
      </c>
      <c r="AN14" s="327"/>
      <c r="AO14" s="328"/>
      <c r="AP14" s="17"/>
    </row>
    <row r="15" spans="1:56" s="1" customFormat="1" ht="17.25" customHeight="1">
      <c r="A15" s="321"/>
      <c r="B15" s="6"/>
      <c r="C15" s="10"/>
      <c r="D15" s="53"/>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16"/>
      <c r="AG15" s="327">
        <f t="shared" si="0"/>
        <v>0</v>
      </c>
      <c r="AH15" s="327"/>
      <c r="AI15" s="328"/>
      <c r="AJ15" s="329">
        <f t="shared" si="1"/>
        <v>0</v>
      </c>
      <c r="AK15" s="327"/>
      <c r="AL15" s="328"/>
      <c r="AM15" s="329">
        <f t="shared" si="2"/>
        <v>0</v>
      </c>
      <c r="AN15" s="327"/>
      <c r="AO15" s="328"/>
      <c r="AP15" s="17"/>
    </row>
    <row r="16" spans="1:56" s="1" customFormat="1" ht="17.25" customHeight="1">
      <c r="A16" s="321"/>
      <c r="B16" s="6"/>
      <c r="C16" s="10"/>
      <c r="D16" s="53"/>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16"/>
      <c r="AG16" s="327">
        <f t="shared" si="0"/>
        <v>0</v>
      </c>
      <c r="AH16" s="327"/>
      <c r="AI16" s="328"/>
      <c r="AJ16" s="329">
        <f t="shared" si="1"/>
        <v>0</v>
      </c>
      <c r="AK16" s="327"/>
      <c r="AL16" s="328"/>
      <c r="AM16" s="329">
        <f t="shared" si="2"/>
        <v>0</v>
      </c>
      <c r="AN16" s="327"/>
      <c r="AO16" s="328"/>
      <c r="AP16" s="17"/>
    </row>
    <row r="17" spans="1:56" s="1" customFormat="1" ht="17.25" customHeight="1">
      <c r="A17" s="321"/>
      <c r="B17" s="6"/>
      <c r="C17" s="10"/>
      <c r="D17" s="53"/>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16"/>
      <c r="AG17" s="327">
        <f t="shared" si="0"/>
        <v>0</v>
      </c>
      <c r="AH17" s="327"/>
      <c r="AI17" s="328"/>
      <c r="AJ17" s="329">
        <f t="shared" si="1"/>
        <v>0</v>
      </c>
      <c r="AK17" s="327"/>
      <c r="AL17" s="328"/>
      <c r="AM17" s="329">
        <f t="shared" si="2"/>
        <v>0</v>
      </c>
      <c r="AN17" s="327"/>
      <c r="AO17" s="328"/>
      <c r="AP17" s="17"/>
    </row>
    <row r="18" spans="1:56" s="1" customFormat="1" ht="17.25" customHeight="1" thickBot="1">
      <c r="A18" s="321"/>
      <c r="B18" s="6"/>
      <c r="C18" s="10"/>
      <c r="D18" s="53"/>
      <c r="E18" s="39"/>
      <c r="F18" s="35"/>
      <c r="G18" s="245"/>
      <c r="H18" s="245"/>
      <c r="I18" s="245"/>
      <c r="J18" s="35"/>
      <c r="K18" s="38"/>
      <c r="L18" s="39"/>
      <c r="M18" s="245"/>
      <c r="N18" s="245"/>
      <c r="O18" s="245"/>
      <c r="P18" s="245"/>
      <c r="Q18" s="35"/>
      <c r="R18" s="38"/>
      <c r="S18" s="39"/>
      <c r="T18" s="245"/>
      <c r="U18" s="245"/>
      <c r="V18" s="245"/>
      <c r="W18" s="245"/>
      <c r="X18" s="35"/>
      <c r="Y18" s="38"/>
      <c r="Z18" s="39"/>
      <c r="AA18" s="245"/>
      <c r="AB18" s="245"/>
      <c r="AC18" s="245"/>
      <c r="AD18" s="245"/>
      <c r="AE18" s="35"/>
      <c r="AF18" s="38"/>
      <c r="AG18" s="327">
        <f t="shared" si="0"/>
        <v>0</v>
      </c>
      <c r="AH18" s="327"/>
      <c r="AI18" s="328"/>
      <c r="AJ18" s="329">
        <f t="shared" si="1"/>
        <v>0</v>
      </c>
      <c r="AK18" s="327"/>
      <c r="AL18" s="328"/>
      <c r="AM18" s="329">
        <f t="shared" si="2"/>
        <v>0</v>
      </c>
      <c r="AN18" s="327"/>
      <c r="AO18" s="328"/>
      <c r="AP18" s="18"/>
    </row>
    <row r="19" spans="1:56" s="1" customFormat="1" ht="17.25" customHeight="1" thickBot="1">
      <c r="A19" s="321"/>
      <c r="B19" s="332" t="s">
        <v>16</v>
      </c>
      <c r="C19" s="333"/>
      <c r="D19" s="333"/>
      <c r="E19" s="123" t="str">
        <f>IF(SUM(E10:E18)=0,"",SUM(E10:E18))</f>
        <v/>
      </c>
      <c r="F19" s="124" t="str">
        <f t="shared" ref="F19:AF19" si="3">IF(SUM(F10:F18)=0,"",SUM(F10:F18))</f>
        <v/>
      </c>
      <c r="G19" s="124" t="str">
        <f t="shared" si="3"/>
        <v/>
      </c>
      <c r="H19" s="124" t="str">
        <f t="shared" si="3"/>
        <v/>
      </c>
      <c r="I19" s="124" t="str">
        <f t="shared" si="3"/>
        <v/>
      </c>
      <c r="J19" s="124" t="str">
        <f t="shared" si="3"/>
        <v/>
      </c>
      <c r="K19" s="125" t="str">
        <f t="shared" si="3"/>
        <v/>
      </c>
      <c r="L19" s="126" t="str">
        <f t="shared" si="3"/>
        <v/>
      </c>
      <c r="M19" s="124" t="str">
        <f t="shared" si="3"/>
        <v/>
      </c>
      <c r="N19" s="124" t="str">
        <f t="shared" si="3"/>
        <v/>
      </c>
      <c r="O19" s="124" t="str">
        <f t="shared" si="3"/>
        <v/>
      </c>
      <c r="P19" s="124" t="str">
        <f t="shared" si="3"/>
        <v/>
      </c>
      <c r="Q19" s="124" t="str">
        <f t="shared" si="3"/>
        <v/>
      </c>
      <c r="R19" s="125" t="str">
        <f t="shared" si="3"/>
        <v/>
      </c>
      <c r="S19" s="126" t="str">
        <f t="shared" si="3"/>
        <v/>
      </c>
      <c r="T19" s="124" t="str">
        <f t="shared" si="3"/>
        <v/>
      </c>
      <c r="U19" s="124" t="str">
        <f t="shared" si="3"/>
        <v/>
      </c>
      <c r="V19" s="124" t="str">
        <f t="shared" si="3"/>
        <v/>
      </c>
      <c r="W19" s="124" t="str">
        <f t="shared" si="3"/>
        <v/>
      </c>
      <c r="X19" s="124" t="str">
        <f t="shared" si="3"/>
        <v/>
      </c>
      <c r="Y19" s="125" t="str">
        <f t="shared" si="3"/>
        <v/>
      </c>
      <c r="Z19" s="126" t="str">
        <f t="shared" si="3"/>
        <v/>
      </c>
      <c r="AA19" s="124" t="str">
        <f t="shared" si="3"/>
        <v/>
      </c>
      <c r="AB19" s="124" t="str">
        <f t="shared" si="3"/>
        <v/>
      </c>
      <c r="AC19" s="124" t="str">
        <f t="shared" si="3"/>
        <v/>
      </c>
      <c r="AD19" s="127" t="str">
        <f t="shared" si="3"/>
        <v/>
      </c>
      <c r="AE19" s="127" t="str">
        <f t="shared" si="3"/>
        <v/>
      </c>
      <c r="AF19" s="128" t="str">
        <f t="shared" si="3"/>
        <v/>
      </c>
      <c r="AG19" s="334">
        <f>SUM(AG10:AI18)</f>
        <v>0</v>
      </c>
      <c r="AH19" s="335"/>
      <c r="AI19" s="336"/>
      <c r="AJ19" s="337">
        <f>SUM(AJ10:AL18)</f>
        <v>0</v>
      </c>
      <c r="AK19" s="335"/>
      <c r="AL19" s="336"/>
      <c r="AM19" s="337">
        <f>SUM(AM10:AO18)</f>
        <v>0</v>
      </c>
      <c r="AN19" s="335"/>
      <c r="AO19" s="336"/>
      <c r="AP19" s="19"/>
    </row>
    <row r="20" spans="1:56" s="1" customFormat="1" ht="17.25" customHeight="1" thickTop="1" thickBot="1">
      <c r="A20" s="321"/>
      <c r="B20" s="344" t="s">
        <v>17</v>
      </c>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6"/>
      <c r="AD20" s="338">
        <v>40</v>
      </c>
      <c r="AE20" s="339"/>
      <c r="AF20" s="340"/>
      <c r="AG20" s="341" t="s">
        <v>43</v>
      </c>
      <c r="AH20" s="342"/>
      <c r="AI20" s="342"/>
      <c r="AJ20" s="342"/>
      <c r="AK20" s="342"/>
      <c r="AL20" s="342"/>
      <c r="AM20" s="342"/>
      <c r="AN20" s="342"/>
      <c r="AO20" s="343"/>
      <c r="AP20" s="19"/>
    </row>
    <row r="21" spans="1:56" s="1" customFormat="1" ht="17.25" customHeight="1" thickBot="1">
      <c r="A21" s="322"/>
      <c r="B21" s="309" t="s">
        <v>44</v>
      </c>
      <c r="C21" s="310"/>
      <c r="D21" s="310"/>
      <c r="E21" s="20"/>
      <c r="F21" s="21"/>
      <c r="G21" s="21"/>
      <c r="H21" s="21"/>
      <c r="I21" s="21"/>
      <c r="J21" s="21"/>
      <c r="K21" s="22"/>
      <c r="L21" s="20"/>
      <c r="M21" s="21"/>
      <c r="N21" s="21"/>
      <c r="O21" s="21"/>
      <c r="P21" s="21"/>
      <c r="Q21" s="21"/>
      <c r="R21" s="22"/>
      <c r="S21" s="20"/>
      <c r="T21" s="21"/>
      <c r="U21" s="21"/>
      <c r="V21" s="21"/>
      <c r="W21" s="21"/>
      <c r="X21" s="21"/>
      <c r="Y21" s="22"/>
      <c r="Z21" s="20"/>
      <c r="AA21" s="21"/>
      <c r="AB21" s="21"/>
      <c r="AC21" s="21"/>
      <c r="AD21" s="21"/>
      <c r="AE21" s="21"/>
      <c r="AF21" s="22"/>
      <c r="AG21" s="347"/>
      <c r="AH21" s="348"/>
      <c r="AI21" s="349"/>
      <c r="AJ21" s="350"/>
      <c r="AK21" s="348"/>
      <c r="AL21" s="349"/>
      <c r="AM21" s="350"/>
      <c r="AN21" s="348"/>
      <c r="AO21" s="349"/>
      <c r="AP21" s="19"/>
    </row>
    <row r="22" spans="1:56" s="1" customFormat="1" ht="17.25" customHeight="1" thickBot="1">
      <c r="B22" s="23"/>
      <c r="C22" s="23"/>
      <c r="D22" s="23"/>
      <c r="E22" s="24"/>
      <c r="F22" s="24"/>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97"/>
      <c r="AH22" s="101"/>
      <c r="AI22" s="101"/>
      <c r="AJ22" s="101"/>
      <c r="AK22" s="101"/>
      <c r="AL22" s="101"/>
      <c r="AM22" s="101"/>
      <c r="AN22" s="101"/>
      <c r="AO22" s="101"/>
      <c r="AP22" s="26"/>
    </row>
    <row r="23" spans="1:56" s="1" customFormat="1" ht="17.25" customHeight="1">
      <c r="A23" s="357" t="s">
        <v>45</v>
      </c>
      <c r="B23" s="27"/>
      <c r="C23" s="137"/>
      <c r="D23" s="100"/>
      <c r="E23" s="98"/>
      <c r="F23" s="100"/>
      <c r="G23" s="14"/>
      <c r="H23" s="14"/>
      <c r="I23" s="14"/>
      <c r="J23" s="14"/>
      <c r="K23" s="29"/>
      <c r="L23" s="30"/>
      <c r="M23" s="31"/>
      <c r="N23" s="14"/>
      <c r="O23" s="14"/>
      <c r="P23" s="14"/>
      <c r="Q23" s="14"/>
      <c r="R23" s="29"/>
      <c r="S23" s="30"/>
      <c r="T23" s="31"/>
      <c r="U23" s="14"/>
      <c r="V23" s="14"/>
      <c r="W23" s="14"/>
      <c r="X23" s="14"/>
      <c r="Y23" s="29"/>
      <c r="Z23" s="30"/>
      <c r="AA23" s="31"/>
      <c r="AB23" s="14"/>
      <c r="AC23" s="14"/>
      <c r="AD23" s="14"/>
      <c r="AE23" s="14"/>
      <c r="AF23" s="29"/>
      <c r="AG23" s="360">
        <f>SUM(E23:AF23)</f>
        <v>0</v>
      </c>
      <c r="AH23" s="360"/>
      <c r="AI23" s="361"/>
      <c r="AJ23" s="362">
        <f>ROUNDDOWN(AG23/4,1)</f>
        <v>0</v>
      </c>
      <c r="AK23" s="363"/>
      <c r="AL23" s="364"/>
      <c r="AM23" s="365">
        <f>IF($AD$20=0,"0.0",IF(AG23/4/$AD$20&gt;1,1,ROUNDDOWN(AG23/4/$AD$20,1)))</f>
        <v>0</v>
      </c>
      <c r="AN23" s="366"/>
      <c r="AO23" s="367"/>
      <c r="AP23" s="32"/>
    </row>
    <row r="24" spans="1:56" s="1" customFormat="1" ht="17.25" customHeight="1">
      <c r="A24" s="358"/>
      <c r="B24" s="140"/>
      <c r="C24" s="141"/>
      <c r="D24" s="142"/>
      <c r="E24" s="30"/>
      <c r="F24" s="31"/>
      <c r="G24" s="14"/>
      <c r="H24" s="14"/>
      <c r="I24" s="14"/>
      <c r="J24" s="14"/>
      <c r="K24" s="29"/>
      <c r="L24" s="30"/>
      <c r="M24" s="31"/>
      <c r="N24" s="14"/>
      <c r="O24" s="14"/>
      <c r="P24" s="14"/>
      <c r="Q24" s="14"/>
      <c r="R24" s="29"/>
      <c r="S24" s="30"/>
      <c r="T24" s="31"/>
      <c r="U24" s="14"/>
      <c r="V24" s="14"/>
      <c r="W24" s="14"/>
      <c r="X24" s="14"/>
      <c r="Y24" s="29"/>
      <c r="Z24" s="30"/>
      <c r="AA24" s="31"/>
      <c r="AB24" s="14"/>
      <c r="AC24" s="14"/>
      <c r="AD24" s="14"/>
      <c r="AE24" s="14"/>
      <c r="AF24" s="29"/>
      <c r="AG24" s="351">
        <f>SUM(E24:AF24)</f>
        <v>0</v>
      </c>
      <c r="AH24" s="351"/>
      <c r="AI24" s="352"/>
      <c r="AJ24" s="353">
        <f>ROUNDDOWN(AG24/4,1)</f>
        <v>0</v>
      </c>
      <c r="AK24" s="351"/>
      <c r="AL24" s="352"/>
      <c r="AM24" s="329">
        <f>IF($AD$20=0,"0.0",IF(AG24/4/$AD$20&gt;1,1,ROUNDDOWN(AG24/4/$AD$20,1)))</f>
        <v>0</v>
      </c>
      <c r="AN24" s="327"/>
      <c r="AO24" s="328"/>
      <c r="AP24" s="32"/>
    </row>
    <row r="25" spans="1:56" s="1" customFormat="1" ht="17.25" customHeight="1">
      <c r="A25" s="358"/>
      <c r="B25" s="6"/>
      <c r="C25" s="10"/>
      <c r="D25" s="104"/>
      <c r="E25" s="99"/>
      <c r="F25" s="31"/>
      <c r="G25" s="31"/>
      <c r="H25" s="31"/>
      <c r="I25" s="31"/>
      <c r="J25" s="104"/>
      <c r="K25" s="33"/>
      <c r="L25" s="99"/>
      <c r="M25" s="31"/>
      <c r="N25" s="31"/>
      <c r="O25" s="31"/>
      <c r="P25" s="31"/>
      <c r="Q25" s="104"/>
      <c r="R25" s="33"/>
      <c r="S25" s="99"/>
      <c r="T25" s="31"/>
      <c r="U25" s="31"/>
      <c r="V25" s="31"/>
      <c r="W25" s="31"/>
      <c r="X25" s="104"/>
      <c r="Y25" s="33"/>
      <c r="Z25" s="99"/>
      <c r="AA25" s="31"/>
      <c r="AB25" s="31"/>
      <c r="AC25" s="31"/>
      <c r="AD25" s="31"/>
      <c r="AE25" s="104"/>
      <c r="AF25" s="33"/>
      <c r="AG25" s="351">
        <f>SUM(E25:AF25)</f>
        <v>0</v>
      </c>
      <c r="AH25" s="351"/>
      <c r="AI25" s="352"/>
      <c r="AJ25" s="353">
        <f>ROUNDDOWN(AG25/4,1)</f>
        <v>0</v>
      </c>
      <c r="AK25" s="351"/>
      <c r="AL25" s="352"/>
      <c r="AM25" s="329">
        <f>IF($AD$20=0,"0.0",IF(AG25/4/$AD$20&gt;1,1,ROUNDDOWN(AG25/4/$AD$20,1)))</f>
        <v>0</v>
      </c>
      <c r="AN25" s="327"/>
      <c r="AO25" s="328"/>
      <c r="AP25" s="17"/>
    </row>
    <row r="26" spans="1:56" s="1" customFormat="1" ht="17.25" customHeight="1">
      <c r="A26" s="358"/>
      <c r="B26" s="6"/>
      <c r="C26" s="10"/>
      <c r="D26" s="104"/>
      <c r="E26" s="99"/>
      <c r="F26" s="31"/>
      <c r="G26" s="31"/>
      <c r="H26" s="31"/>
      <c r="I26" s="31"/>
      <c r="J26" s="104"/>
      <c r="K26" s="33"/>
      <c r="L26" s="99"/>
      <c r="M26" s="31"/>
      <c r="N26" s="31"/>
      <c r="O26" s="31"/>
      <c r="P26" s="31"/>
      <c r="Q26" s="104"/>
      <c r="R26" s="33"/>
      <c r="S26" s="99"/>
      <c r="T26" s="31"/>
      <c r="U26" s="31"/>
      <c r="V26" s="31"/>
      <c r="W26" s="31"/>
      <c r="X26" s="104"/>
      <c r="Y26" s="33"/>
      <c r="Z26" s="99"/>
      <c r="AA26" s="31"/>
      <c r="AB26" s="31"/>
      <c r="AC26" s="31"/>
      <c r="AD26" s="31"/>
      <c r="AE26" s="104"/>
      <c r="AF26" s="33"/>
      <c r="AG26" s="351">
        <f>SUM(E26:AF26)</f>
        <v>0</v>
      </c>
      <c r="AH26" s="351"/>
      <c r="AI26" s="352"/>
      <c r="AJ26" s="353">
        <f>ROUNDDOWN(AG26/4,1)</f>
        <v>0</v>
      </c>
      <c r="AK26" s="351"/>
      <c r="AL26" s="352"/>
      <c r="AM26" s="329">
        <f>IF($AD$20=0,"0.0",IF(AG26/4/$AD$20&gt;1,1,ROUNDDOWN(AG26/4/$AD$20,1)))</f>
        <v>0</v>
      </c>
      <c r="AN26" s="327"/>
      <c r="AO26" s="328"/>
      <c r="AP26" s="17"/>
    </row>
    <row r="27" spans="1:56" s="1" customFormat="1" ht="17.25" customHeight="1" thickBot="1">
      <c r="A27" s="359"/>
      <c r="B27" s="34"/>
      <c r="C27" s="35"/>
      <c r="D27" s="36"/>
      <c r="E27" s="37"/>
      <c r="F27" s="36"/>
      <c r="G27" s="35"/>
      <c r="H27" s="35"/>
      <c r="I27" s="35"/>
      <c r="J27" s="35"/>
      <c r="K27" s="38"/>
      <c r="L27" s="39"/>
      <c r="M27" s="35"/>
      <c r="N27" s="35"/>
      <c r="O27" s="35"/>
      <c r="P27" s="35"/>
      <c r="Q27" s="35"/>
      <c r="R27" s="38"/>
      <c r="S27" s="39"/>
      <c r="T27" s="35"/>
      <c r="U27" s="35"/>
      <c r="V27" s="35"/>
      <c r="W27" s="35"/>
      <c r="X27" s="35"/>
      <c r="Y27" s="38"/>
      <c r="Z27" s="39"/>
      <c r="AA27" s="35"/>
      <c r="AB27" s="35"/>
      <c r="AC27" s="35"/>
      <c r="AD27" s="35"/>
      <c r="AE27" s="35"/>
      <c r="AF27" s="38"/>
      <c r="AG27" s="368">
        <f>SUM(E27:AF27)</f>
        <v>0</v>
      </c>
      <c r="AH27" s="368"/>
      <c r="AI27" s="369"/>
      <c r="AJ27" s="370">
        <f>ROUNDDOWN(AG27/4,1)</f>
        <v>0</v>
      </c>
      <c r="AK27" s="368"/>
      <c r="AL27" s="369"/>
      <c r="AM27" s="371">
        <f>IF($AD$20=0,"0.0",IF(AG27/4/$AD$20&gt;1,1,ROUNDDOWN(AG27/4/$AD$20,1)))</f>
        <v>0</v>
      </c>
      <c r="AN27" s="372"/>
      <c r="AO27" s="373"/>
      <c r="AP27" s="18"/>
    </row>
    <row r="28" spans="1:56" s="1" customFormat="1" ht="17.25" customHeight="1">
      <c r="A28" s="40"/>
      <c r="B28" s="23"/>
      <c r="C28" s="23"/>
      <c r="D28" s="23"/>
      <c r="E28" s="23"/>
      <c r="F28" s="23"/>
      <c r="G28" s="23"/>
      <c r="H28" s="23"/>
      <c r="I28" s="23"/>
      <c r="J28" s="23"/>
      <c r="K28" s="23"/>
      <c r="L28" s="23"/>
      <c r="M28" s="101"/>
      <c r="N28" s="101"/>
      <c r="O28" s="101"/>
      <c r="P28" s="101"/>
      <c r="Q28" s="101"/>
      <c r="R28" s="101"/>
      <c r="S28" s="101"/>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101"/>
      <c r="AW28" s="101"/>
      <c r="AX28" s="101"/>
      <c r="AY28" s="41"/>
      <c r="AZ28" s="41"/>
      <c r="BA28" s="41"/>
      <c r="BB28" s="41"/>
      <c r="BC28" s="41"/>
      <c r="BD28" s="41"/>
    </row>
    <row r="29" spans="1:56" s="8" customFormat="1" ht="17.25" customHeight="1">
      <c r="A29" s="356" t="s">
        <v>322</v>
      </c>
      <c r="B29" s="356"/>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356"/>
      <c r="AZ29" s="356"/>
      <c r="BA29" s="356"/>
      <c r="BB29" s="356"/>
      <c r="BC29" s="356"/>
      <c r="BD29" s="356"/>
    </row>
    <row r="30" spans="1:56" s="8" customFormat="1" ht="17.25" customHeight="1">
      <c r="A30" s="356" t="s">
        <v>131</v>
      </c>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56"/>
      <c r="AY30" s="356"/>
      <c r="AZ30" s="356"/>
      <c r="BA30" s="356"/>
      <c r="BB30" s="356"/>
      <c r="BC30" s="356"/>
      <c r="BD30" s="356"/>
    </row>
    <row r="31" spans="1:56" s="135" customFormat="1" ht="17.25" customHeight="1">
      <c r="A31" s="354" t="s">
        <v>260</v>
      </c>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4"/>
      <c r="AP31" s="354"/>
      <c r="AQ31" s="134"/>
      <c r="AR31" s="134"/>
      <c r="AS31" s="134"/>
      <c r="AT31" s="134"/>
      <c r="AU31" s="134"/>
      <c r="AV31" s="134"/>
      <c r="AW31" s="134"/>
      <c r="AX31" s="134"/>
      <c r="AY31" s="134"/>
      <c r="AZ31" s="134"/>
      <c r="BA31" s="134"/>
      <c r="BB31" s="134"/>
      <c r="BC31" s="134"/>
      <c r="BD31" s="134"/>
    </row>
    <row r="32" spans="1:56" s="8" customFormat="1" ht="13.5" customHeight="1">
      <c r="A32" s="355" t="s">
        <v>79</v>
      </c>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5"/>
      <c r="AX32" s="355"/>
      <c r="AY32" s="355"/>
      <c r="AZ32" s="355"/>
      <c r="BA32" s="355"/>
      <c r="BB32" s="355"/>
      <c r="BC32" s="355"/>
      <c r="BD32" s="355"/>
    </row>
    <row r="33" spans="1:56" s="8" customFormat="1" ht="13.5" customHeight="1">
      <c r="A33" s="355"/>
      <c r="B33" s="355"/>
      <c r="C33" s="355"/>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c r="AL33" s="355"/>
      <c r="AM33" s="355"/>
      <c r="AN33" s="355"/>
      <c r="AO33" s="355"/>
      <c r="AP33" s="355"/>
      <c r="AQ33" s="355"/>
      <c r="AR33" s="355"/>
      <c r="AS33" s="355"/>
      <c r="AT33" s="355"/>
      <c r="AU33" s="355"/>
      <c r="AV33" s="355"/>
      <c r="AW33" s="355"/>
      <c r="AX33" s="355"/>
      <c r="AY33" s="355"/>
      <c r="AZ33" s="355"/>
      <c r="BA33" s="355"/>
      <c r="BB33" s="355"/>
      <c r="BC33" s="355"/>
      <c r="BD33" s="355"/>
    </row>
    <row r="34" spans="1:56" s="8" customFormat="1" ht="17.25" customHeight="1">
      <c r="A34" s="356" t="s">
        <v>2</v>
      </c>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6"/>
      <c r="BA34" s="356"/>
      <c r="BB34" s="356"/>
      <c r="BC34" s="356"/>
      <c r="BD34" s="356"/>
    </row>
    <row r="35" spans="1:56" s="8" customFormat="1" ht="17.25" customHeight="1">
      <c r="A35" s="356" t="s">
        <v>18</v>
      </c>
      <c r="B35" s="356"/>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356"/>
      <c r="AW35" s="356"/>
      <c r="AX35" s="356"/>
      <c r="AY35" s="356"/>
      <c r="AZ35" s="356"/>
      <c r="BA35" s="356"/>
      <c r="BB35" s="356"/>
      <c r="BC35" s="356"/>
      <c r="BD35" s="356"/>
    </row>
    <row r="36" spans="1:56" s="8" customFormat="1" ht="13.5" customHeight="1">
      <c r="A36" s="355" t="s">
        <v>0</v>
      </c>
      <c r="B36" s="355"/>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355"/>
      <c r="AN36" s="355"/>
      <c r="AO36" s="355"/>
      <c r="AP36" s="355"/>
      <c r="AQ36" s="355"/>
      <c r="AR36" s="355"/>
      <c r="AS36" s="355"/>
      <c r="AT36" s="355"/>
      <c r="AU36" s="355"/>
      <c r="AV36" s="355"/>
      <c r="AW36" s="355"/>
      <c r="AX36" s="355"/>
      <c r="AY36" s="355"/>
      <c r="AZ36" s="355"/>
      <c r="BA36" s="355"/>
      <c r="BB36" s="355"/>
      <c r="BC36" s="355"/>
      <c r="BD36" s="355"/>
    </row>
    <row r="37" spans="1:56" s="8" customFormat="1" ht="13.5" customHeight="1">
      <c r="A37" s="355"/>
      <c r="B37" s="355"/>
      <c r="C37" s="355"/>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355"/>
      <c r="AN37" s="355"/>
      <c r="AO37" s="355"/>
      <c r="AP37" s="355"/>
      <c r="AQ37" s="355"/>
      <c r="AR37" s="355"/>
      <c r="AS37" s="355"/>
      <c r="AT37" s="355"/>
      <c r="AU37" s="355"/>
      <c r="AV37" s="355"/>
      <c r="AW37" s="355"/>
      <c r="AX37" s="355"/>
      <c r="AY37" s="355"/>
      <c r="AZ37" s="355"/>
      <c r="BA37" s="355"/>
      <c r="BB37" s="355"/>
      <c r="BC37" s="355"/>
      <c r="BD37" s="355"/>
    </row>
  </sheetData>
  <mergeCells count="92">
    <mergeCell ref="A2:R2"/>
    <mergeCell ref="A4:D4"/>
    <mergeCell ref="E4:AA4"/>
    <mergeCell ref="AB4:AP4"/>
    <mergeCell ref="M6:V6"/>
    <mergeCell ref="W6:AE6"/>
    <mergeCell ref="AF6:AP6"/>
    <mergeCell ref="A5:C5"/>
    <mergeCell ref="E5:L5"/>
    <mergeCell ref="M5:V5"/>
    <mergeCell ref="W5:AE5"/>
    <mergeCell ref="AF5:AP5"/>
    <mergeCell ref="A6:L6"/>
    <mergeCell ref="AP7:AP9"/>
    <mergeCell ref="A7:A21"/>
    <mergeCell ref="B7:B9"/>
    <mergeCell ref="C7:C9"/>
    <mergeCell ref="D7:D9"/>
    <mergeCell ref="E7:K7"/>
    <mergeCell ref="L7:R7"/>
    <mergeCell ref="B19:D19"/>
    <mergeCell ref="AG19:AI19"/>
    <mergeCell ref="AJ19:AL19"/>
    <mergeCell ref="AM19:AO19"/>
    <mergeCell ref="AG16:AI16"/>
    <mergeCell ref="AJ16:AL16"/>
    <mergeCell ref="AM16:AO16"/>
    <mergeCell ref="B20:AC20"/>
    <mergeCell ref="AD20:AF20"/>
    <mergeCell ref="AG20:AO20"/>
    <mergeCell ref="AJ7:AL9"/>
    <mergeCell ref="AM7:AO9"/>
    <mergeCell ref="B21:D21"/>
    <mergeCell ref="AG21:AI21"/>
    <mergeCell ref="AJ21:AL21"/>
    <mergeCell ref="AM21:AO21"/>
    <mergeCell ref="AM12:AO12"/>
    <mergeCell ref="AG10:AI10"/>
    <mergeCell ref="AJ10:AL10"/>
    <mergeCell ref="AM10:AO10"/>
    <mergeCell ref="AG11:AI11"/>
    <mergeCell ref="AJ11:AL11"/>
    <mergeCell ref="AM11:AO11"/>
    <mergeCell ref="S7:Y7"/>
    <mergeCell ref="Z7:AF7"/>
    <mergeCell ref="A23:A27"/>
    <mergeCell ref="AG23:AI23"/>
    <mergeCell ref="AJ23:AL23"/>
    <mergeCell ref="AM23:AO23"/>
    <mergeCell ref="AG25:AI25"/>
    <mergeCell ref="AJ25:AL25"/>
    <mergeCell ref="AM25:AO25"/>
    <mergeCell ref="AG26:AI26"/>
    <mergeCell ref="AJ26:AL26"/>
    <mergeCell ref="AM26:AO26"/>
    <mergeCell ref="A32:BD33"/>
    <mergeCell ref="A34:BD34"/>
    <mergeCell ref="A35:BD35"/>
    <mergeCell ref="A36:BD37"/>
    <mergeCell ref="A3:B3"/>
    <mergeCell ref="C3:D3"/>
    <mergeCell ref="E3:K3"/>
    <mergeCell ref="L3:U3"/>
    <mergeCell ref="V3:AC3"/>
    <mergeCell ref="AD3:AP3"/>
    <mergeCell ref="AG27:AI27"/>
    <mergeCell ref="AJ27:AL27"/>
    <mergeCell ref="AM27:AO27"/>
    <mergeCell ref="A29:BD29"/>
    <mergeCell ref="A30:BD30"/>
    <mergeCell ref="A31:AP31"/>
    <mergeCell ref="AG7:AI9"/>
    <mergeCell ref="AG13:AI13"/>
    <mergeCell ref="AJ13:AL13"/>
    <mergeCell ref="AG12:AI12"/>
    <mergeCell ref="AJ12:AL12"/>
    <mergeCell ref="AM13:AO13"/>
    <mergeCell ref="AG24:AI24"/>
    <mergeCell ref="AJ24:AL24"/>
    <mergeCell ref="AM24:AO24"/>
    <mergeCell ref="AG18:AI18"/>
    <mergeCell ref="AJ18:AL18"/>
    <mergeCell ref="AM18:AO18"/>
    <mergeCell ref="AG14:AI14"/>
    <mergeCell ref="AJ14:AL14"/>
    <mergeCell ref="AM14:AO14"/>
    <mergeCell ref="AG15:AI15"/>
    <mergeCell ref="AJ15:AL15"/>
    <mergeCell ref="AM15:AO15"/>
    <mergeCell ref="AG17:AI17"/>
    <mergeCell ref="AJ17:AL17"/>
    <mergeCell ref="AM17:AO17"/>
  </mergeCells>
  <phoneticPr fontId="2"/>
  <pageMargins left="0.59055118110236227" right="0.59055118110236227" top="0.78740157480314965" bottom="0.59055118110236227" header="0.51181102362204722" footer="0.51181102362204722"/>
  <pageSetup paperSize="9" scale="8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0"/>
  <sheetViews>
    <sheetView view="pageBreakPreview" zoomScale="85" zoomScaleNormal="70" zoomScaleSheetLayoutView="85" workbookViewId="0"/>
  </sheetViews>
  <sheetFormatPr defaultColWidth="9" defaultRowHeight="21" customHeight="1"/>
  <cols>
    <col min="1" max="1" width="4.7265625" style="45" customWidth="1"/>
    <col min="2" max="2" width="13.7265625" style="46" customWidth="1"/>
    <col min="3" max="3" width="14.36328125" style="45" customWidth="1"/>
    <col min="4" max="4" width="10.453125" style="45" customWidth="1"/>
    <col min="5" max="32" width="3.6328125" style="45" customWidth="1"/>
    <col min="33" max="41" width="3.08984375" style="45" customWidth="1"/>
    <col min="42" max="42" width="10.08984375" style="45" customWidth="1"/>
    <col min="43" max="56" width="2.6328125" style="45" customWidth="1"/>
    <col min="57" max="16384" width="9" style="45"/>
  </cols>
  <sheetData>
    <row r="1" spans="1:56" s="1" customFormat="1" ht="21" customHeight="1">
      <c r="A1" s="422" t="s">
        <v>134</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row>
    <row r="2" spans="1:56" s="1" customFormat="1" ht="21" customHeight="1" thickBot="1">
      <c r="A2" s="423" t="s">
        <v>130</v>
      </c>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8"/>
      <c r="AR2" s="48"/>
      <c r="AS2" s="48"/>
      <c r="AT2" s="48"/>
      <c r="AU2" s="48"/>
      <c r="AV2" s="48"/>
      <c r="AW2" s="48"/>
      <c r="AX2" s="48"/>
      <c r="AY2" s="48"/>
      <c r="AZ2" s="48"/>
      <c r="BA2" s="48"/>
      <c r="BB2" s="48"/>
      <c r="BC2" s="48"/>
      <c r="BD2" s="48"/>
    </row>
    <row r="3" spans="1:56" s="1" customFormat="1" ht="18.75" customHeight="1" thickBot="1">
      <c r="B3" s="2"/>
      <c r="C3" s="2"/>
      <c r="D3" s="2"/>
      <c r="E3" s="2"/>
      <c r="F3" s="2"/>
      <c r="AC3" s="424" t="s">
        <v>3</v>
      </c>
      <c r="AD3" s="425"/>
      <c r="AE3" s="425"/>
      <c r="AF3" s="425"/>
      <c r="AG3" s="425"/>
      <c r="AH3" s="425"/>
      <c r="AI3" s="426"/>
      <c r="AJ3" s="3" t="s">
        <v>4</v>
      </c>
      <c r="AK3" s="4"/>
      <c r="AL3" s="4"/>
      <c r="AM3" s="4"/>
      <c r="AN3" s="4"/>
      <c r="AO3" s="4"/>
      <c r="AP3" s="5"/>
    </row>
    <row r="4" spans="1:56" s="1" customFormat="1" ht="18.75" customHeight="1" thickBot="1">
      <c r="A4" s="332" t="s">
        <v>22</v>
      </c>
      <c r="B4" s="333"/>
      <c r="C4" s="333"/>
      <c r="D4" s="333"/>
      <c r="E4" s="377" t="s">
        <v>298</v>
      </c>
      <c r="F4" s="378"/>
      <c r="G4" s="378"/>
      <c r="H4" s="378"/>
      <c r="I4" s="378"/>
      <c r="J4" s="378"/>
      <c r="K4" s="378"/>
      <c r="L4" s="378"/>
      <c r="M4" s="378"/>
      <c r="N4" s="378"/>
      <c r="O4" s="378"/>
      <c r="P4" s="332" t="s">
        <v>138</v>
      </c>
      <c r="Q4" s="333"/>
      <c r="R4" s="333"/>
      <c r="S4" s="333"/>
      <c r="T4" s="333"/>
      <c r="U4" s="333"/>
      <c r="V4" s="333"/>
      <c r="W4" s="333"/>
      <c r="X4" s="333"/>
      <c r="Y4" s="379"/>
      <c r="Z4" s="380" t="s">
        <v>139</v>
      </c>
      <c r="AA4" s="380"/>
      <c r="AB4" s="380"/>
      <c r="AC4" s="380"/>
      <c r="AD4" s="380"/>
      <c r="AE4" s="380"/>
      <c r="AF4" s="380"/>
      <c r="AG4" s="380"/>
      <c r="AH4" s="380"/>
      <c r="AI4" s="380"/>
      <c r="AJ4" s="380"/>
      <c r="AK4" s="380"/>
      <c r="AL4" s="380"/>
      <c r="AM4" s="380"/>
      <c r="AN4" s="380"/>
      <c r="AO4" s="381"/>
      <c r="AP4" s="49"/>
    </row>
    <row r="5" spans="1:56" s="1" customFormat="1" ht="18.75" customHeight="1" thickBot="1">
      <c r="A5" s="347"/>
      <c r="B5" s="348"/>
      <c r="C5" s="348"/>
      <c r="D5" s="348"/>
      <c r="E5" s="297" t="s">
        <v>27</v>
      </c>
      <c r="F5" s="298"/>
      <c r="G5" s="298"/>
      <c r="H5" s="298"/>
      <c r="I5" s="298"/>
      <c r="J5" s="298"/>
      <c r="K5" s="298"/>
      <c r="L5" s="298"/>
      <c r="M5" s="298"/>
      <c r="N5" s="298"/>
      <c r="O5" s="298"/>
      <c r="P5" s="298"/>
      <c r="Q5" s="298"/>
      <c r="R5" s="298"/>
      <c r="S5" s="298"/>
      <c r="T5" s="298"/>
      <c r="U5" s="298"/>
      <c r="V5" s="298"/>
      <c r="W5" s="298"/>
      <c r="X5" s="298"/>
      <c r="Y5" s="298"/>
      <c r="Z5" s="298"/>
      <c r="AA5" s="299"/>
      <c r="AB5" s="377" t="s">
        <v>28</v>
      </c>
      <c r="AC5" s="378"/>
      <c r="AD5" s="378"/>
      <c r="AE5" s="378"/>
      <c r="AF5" s="378"/>
      <c r="AG5" s="378"/>
      <c r="AH5" s="378"/>
      <c r="AI5" s="378"/>
      <c r="AJ5" s="378"/>
      <c r="AK5" s="378"/>
      <c r="AL5" s="378"/>
      <c r="AM5" s="378"/>
      <c r="AN5" s="378"/>
      <c r="AO5" s="378"/>
      <c r="AP5" s="49"/>
    </row>
    <row r="6" spans="1:56" s="1" customFormat="1" ht="18.75" customHeight="1" thickBot="1">
      <c r="A6" s="385" t="s">
        <v>29</v>
      </c>
      <c r="B6" s="386"/>
      <c r="C6" s="386"/>
      <c r="D6" s="13">
        <v>20</v>
      </c>
      <c r="E6" s="300" t="s">
        <v>30</v>
      </c>
      <c r="F6" s="301"/>
      <c r="G6" s="301"/>
      <c r="H6" s="301"/>
      <c r="I6" s="301"/>
      <c r="J6" s="301"/>
      <c r="K6" s="301"/>
      <c r="L6" s="382"/>
      <c r="M6" s="300">
        <v>18</v>
      </c>
      <c r="N6" s="301"/>
      <c r="O6" s="301"/>
      <c r="P6" s="301"/>
      <c r="Q6" s="301"/>
      <c r="R6" s="301"/>
      <c r="S6" s="301"/>
      <c r="T6" s="301"/>
      <c r="U6" s="301"/>
      <c r="V6" s="382"/>
      <c r="W6" s="383" t="s">
        <v>31</v>
      </c>
      <c r="X6" s="298"/>
      <c r="Y6" s="298"/>
      <c r="Z6" s="298"/>
      <c r="AA6" s="298"/>
      <c r="AB6" s="298"/>
      <c r="AC6" s="298"/>
      <c r="AD6" s="298"/>
      <c r="AE6" s="299"/>
      <c r="AF6" s="387">
        <v>3.6</v>
      </c>
      <c r="AG6" s="388"/>
      <c r="AH6" s="388"/>
      <c r="AI6" s="388"/>
      <c r="AJ6" s="388"/>
      <c r="AK6" s="388"/>
      <c r="AL6" s="388"/>
      <c r="AM6" s="388"/>
      <c r="AN6" s="388"/>
      <c r="AO6" s="388"/>
      <c r="AP6" s="49"/>
    </row>
    <row r="7" spans="1:56" s="1" customFormat="1" ht="18.75" customHeight="1" thickBot="1">
      <c r="A7" s="332" t="s">
        <v>32</v>
      </c>
      <c r="B7" s="333"/>
      <c r="C7" s="333"/>
      <c r="D7" s="333"/>
      <c r="E7" s="333"/>
      <c r="F7" s="333"/>
      <c r="G7" s="333"/>
      <c r="H7" s="333"/>
      <c r="I7" s="333"/>
      <c r="J7" s="333"/>
      <c r="K7" s="333"/>
      <c r="L7" s="379"/>
      <c r="M7" s="300" t="s">
        <v>46</v>
      </c>
      <c r="N7" s="301"/>
      <c r="O7" s="301"/>
      <c r="P7" s="301"/>
      <c r="Q7" s="301"/>
      <c r="R7" s="301"/>
      <c r="S7" s="301"/>
      <c r="T7" s="301"/>
      <c r="U7" s="301"/>
      <c r="V7" s="382"/>
      <c r="W7" s="383" t="s">
        <v>34</v>
      </c>
      <c r="X7" s="298"/>
      <c r="Y7" s="298"/>
      <c r="Z7" s="298"/>
      <c r="AA7" s="298"/>
      <c r="AB7" s="298"/>
      <c r="AC7" s="298"/>
      <c r="AD7" s="298"/>
      <c r="AE7" s="299"/>
      <c r="AF7" s="311" t="s">
        <v>78</v>
      </c>
      <c r="AG7" s="384"/>
      <c r="AH7" s="384"/>
      <c r="AI7" s="384"/>
      <c r="AJ7" s="384"/>
      <c r="AK7" s="384"/>
      <c r="AL7" s="384"/>
      <c r="AM7" s="384"/>
      <c r="AN7" s="384"/>
      <c r="AO7" s="384"/>
      <c r="AP7" s="50"/>
    </row>
    <row r="8" spans="1:56" s="1" customFormat="1" ht="18.75" customHeight="1">
      <c r="A8" s="320" t="s">
        <v>36</v>
      </c>
      <c r="B8" s="323" t="s">
        <v>6</v>
      </c>
      <c r="C8" s="315" t="s">
        <v>7</v>
      </c>
      <c r="D8" s="325" t="s">
        <v>8</v>
      </c>
      <c r="E8" s="323" t="s">
        <v>9</v>
      </c>
      <c r="F8" s="325"/>
      <c r="G8" s="325"/>
      <c r="H8" s="325"/>
      <c r="I8" s="325"/>
      <c r="J8" s="325"/>
      <c r="K8" s="330"/>
      <c r="L8" s="323" t="s">
        <v>10</v>
      </c>
      <c r="M8" s="325"/>
      <c r="N8" s="325"/>
      <c r="O8" s="325"/>
      <c r="P8" s="325"/>
      <c r="Q8" s="325"/>
      <c r="R8" s="330"/>
      <c r="S8" s="323" t="s">
        <v>11</v>
      </c>
      <c r="T8" s="325"/>
      <c r="U8" s="325"/>
      <c r="V8" s="325"/>
      <c r="W8" s="325"/>
      <c r="X8" s="325"/>
      <c r="Y8" s="330"/>
      <c r="Z8" s="331" t="s">
        <v>12</v>
      </c>
      <c r="AA8" s="325"/>
      <c r="AB8" s="325"/>
      <c r="AC8" s="325"/>
      <c r="AD8" s="325"/>
      <c r="AE8" s="325"/>
      <c r="AF8" s="330"/>
      <c r="AG8" s="314" t="s">
        <v>13</v>
      </c>
      <c r="AH8" s="315"/>
      <c r="AI8" s="315"/>
      <c r="AJ8" s="315" t="s">
        <v>14</v>
      </c>
      <c r="AK8" s="315"/>
      <c r="AL8" s="315"/>
      <c r="AM8" s="315" t="s">
        <v>15</v>
      </c>
      <c r="AN8" s="315"/>
      <c r="AO8" s="389"/>
      <c r="AP8" s="330" t="s">
        <v>37</v>
      </c>
    </row>
    <row r="9" spans="1:56" s="1" customFormat="1" ht="18.75" customHeight="1">
      <c r="A9" s="321"/>
      <c r="B9" s="324"/>
      <c r="C9" s="317"/>
      <c r="D9" s="436"/>
      <c r="E9" s="112">
        <v>1</v>
      </c>
      <c r="F9" s="113">
        <v>2</v>
      </c>
      <c r="G9" s="113">
        <v>3</v>
      </c>
      <c r="H9" s="113">
        <v>4</v>
      </c>
      <c r="I9" s="113">
        <v>5</v>
      </c>
      <c r="J9" s="113">
        <v>6</v>
      </c>
      <c r="K9" s="115">
        <v>7</v>
      </c>
      <c r="L9" s="112">
        <v>8</v>
      </c>
      <c r="M9" s="113">
        <v>9</v>
      </c>
      <c r="N9" s="113">
        <v>10</v>
      </c>
      <c r="O9" s="113">
        <v>11</v>
      </c>
      <c r="P9" s="113">
        <v>12</v>
      </c>
      <c r="Q9" s="113">
        <v>13</v>
      </c>
      <c r="R9" s="115">
        <v>14</v>
      </c>
      <c r="S9" s="114">
        <v>15</v>
      </c>
      <c r="T9" s="113">
        <v>16</v>
      </c>
      <c r="U9" s="113">
        <v>17</v>
      </c>
      <c r="V9" s="113">
        <v>18</v>
      </c>
      <c r="W9" s="113">
        <v>19</v>
      </c>
      <c r="X9" s="113">
        <v>20</v>
      </c>
      <c r="Y9" s="115">
        <v>21</v>
      </c>
      <c r="Z9" s="114">
        <v>22</v>
      </c>
      <c r="AA9" s="113">
        <v>23</v>
      </c>
      <c r="AB9" s="113">
        <v>24</v>
      </c>
      <c r="AC9" s="113">
        <v>25</v>
      </c>
      <c r="AD9" s="113">
        <v>26</v>
      </c>
      <c r="AE9" s="113">
        <v>27</v>
      </c>
      <c r="AF9" s="115">
        <v>28</v>
      </c>
      <c r="AG9" s="316"/>
      <c r="AH9" s="317"/>
      <c r="AI9" s="317"/>
      <c r="AJ9" s="317"/>
      <c r="AK9" s="317"/>
      <c r="AL9" s="317"/>
      <c r="AM9" s="317"/>
      <c r="AN9" s="317"/>
      <c r="AO9" s="390"/>
      <c r="AP9" s="391"/>
    </row>
    <row r="10" spans="1:56" s="1" customFormat="1" ht="18.75" customHeight="1">
      <c r="A10" s="321"/>
      <c r="B10" s="324"/>
      <c r="C10" s="317"/>
      <c r="D10" s="436"/>
      <c r="E10" s="143" t="s">
        <v>39</v>
      </c>
      <c r="F10" s="144" t="s">
        <v>40</v>
      </c>
      <c r="G10" s="144" t="s">
        <v>76</v>
      </c>
      <c r="H10" s="144" t="s">
        <v>41</v>
      </c>
      <c r="I10" s="144" t="s">
        <v>77</v>
      </c>
      <c r="J10" s="144" t="s">
        <v>42</v>
      </c>
      <c r="K10" s="145" t="s">
        <v>38</v>
      </c>
      <c r="L10" s="146" t="s">
        <v>39</v>
      </c>
      <c r="M10" s="144" t="s">
        <v>40</v>
      </c>
      <c r="N10" s="144" t="s">
        <v>76</v>
      </c>
      <c r="O10" s="144" t="s">
        <v>41</v>
      </c>
      <c r="P10" s="144" t="s">
        <v>77</v>
      </c>
      <c r="Q10" s="144" t="s">
        <v>42</v>
      </c>
      <c r="R10" s="145" t="s">
        <v>38</v>
      </c>
      <c r="S10" s="146" t="s">
        <v>39</v>
      </c>
      <c r="T10" s="144" t="s">
        <v>40</v>
      </c>
      <c r="U10" s="144" t="s">
        <v>76</v>
      </c>
      <c r="V10" s="144" t="s">
        <v>41</v>
      </c>
      <c r="W10" s="144" t="s">
        <v>77</v>
      </c>
      <c r="X10" s="144" t="s">
        <v>42</v>
      </c>
      <c r="Y10" s="145" t="s">
        <v>38</v>
      </c>
      <c r="Z10" s="146" t="s">
        <v>39</v>
      </c>
      <c r="AA10" s="144" t="s">
        <v>40</v>
      </c>
      <c r="AB10" s="144" t="s">
        <v>76</v>
      </c>
      <c r="AC10" s="144" t="s">
        <v>41</v>
      </c>
      <c r="AD10" s="144" t="s">
        <v>77</v>
      </c>
      <c r="AE10" s="144" t="s">
        <v>42</v>
      </c>
      <c r="AF10" s="145" t="s">
        <v>38</v>
      </c>
      <c r="AG10" s="316"/>
      <c r="AH10" s="317"/>
      <c r="AI10" s="317"/>
      <c r="AJ10" s="317"/>
      <c r="AK10" s="317"/>
      <c r="AL10" s="317"/>
      <c r="AM10" s="317"/>
      <c r="AN10" s="317"/>
      <c r="AO10" s="390"/>
      <c r="AP10" s="391"/>
    </row>
    <row r="11" spans="1:56" s="1" customFormat="1" ht="17.25" customHeight="1">
      <c r="A11" s="321"/>
      <c r="B11" s="6" t="s">
        <v>47</v>
      </c>
      <c r="C11" s="10" t="s">
        <v>48</v>
      </c>
      <c r="D11" s="16" t="s">
        <v>49</v>
      </c>
      <c r="E11" s="60"/>
      <c r="F11" s="10">
        <v>4</v>
      </c>
      <c r="G11" s="15"/>
      <c r="H11" s="14"/>
      <c r="I11" s="14">
        <v>4</v>
      </c>
      <c r="J11" s="14"/>
      <c r="K11" s="29">
        <v>4</v>
      </c>
      <c r="L11" s="60"/>
      <c r="M11" s="10">
        <v>4</v>
      </c>
      <c r="N11" s="15"/>
      <c r="O11" s="14"/>
      <c r="P11" s="14">
        <v>4</v>
      </c>
      <c r="Q11" s="14"/>
      <c r="R11" s="29">
        <v>4</v>
      </c>
      <c r="S11" s="60"/>
      <c r="T11" s="10">
        <v>4</v>
      </c>
      <c r="U11" s="15"/>
      <c r="V11" s="14"/>
      <c r="W11" s="14">
        <v>4</v>
      </c>
      <c r="X11" s="14"/>
      <c r="Y11" s="29">
        <v>4</v>
      </c>
      <c r="Z11" s="60"/>
      <c r="AA11" s="10">
        <v>4</v>
      </c>
      <c r="AB11" s="15"/>
      <c r="AC11" s="14"/>
      <c r="AD11" s="14">
        <v>4</v>
      </c>
      <c r="AE11" s="14"/>
      <c r="AF11" s="29">
        <v>4</v>
      </c>
      <c r="AG11" s="392">
        <f>SUM(E11:AF11)</f>
        <v>48</v>
      </c>
      <c r="AH11" s="392"/>
      <c r="AI11" s="393"/>
      <c r="AJ11" s="394">
        <f>AG11/4</f>
        <v>12</v>
      </c>
      <c r="AK11" s="395"/>
      <c r="AL11" s="396"/>
      <c r="AM11" s="394">
        <f>AJ11/40</f>
        <v>0.3</v>
      </c>
      <c r="AN11" s="395"/>
      <c r="AO11" s="397"/>
      <c r="AP11" s="51" t="s">
        <v>50</v>
      </c>
    </row>
    <row r="12" spans="1:56" s="1" customFormat="1" ht="17.25" customHeight="1">
      <c r="A12" s="321"/>
      <c r="B12" s="6" t="s">
        <v>51</v>
      </c>
      <c r="C12" s="10" t="s">
        <v>48</v>
      </c>
      <c r="D12" s="16" t="s">
        <v>52</v>
      </c>
      <c r="E12" s="60">
        <v>8</v>
      </c>
      <c r="F12" s="10"/>
      <c r="G12" s="15"/>
      <c r="H12" s="14"/>
      <c r="I12" s="14"/>
      <c r="J12" s="14">
        <v>8</v>
      </c>
      <c r="K12" s="29"/>
      <c r="L12" s="60">
        <v>8</v>
      </c>
      <c r="M12" s="10"/>
      <c r="N12" s="15"/>
      <c r="O12" s="14"/>
      <c r="P12" s="14"/>
      <c r="Q12" s="14">
        <v>8</v>
      </c>
      <c r="R12" s="29"/>
      <c r="S12" s="60">
        <v>8</v>
      </c>
      <c r="T12" s="10"/>
      <c r="U12" s="15"/>
      <c r="V12" s="14"/>
      <c r="W12" s="14"/>
      <c r="X12" s="14">
        <v>8</v>
      </c>
      <c r="Y12" s="29"/>
      <c r="Z12" s="60">
        <v>8</v>
      </c>
      <c r="AA12" s="10"/>
      <c r="AB12" s="15"/>
      <c r="AC12" s="14"/>
      <c r="AD12" s="14"/>
      <c r="AE12" s="14">
        <v>8</v>
      </c>
      <c r="AF12" s="29"/>
      <c r="AG12" s="392">
        <f t="shared" ref="AG12:AG18" si="0">SUM(E12:AF12)</f>
        <v>64</v>
      </c>
      <c r="AH12" s="392"/>
      <c r="AI12" s="393"/>
      <c r="AJ12" s="394">
        <f t="shared" ref="AJ12:AJ18" si="1">AG12/4</f>
        <v>16</v>
      </c>
      <c r="AK12" s="395"/>
      <c r="AL12" s="396"/>
      <c r="AM12" s="394">
        <f t="shared" ref="AM12:AM18" si="2">AJ12/40</f>
        <v>0.4</v>
      </c>
      <c r="AN12" s="395"/>
      <c r="AO12" s="397"/>
      <c r="AP12" s="51" t="s">
        <v>21</v>
      </c>
    </row>
    <row r="13" spans="1:56" s="1" customFormat="1" ht="17.25" customHeight="1">
      <c r="A13" s="321"/>
      <c r="B13" s="6" t="s">
        <v>53</v>
      </c>
      <c r="C13" s="10" t="s">
        <v>54</v>
      </c>
      <c r="D13" s="16" t="s">
        <v>55</v>
      </c>
      <c r="E13" s="60">
        <v>8</v>
      </c>
      <c r="F13" s="10">
        <v>8</v>
      </c>
      <c r="G13" s="15"/>
      <c r="H13" s="14"/>
      <c r="I13" s="14">
        <v>8</v>
      </c>
      <c r="J13" s="14">
        <v>8</v>
      </c>
      <c r="K13" s="29">
        <v>8</v>
      </c>
      <c r="L13" s="60">
        <v>8</v>
      </c>
      <c r="M13" s="10">
        <v>8</v>
      </c>
      <c r="N13" s="15"/>
      <c r="O13" s="14"/>
      <c r="P13" s="14">
        <v>8</v>
      </c>
      <c r="Q13" s="14">
        <v>8</v>
      </c>
      <c r="R13" s="29">
        <v>8</v>
      </c>
      <c r="S13" s="60">
        <v>8</v>
      </c>
      <c r="T13" s="10">
        <v>8</v>
      </c>
      <c r="U13" s="15"/>
      <c r="V13" s="14"/>
      <c r="W13" s="14">
        <v>8</v>
      </c>
      <c r="X13" s="14">
        <v>8</v>
      </c>
      <c r="Y13" s="29">
        <v>8</v>
      </c>
      <c r="Z13" s="60">
        <v>8</v>
      </c>
      <c r="AA13" s="10">
        <v>8</v>
      </c>
      <c r="AB13" s="15"/>
      <c r="AC13" s="14"/>
      <c r="AD13" s="14">
        <v>8</v>
      </c>
      <c r="AE13" s="14">
        <v>8</v>
      </c>
      <c r="AF13" s="29">
        <v>8</v>
      </c>
      <c r="AG13" s="392">
        <f t="shared" si="0"/>
        <v>160</v>
      </c>
      <c r="AH13" s="392"/>
      <c r="AI13" s="393"/>
      <c r="AJ13" s="394">
        <f t="shared" si="1"/>
        <v>40</v>
      </c>
      <c r="AK13" s="395"/>
      <c r="AL13" s="396"/>
      <c r="AM13" s="394">
        <f t="shared" si="2"/>
        <v>1</v>
      </c>
      <c r="AN13" s="395"/>
      <c r="AO13" s="397"/>
      <c r="AP13" s="51" t="s">
        <v>19</v>
      </c>
    </row>
    <row r="14" spans="1:56" s="1" customFormat="1" ht="17.25" customHeight="1">
      <c r="A14" s="321"/>
      <c r="B14" s="6" t="s">
        <v>56</v>
      </c>
      <c r="C14" s="10" t="s">
        <v>57</v>
      </c>
      <c r="D14" s="16" t="s">
        <v>58</v>
      </c>
      <c r="E14" s="60">
        <v>8</v>
      </c>
      <c r="F14" s="10">
        <v>8</v>
      </c>
      <c r="G14" s="15"/>
      <c r="H14" s="14"/>
      <c r="I14" s="14">
        <v>8</v>
      </c>
      <c r="J14" s="14">
        <v>8</v>
      </c>
      <c r="K14" s="29">
        <v>8</v>
      </c>
      <c r="L14" s="60">
        <v>8</v>
      </c>
      <c r="M14" s="10">
        <v>8</v>
      </c>
      <c r="N14" s="15"/>
      <c r="O14" s="14"/>
      <c r="P14" s="14">
        <v>8</v>
      </c>
      <c r="Q14" s="14">
        <v>8</v>
      </c>
      <c r="R14" s="29">
        <v>8</v>
      </c>
      <c r="S14" s="60">
        <v>8</v>
      </c>
      <c r="T14" s="10">
        <v>8</v>
      </c>
      <c r="U14" s="15"/>
      <c r="V14" s="14"/>
      <c r="W14" s="14">
        <v>8</v>
      </c>
      <c r="X14" s="14">
        <v>8</v>
      </c>
      <c r="Y14" s="29">
        <v>8</v>
      </c>
      <c r="Z14" s="60">
        <v>8</v>
      </c>
      <c r="AA14" s="10">
        <v>8</v>
      </c>
      <c r="AB14" s="15"/>
      <c r="AC14" s="14"/>
      <c r="AD14" s="14">
        <v>8</v>
      </c>
      <c r="AE14" s="14">
        <v>8</v>
      </c>
      <c r="AF14" s="29">
        <v>8</v>
      </c>
      <c r="AG14" s="392">
        <f t="shared" si="0"/>
        <v>160</v>
      </c>
      <c r="AH14" s="392"/>
      <c r="AI14" s="393"/>
      <c r="AJ14" s="394">
        <f t="shared" si="1"/>
        <v>40</v>
      </c>
      <c r="AK14" s="395"/>
      <c r="AL14" s="396"/>
      <c r="AM14" s="394">
        <f t="shared" si="2"/>
        <v>1</v>
      </c>
      <c r="AN14" s="395"/>
      <c r="AO14" s="397"/>
      <c r="AP14" s="51" t="s">
        <v>59</v>
      </c>
    </row>
    <row r="15" spans="1:56" s="1" customFormat="1" ht="17.25" customHeight="1">
      <c r="A15" s="321"/>
      <c r="B15" s="52" t="s">
        <v>56</v>
      </c>
      <c r="C15" s="53" t="s">
        <v>60</v>
      </c>
      <c r="D15" s="16" t="s">
        <v>61</v>
      </c>
      <c r="E15" s="60">
        <v>4.2</v>
      </c>
      <c r="F15" s="10">
        <v>4.2</v>
      </c>
      <c r="G15" s="15"/>
      <c r="H15" s="14"/>
      <c r="I15" s="14">
        <v>4.2</v>
      </c>
      <c r="J15" s="14">
        <v>4.2</v>
      </c>
      <c r="K15" s="29">
        <v>4.2</v>
      </c>
      <c r="L15" s="60">
        <v>4.2</v>
      </c>
      <c r="M15" s="10">
        <v>4.2</v>
      </c>
      <c r="N15" s="15"/>
      <c r="O15" s="14"/>
      <c r="P15" s="14">
        <v>4.2</v>
      </c>
      <c r="Q15" s="14">
        <v>4.2</v>
      </c>
      <c r="R15" s="29">
        <v>4.2</v>
      </c>
      <c r="S15" s="60">
        <v>4.2</v>
      </c>
      <c r="T15" s="10">
        <v>4.2</v>
      </c>
      <c r="U15" s="15"/>
      <c r="V15" s="14"/>
      <c r="W15" s="14">
        <v>4.2</v>
      </c>
      <c r="X15" s="14">
        <v>4.2</v>
      </c>
      <c r="Y15" s="29">
        <v>4.2</v>
      </c>
      <c r="Z15" s="60">
        <v>4.2</v>
      </c>
      <c r="AA15" s="10">
        <v>4.2</v>
      </c>
      <c r="AB15" s="15"/>
      <c r="AC15" s="14"/>
      <c r="AD15" s="14">
        <v>4.2</v>
      </c>
      <c r="AE15" s="14">
        <v>4.2</v>
      </c>
      <c r="AF15" s="29">
        <v>4.2</v>
      </c>
      <c r="AG15" s="392">
        <f t="shared" si="0"/>
        <v>84.000000000000028</v>
      </c>
      <c r="AH15" s="392"/>
      <c r="AI15" s="393"/>
      <c r="AJ15" s="394">
        <f t="shared" si="1"/>
        <v>21.000000000000007</v>
      </c>
      <c r="AK15" s="395"/>
      <c r="AL15" s="396"/>
      <c r="AM15" s="394">
        <f t="shared" si="2"/>
        <v>0.52500000000000013</v>
      </c>
      <c r="AN15" s="395"/>
      <c r="AO15" s="397"/>
      <c r="AP15" s="51" t="s">
        <v>19</v>
      </c>
    </row>
    <row r="16" spans="1:56" s="1" customFormat="1" ht="17.25" customHeight="1">
      <c r="A16" s="321"/>
      <c r="B16" s="52" t="s">
        <v>56</v>
      </c>
      <c r="C16" s="53" t="s">
        <v>62</v>
      </c>
      <c r="D16" s="16" t="s">
        <v>63</v>
      </c>
      <c r="E16" s="60">
        <v>6</v>
      </c>
      <c r="F16" s="10" t="s">
        <v>26</v>
      </c>
      <c r="G16" s="15"/>
      <c r="H16" s="14"/>
      <c r="I16" s="14">
        <v>6</v>
      </c>
      <c r="J16" s="14">
        <v>6</v>
      </c>
      <c r="K16" s="29">
        <v>6</v>
      </c>
      <c r="L16" s="60">
        <v>6</v>
      </c>
      <c r="M16" s="10" t="s">
        <v>26</v>
      </c>
      <c r="N16" s="15"/>
      <c r="O16" s="14"/>
      <c r="P16" s="14">
        <v>6</v>
      </c>
      <c r="Q16" s="14">
        <v>6</v>
      </c>
      <c r="R16" s="29">
        <v>6</v>
      </c>
      <c r="S16" s="60">
        <v>6</v>
      </c>
      <c r="T16" s="10" t="s">
        <v>26</v>
      </c>
      <c r="U16" s="15"/>
      <c r="V16" s="14"/>
      <c r="W16" s="14">
        <v>6</v>
      </c>
      <c r="X16" s="14">
        <v>6</v>
      </c>
      <c r="Y16" s="29">
        <v>6</v>
      </c>
      <c r="Z16" s="60">
        <v>6</v>
      </c>
      <c r="AA16" s="10" t="s">
        <v>26</v>
      </c>
      <c r="AB16" s="15"/>
      <c r="AC16" s="14"/>
      <c r="AD16" s="14">
        <v>6</v>
      </c>
      <c r="AE16" s="14">
        <v>6</v>
      </c>
      <c r="AF16" s="29">
        <v>6</v>
      </c>
      <c r="AG16" s="392">
        <f t="shared" si="0"/>
        <v>96</v>
      </c>
      <c r="AH16" s="392"/>
      <c r="AI16" s="393"/>
      <c r="AJ16" s="394">
        <f t="shared" si="1"/>
        <v>24</v>
      </c>
      <c r="AK16" s="395"/>
      <c r="AL16" s="396"/>
      <c r="AM16" s="394">
        <f t="shared" si="2"/>
        <v>0.6</v>
      </c>
      <c r="AN16" s="395"/>
      <c r="AO16" s="397"/>
      <c r="AP16" s="51" t="s">
        <v>59</v>
      </c>
    </row>
    <row r="17" spans="1:42" s="1" customFormat="1" ht="17.25" customHeight="1">
      <c r="A17" s="321"/>
      <c r="B17" s="6" t="s">
        <v>56</v>
      </c>
      <c r="C17" s="10" t="s">
        <v>62</v>
      </c>
      <c r="D17" s="16" t="s">
        <v>64</v>
      </c>
      <c r="E17" s="60" t="s">
        <v>26</v>
      </c>
      <c r="F17" s="10">
        <v>6</v>
      </c>
      <c r="G17" s="15"/>
      <c r="H17" s="14"/>
      <c r="I17" s="14">
        <v>6</v>
      </c>
      <c r="J17" s="14">
        <v>6</v>
      </c>
      <c r="K17" s="29">
        <v>6</v>
      </c>
      <c r="L17" s="60" t="s">
        <v>26</v>
      </c>
      <c r="M17" s="10">
        <v>6</v>
      </c>
      <c r="N17" s="15"/>
      <c r="O17" s="14"/>
      <c r="P17" s="14">
        <v>6</v>
      </c>
      <c r="Q17" s="14">
        <v>6</v>
      </c>
      <c r="R17" s="29">
        <v>6</v>
      </c>
      <c r="S17" s="60" t="s">
        <v>26</v>
      </c>
      <c r="T17" s="10">
        <v>6</v>
      </c>
      <c r="U17" s="15"/>
      <c r="V17" s="14"/>
      <c r="W17" s="14">
        <v>6</v>
      </c>
      <c r="X17" s="14">
        <v>6</v>
      </c>
      <c r="Y17" s="29">
        <v>6</v>
      </c>
      <c r="Z17" s="60" t="s">
        <v>26</v>
      </c>
      <c r="AA17" s="10">
        <v>6</v>
      </c>
      <c r="AB17" s="15"/>
      <c r="AC17" s="14"/>
      <c r="AD17" s="14">
        <v>6</v>
      </c>
      <c r="AE17" s="14">
        <v>6</v>
      </c>
      <c r="AF17" s="14">
        <v>6</v>
      </c>
      <c r="AG17" s="414">
        <f t="shared" si="0"/>
        <v>96</v>
      </c>
      <c r="AH17" s="392"/>
      <c r="AI17" s="393"/>
      <c r="AJ17" s="394">
        <f t="shared" si="1"/>
        <v>24</v>
      </c>
      <c r="AK17" s="395"/>
      <c r="AL17" s="396"/>
      <c r="AM17" s="394">
        <f t="shared" si="2"/>
        <v>0.6</v>
      </c>
      <c r="AN17" s="395"/>
      <c r="AO17" s="397"/>
      <c r="AP17" s="51"/>
    </row>
    <row r="18" spans="1:42" s="1" customFormat="1" ht="17.25" customHeight="1" thickBot="1">
      <c r="A18" s="321"/>
      <c r="B18" s="6" t="s">
        <v>56</v>
      </c>
      <c r="C18" s="10" t="s">
        <v>62</v>
      </c>
      <c r="D18" s="38" t="s">
        <v>65</v>
      </c>
      <c r="E18" s="60">
        <v>6</v>
      </c>
      <c r="F18" s="10">
        <v>6</v>
      </c>
      <c r="G18" s="15"/>
      <c r="H18" s="14"/>
      <c r="I18" s="14">
        <v>6</v>
      </c>
      <c r="J18" s="14" t="s">
        <v>26</v>
      </c>
      <c r="K18" s="29">
        <v>6</v>
      </c>
      <c r="L18" s="60">
        <v>6</v>
      </c>
      <c r="M18" s="10">
        <v>6</v>
      </c>
      <c r="N18" s="15"/>
      <c r="O18" s="14"/>
      <c r="P18" s="14">
        <v>6</v>
      </c>
      <c r="Q18" s="14" t="s">
        <v>26</v>
      </c>
      <c r="R18" s="29">
        <v>6</v>
      </c>
      <c r="S18" s="60">
        <v>6</v>
      </c>
      <c r="T18" s="10">
        <v>6</v>
      </c>
      <c r="U18" s="15"/>
      <c r="V18" s="14"/>
      <c r="W18" s="14">
        <v>6</v>
      </c>
      <c r="X18" s="14" t="s">
        <v>26</v>
      </c>
      <c r="Y18" s="29">
        <v>6</v>
      </c>
      <c r="Z18" s="60">
        <v>6</v>
      </c>
      <c r="AA18" s="10">
        <v>6</v>
      </c>
      <c r="AB18" s="15"/>
      <c r="AC18" s="14"/>
      <c r="AD18" s="14">
        <v>6</v>
      </c>
      <c r="AE18" s="14" t="s">
        <v>26</v>
      </c>
      <c r="AF18" s="14">
        <v>6</v>
      </c>
      <c r="AG18" s="414">
        <f t="shared" si="0"/>
        <v>96</v>
      </c>
      <c r="AH18" s="392"/>
      <c r="AI18" s="393"/>
      <c r="AJ18" s="394">
        <f t="shared" si="1"/>
        <v>24</v>
      </c>
      <c r="AK18" s="395"/>
      <c r="AL18" s="396"/>
      <c r="AM18" s="394">
        <f t="shared" si="2"/>
        <v>0.6</v>
      </c>
      <c r="AN18" s="395"/>
      <c r="AO18" s="397"/>
      <c r="AP18" s="51"/>
    </row>
    <row r="19" spans="1:42" s="1" customFormat="1" ht="17.25" customHeight="1" thickBot="1">
      <c r="A19" s="321"/>
      <c r="B19" s="332" t="s">
        <v>16</v>
      </c>
      <c r="C19" s="333"/>
      <c r="D19" s="437"/>
      <c r="E19" s="147">
        <f>SUM(E11:E18)</f>
        <v>40.200000000000003</v>
      </c>
      <c r="F19" s="124">
        <f>SUM(F11:F18)</f>
        <v>36.200000000000003</v>
      </c>
      <c r="G19" s="147"/>
      <c r="H19" s="124"/>
      <c r="I19" s="124">
        <f>SUM(I11:I18)</f>
        <v>42.2</v>
      </c>
      <c r="J19" s="124">
        <f>SUM(J11:J18)</f>
        <v>40.200000000000003</v>
      </c>
      <c r="K19" s="125">
        <f>SUM(K11:K18)</f>
        <v>42.2</v>
      </c>
      <c r="L19" s="147">
        <f>SUM(L11:L18)</f>
        <v>40.200000000000003</v>
      </c>
      <c r="M19" s="124">
        <f>SUM(M11:M18)</f>
        <v>36.200000000000003</v>
      </c>
      <c r="N19" s="147"/>
      <c r="O19" s="124"/>
      <c r="P19" s="124">
        <f>SUM(P11:P18)</f>
        <v>42.2</v>
      </c>
      <c r="Q19" s="124">
        <f>SUM(Q11:Q18)</f>
        <v>40.200000000000003</v>
      </c>
      <c r="R19" s="125">
        <f>SUM(R11:R18)</f>
        <v>42.2</v>
      </c>
      <c r="S19" s="147">
        <f>SUM(S11:S18)</f>
        <v>40.200000000000003</v>
      </c>
      <c r="T19" s="124">
        <f>SUM(T11:T18)</f>
        <v>36.200000000000003</v>
      </c>
      <c r="U19" s="147"/>
      <c r="V19" s="124"/>
      <c r="W19" s="124">
        <f>SUM(W11:W18)</f>
        <v>42.2</v>
      </c>
      <c r="X19" s="124">
        <f>SUM(X11:X18)</f>
        <v>40.200000000000003</v>
      </c>
      <c r="Y19" s="125">
        <f>SUM(Y11:Y18)</f>
        <v>42.2</v>
      </c>
      <c r="Z19" s="147">
        <f>SUM(Z11:Z18)</f>
        <v>40.200000000000003</v>
      </c>
      <c r="AA19" s="124">
        <f>SUM(AA11:AA18)</f>
        <v>36.200000000000003</v>
      </c>
      <c r="AB19" s="147"/>
      <c r="AC19" s="124"/>
      <c r="AD19" s="124">
        <f>SUM(AD11:AD18)</f>
        <v>42.2</v>
      </c>
      <c r="AE19" s="124">
        <f>SUM(AE11:AE18)</f>
        <v>40.200000000000003</v>
      </c>
      <c r="AF19" s="125">
        <f>SUM(AF11:AF18)</f>
        <v>42.2</v>
      </c>
      <c r="AG19" s="398">
        <f>SUM(AG11:AI18)</f>
        <v>804</v>
      </c>
      <c r="AH19" s="399"/>
      <c r="AI19" s="400"/>
      <c r="AJ19" s="401">
        <f>SUM(AJ11:AL18)</f>
        <v>201</v>
      </c>
      <c r="AK19" s="399"/>
      <c r="AL19" s="400"/>
      <c r="AM19" s="401">
        <f>SUM(AM11:AO18)</f>
        <v>5.0250000000000004</v>
      </c>
      <c r="AN19" s="399"/>
      <c r="AO19" s="402"/>
      <c r="AP19" s="54"/>
    </row>
    <row r="20" spans="1:42" s="1" customFormat="1" ht="17.25" customHeight="1" thickTop="1" thickBot="1">
      <c r="A20" s="321"/>
      <c r="B20" s="332" t="s">
        <v>17</v>
      </c>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439"/>
      <c r="AD20" s="338">
        <v>40</v>
      </c>
      <c r="AE20" s="339"/>
      <c r="AF20" s="340"/>
      <c r="AG20" s="341" t="s">
        <v>43</v>
      </c>
      <c r="AH20" s="342"/>
      <c r="AI20" s="342"/>
      <c r="AJ20" s="342"/>
      <c r="AK20" s="342"/>
      <c r="AL20" s="342"/>
      <c r="AM20" s="342"/>
      <c r="AN20" s="342"/>
      <c r="AO20" s="409"/>
      <c r="AP20" s="54"/>
    </row>
    <row r="21" spans="1:42" s="1" customFormat="1" ht="17.25" customHeight="1" thickBot="1">
      <c r="A21" s="322"/>
      <c r="B21" s="309" t="s">
        <v>44</v>
      </c>
      <c r="C21" s="310"/>
      <c r="D21" s="438"/>
      <c r="E21" s="61">
        <v>8</v>
      </c>
      <c r="F21" s="21">
        <v>8</v>
      </c>
      <c r="G21" s="21" t="s">
        <v>26</v>
      </c>
      <c r="H21" s="21" t="s">
        <v>26</v>
      </c>
      <c r="I21" s="21">
        <v>8</v>
      </c>
      <c r="J21" s="21">
        <v>8</v>
      </c>
      <c r="K21" s="62">
        <v>8</v>
      </c>
      <c r="L21" s="61">
        <v>8</v>
      </c>
      <c r="M21" s="21">
        <v>8</v>
      </c>
      <c r="N21" s="21" t="s">
        <v>26</v>
      </c>
      <c r="O21" s="21" t="s">
        <v>26</v>
      </c>
      <c r="P21" s="21">
        <v>8</v>
      </c>
      <c r="Q21" s="21">
        <v>8</v>
      </c>
      <c r="R21" s="62">
        <v>8</v>
      </c>
      <c r="S21" s="61">
        <v>8</v>
      </c>
      <c r="T21" s="21">
        <v>8</v>
      </c>
      <c r="U21" s="21" t="s">
        <v>26</v>
      </c>
      <c r="V21" s="21" t="s">
        <v>26</v>
      </c>
      <c r="W21" s="21">
        <v>8</v>
      </c>
      <c r="X21" s="21">
        <v>8</v>
      </c>
      <c r="Y21" s="62">
        <v>8</v>
      </c>
      <c r="Z21" s="61">
        <v>8</v>
      </c>
      <c r="AA21" s="21">
        <v>8</v>
      </c>
      <c r="AB21" s="21" t="s">
        <v>26</v>
      </c>
      <c r="AC21" s="21" t="s">
        <v>26</v>
      </c>
      <c r="AD21" s="21">
        <v>8</v>
      </c>
      <c r="AE21" s="21">
        <v>8</v>
      </c>
      <c r="AF21" s="22">
        <v>8</v>
      </c>
      <c r="AG21" s="347"/>
      <c r="AH21" s="348"/>
      <c r="AI21" s="349"/>
      <c r="AJ21" s="350"/>
      <c r="AK21" s="348"/>
      <c r="AL21" s="349"/>
      <c r="AM21" s="350"/>
      <c r="AN21" s="348"/>
      <c r="AO21" s="410"/>
      <c r="AP21" s="55"/>
    </row>
    <row r="22" spans="1:42" s="1" customFormat="1" ht="17.25" customHeight="1" thickBot="1">
      <c r="B22" s="23"/>
      <c r="C22" s="23"/>
      <c r="D22" s="23"/>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9"/>
      <c r="AH22" s="7"/>
      <c r="AI22" s="7"/>
      <c r="AJ22" s="7"/>
      <c r="AK22" s="7"/>
      <c r="AL22" s="7"/>
      <c r="AM22" s="9"/>
      <c r="AN22" s="9"/>
      <c r="AO22" s="9"/>
    </row>
    <row r="23" spans="1:42" s="1" customFormat="1" ht="17.25" customHeight="1">
      <c r="A23" s="357" t="s">
        <v>45</v>
      </c>
      <c r="B23" s="27" t="s">
        <v>23</v>
      </c>
      <c r="C23" s="28" t="s">
        <v>57</v>
      </c>
      <c r="D23" s="65" t="s">
        <v>66</v>
      </c>
      <c r="E23" s="15">
        <v>8</v>
      </c>
      <c r="F23" s="14">
        <v>8</v>
      </c>
      <c r="G23" s="14"/>
      <c r="H23" s="14"/>
      <c r="I23" s="14">
        <v>8</v>
      </c>
      <c r="J23" s="14">
        <v>8</v>
      </c>
      <c r="K23" s="29">
        <v>8</v>
      </c>
      <c r="L23" s="15">
        <v>8</v>
      </c>
      <c r="M23" s="14">
        <v>8</v>
      </c>
      <c r="N23" s="14"/>
      <c r="O23" s="14"/>
      <c r="P23" s="14">
        <v>8</v>
      </c>
      <c r="Q23" s="14">
        <v>8</v>
      </c>
      <c r="R23" s="29">
        <v>8</v>
      </c>
      <c r="S23" s="15">
        <v>8</v>
      </c>
      <c r="T23" s="14">
        <v>8</v>
      </c>
      <c r="U23" s="14"/>
      <c r="V23" s="14"/>
      <c r="W23" s="14">
        <v>8</v>
      </c>
      <c r="X23" s="14">
        <v>8</v>
      </c>
      <c r="Y23" s="29">
        <v>8</v>
      </c>
      <c r="Z23" s="15">
        <v>8</v>
      </c>
      <c r="AA23" s="14">
        <v>8</v>
      </c>
      <c r="AB23" s="14"/>
      <c r="AC23" s="14"/>
      <c r="AD23" s="14">
        <v>8</v>
      </c>
      <c r="AE23" s="14">
        <v>8</v>
      </c>
      <c r="AF23" s="29">
        <v>8</v>
      </c>
      <c r="AG23" s="403">
        <f t="shared" ref="AG23:AG28" si="3">SUM(E23:AF23)</f>
        <v>160</v>
      </c>
      <c r="AH23" s="404"/>
      <c r="AI23" s="405"/>
      <c r="AJ23" s="406">
        <f t="shared" ref="AJ23:AJ28" si="4">AG23/4</f>
        <v>40</v>
      </c>
      <c r="AK23" s="407"/>
      <c r="AL23" s="408"/>
      <c r="AM23" s="411">
        <f t="shared" ref="AM23:AM28" si="5">AJ23/40</f>
        <v>1</v>
      </c>
      <c r="AN23" s="412"/>
      <c r="AO23" s="413"/>
      <c r="AP23" s="56"/>
    </row>
    <row r="24" spans="1:42" s="1" customFormat="1" ht="17.25" customHeight="1">
      <c r="A24" s="358"/>
      <c r="B24" s="6" t="s">
        <v>24</v>
      </c>
      <c r="C24" s="10" t="s">
        <v>57</v>
      </c>
      <c r="D24" s="33" t="s">
        <v>67</v>
      </c>
      <c r="E24" s="63">
        <v>8</v>
      </c>
      <c r="F24" s="31">
        <v>8</v>
      </c>
      <c r="G24" s="31"/>
      <c r="H24" s="31"/>
      <c r="I24" s="31">
        <v>8</v>
      </c>
      <c r="J24" s="11">
        <v>8</v>
      </c>
      <c r="K24" s="33">
        <v>8</v>
      </c>
      <c r="L24" s="63">
        <v>8</v>
      </c>
      <c r="M24" s="31">
        <v>8</v>
      </c>
      <c r="N24" s="31"/>
      <c r="O24" s="31"/>
      <c r="P24" s="31">
        <v>8</v>
      </c>
      <c r="Q24" s="11">
        <v>8</v>
      </c>
      <c r="R24" s="33">
        <v>8</v>
      </c>
      <c r="S24" s="63">
        <v>8</v>
      </c>
      <c r="T24" s="31">
        <v>8</v>
      </c>
      <c r="U24" s="31"/>
      <c r="V24" s="31"/>
      <c r="W24" s="31">
        <v>8</v>
      </c>
      <c r="X24" s="11">
        <v>8</v>
      </c>
      <c r="Y24" s="33">
        <v>8</v>
      </c>
      <c r="Z24" s="63">
        <v>8</v>
      </c>
      <c r="AA24" s="31">
        <v>8</v>
      </c>
      <c r="AB24" s="31"/>
      <c r="AC24" s="31"/>
      <c r="AD24" s="31">
        <v>8</v>
      </c>
      <c r="AE24" s="11">
        <v>8</v>
      </c>
      <c r="AF24" s="33">
        <v>8</v>
      </c>
      <c r="AG24" s="415">
        <f t="shared" si="3"/>
        <v>160</v>
      </c>
      <c r="AH24" s="416"/>
      <c r="AI24" s="417"/>
      <c r="AJ24" s="418">
        <f t="shared" si="4"/>
        <v>40</v>
      </c>
      <c r="AK24" s="419"/>
      <c r="AL24" s="420"/>
      <c r="AM24" s="418">
        <f t="shared" si="5"/>
        <v>1</v>
      </c>
      <c r="AN24" s="419"/>
      <c r="AO24" s="421"/>
      <c r="AP24" s="17"/>
    </row>
    <row r="25" spans="1:42" s="1" customFormat="1" ht="17.25" customHeight="1">
      <c r="A25" s="358"/>
      <c r="B25" s="6" t="s">
        <v>68</v>
      </c>
      <c r="C25" s="10" t="s">
        <v>20</v>
      </c>
      <c r="D25" s="33" t="s">
        <v>69</v>
      </c>
      <c r="E25" s="63"/>
      <c r="F25" s="31"/>
      <c r="G25" s="31"/>
      <c r="H25" s="31"/>
      <c r="I25" s="31">
        <v>2</v>
      </c>
      <c r="J25" s="11"/>
      <c r="K25" s="33"/>
      <c r="L25" s="63"/>
      <c r="M25" s="31"/>
      <c r="N25" s="31"/>
      <c r="O25" s="31"/>
      <c r="P25" s="31">
        <v>2</v>
      </c>
      <c r="Q25" s="11"/>
      <c r="R25" s="33"/>
      <c r="S25" s="63"/>
      <c r="T25" s="31"/>
      <c r="U25" s="31"/>
      <c r="V25" s="31"/>
      <c r="W25" s="31">
        <v>2</v>
      </c>
      <c r="X25" s="11"/>
      <c r="Y25" s="33"/>
      <c r="Z25" s="63"/>
      <c r="AA25" s="31"/>
      <c r="AB25" s="31"/>
      <c r="AC25" s="31"/>
      <c r="AD25" s="31">
        <v>2</v>
      </c>
      <c r="AE25" s="11"/>
      <c r="AF25" s="33"/>
      <c r="AG25" s="415">
        <f t="shared" si="3"/>
        <v>8</v>
      </c>
      <c r="AH25" s="416"/>
      <c r="AI25" s="417"/>
      <c r="AJ25" s="418">
        <f t="shared" si="4"/>
        <v>2</v>
      </c>
      <c r="AK25" s="419"/>
      <c r="AL25" s="420"/>
      <c r="AM25" s="418">
        <f t="shared" si="5"/>
        <v>0.05</v>
      </c>
      <c r="AN25" s="419"/>
      <c r="AO25" s="421"/>
      <c r="AP25" s="17"/>
    </row>
    <row r="26" spans="1:42" s="1" customFormat="1" ht="17.25" customHeight="1">
      <c r="A26" s="358"/>
      <c r="B26" s="6" t="s">
        <v>70</v>
      </c>
      <c r="C26" s="10" t="s">
        <v>57</v>
      </c>
      <c r="D26" s="33" t="s">
        <v>71</v>
      </c>
      <c r="E26" s="63">
        <v>8</v>
      </c>
      <c r="F26" s="31">
        <v>8</v>
      </c>
      <c r="G26" s="31"/>
      <c r="H26" s="31"/>
      <c r="I26" s="31">
        <v>8</v>
      </c>
      <c r="J26" s="11">
        <v>8</v>
      </c>
      <c r="K26" s="33">
        <v>8</v>
      </c>
      <c r="L26" s="63">
        <v>8</v>
      </c>
      <c r="M26" s="31">
        <v>8</v>
      </c>
      <c r="N26" s="31"/>
      <c r="O26" s="31"/>
      <c r="P26" s="31">
        <v>8</v>
      </c>
      <c r="Q26" s="11">
        <v>8</v>
      </c>
      <c r="R26" s="33">
        <v>8</v>
      </c>
      <c r="S26" s="63">
        <v>8</v>
      </c>
      <c r="T26" s="31">
        <v>8</v>
      </c>
      <c r="U26" s="31"/>
      <c r="V26" s="31"/>
      <c r="W26" s="31">
        <v>8</v>
      </c>
      <c r="X26" s="11">
        <v>8</v>
      </c>
      <c r="Y26" s="33">
        <v>8</v>
      </c>
      <c r="Z26" s="63">
        <v>8</v>
      </c>
      <c r="AA26" s="31">
        <v>8</v>
      </c>
      <c r="AB26" s="31"/>
      <c r="AC26" s="31"/>
      <c r="AD26" s="31">
        <v>8</v>
      </c>
      <c r="AE26" s="11">
        <v>8</v>
      </c>
      <c r="AF26" s="33">
        <v>8</v>
      </c>
      <c r="AG26" s="416">
        <f t="shared" si="3"/>
        <v>160</v>
      </c>
      <c r="AH26" s="416"/>
      <c r="AI26" s="417"/>
      <c r="AJ26" s="418">
        <f t="shared" si="4"/>
        <v>40</v>
      </c>
      <c r="AK26" s="419"/>
      <c r="AL26" s="420"/>
      <c r="AM26" s="418">
        <f t="shared" si="5"/>
        <v>1</v>
      </c>
      <c r="AN26" s="419"/>
      <c r="AO26" s="421"/>
      <c r="AP26" s="17"/>
    </row>
    <row r="27" spans="1:42" s="1" customFormat="1" ht="17.25" customHeight="1">
      <c r="A27" s="358"/>
      <c r="B27" s="57" t="s">
        <v>72</v>
      </c>
      <c r="C27" s="10" t="s">
        <v>57</v>
      </c>
      <c r="D27" s="33" t="s">
        <v>73</v>
      </c>
      <c r="E27" s="12">
        <v>8</v>
      </c>
      <c r="F27" s="11">
        <v>8</v>
      </c>
      <c r="G27" s="11"/>
      <c r="H27" s="11"/>
      <c r="I27" s="11">
        <v>8</v>
      </c>
      <c r="J27" s="11">
        <v>8</v>
      </c>
      <c r="K27" s="33">
        <v>8</v>
      </c>
      <c r="L27" s="12">
        <v>8</v>
      </c>
      <c r="M27" s="11">
        <v>8</v>
      </c>
      <c r="N27" s="11"/>
      <c r="O27" s="11"/>
      <c r="P27" s="11">
        <v>8</v>
      </c>
      <c r="Q27" s="11">
        <v>8</v>
      </c>
      <c r="R27" s="33">
        <v>8</v>
      </c>
      <c r="S27" s="12">
        <v>8</v>
      </c>
      <c r="T27" s="11">
        <v>8</v>
      </c>
      <c r="U27" s="11"/>
      <c r="V27" s="11"/>
      <c r="W27" s="11">
        <v>8</v>
      </c>
      <c r="X27" s="11">
        <v>8</v>
      </c>
      <c r="Y27" s="33">
        <v>8</v>
      </c>
      <c r="Z27" s="12">
        <v>8</v>
      </c>
      <c r="AA27" s="11">
        <v>8</v>
      </c>
      <c r="AB27" s="11"/>
      <c r="AC27" s="11"/>
      <c r="AD27" s="11">
        <v>8</v>
      </c>
      <c r="AE27" s="11">
        <v>8</v>
      </c>
      <c r="AF27" s="33">
        <v>8</v>
      </c>
      <c r="AG27" s="416">
        <f t="shared" si="3"/>
        <v>160</v>
      </c>
      <c r="AH27" s="416"/>
      <c r="AI27" s="417"/>
      <c r="AJ27" s="418">
        <f t="shared" si="4"/>
        <v>40</v>
      </c>
      <c r="AK27" s="419"/>
      <c r="AL27" s="420"/>
      <c r="AM27" s="418">
        <f t="shared" si="5"/>
        <v>1</v>
      </c>
      <c r="AN27" s="419"/>
      <c r="AO27" s="421"/>
      <c r="AP27" s="17"/>
    </row>
    <row r="28" spans="1:42" s="1" customFormat="1" ht="17.25" customHeight="1" thickBot="1">
      <c r="A28" s="359"/>
      <c r="B28" s="34" t="s">
        <v>74</v>
      </c>
      <c r="C28" s="58" t="s">
        <v>62</v>
      </c>
      <c r="D28" s="66" t="s">
        <v>75</v>
      </c>
      <c r="E28" s="64">
        <v>6</v>
      </c>
      <c r="F28" s="35">
        <v>6</v>
      </c>
      <c r="G28" s="35"/>
      <c r="H28" s="35"/>
      <c r="I28" s="35">
        <v>6</v>
      </c>
      <c r="J28" s="35">
        <v>6</v>
      </c>
      <c r="K28" s="38" t="s">
        <v>26</v>
      </c>
      <c r="L28" s="64">
        <v>6</v>
      </c>
      <c r="M28" s="35">
        <v>6</v>
      </c>
      <c r="N28" s="35"/>
      <c r="O28" s="35"/>
      <c r="P28" s="35">
        <v>6</v>
      </c>
      <c r="Q28" s="35">
        <v>6</v>
      </c>
      <c r="R28" s="38" t="s">
        <v>26</v>
      </c>
      <c r="S28" s="64">
        <v>6</v>
      </c>
      <c r="T28" s="35">
        <v>6</v>
      </c>
      <c r="U28" s="35"/>
      <c r="V28" s="35"/>
      <c r="W28" s="35">
        <v>6</v>
      </c>
      <c r="X28" s="35">
        <v>6</v>
      </c>
      <c r="Y28" s="38" t="s">
        <v>26</v>
      </c>
      <c r="Z28" s="64">
        <v>6</v>
      </c>
      <c r="AA28" s="35">
        <v>6</v>
      </c>
      <c r="AB28" s="35"/>
      <c r="AC28" s="35"/>
      <c r="AD28" s="35">
        <v>6</v>
      </c>
      <c r="AE28" s="35">
        <v>6</v>
      </c>
      <c r="AF28" s="38" t="s">
        <v>26</v>
      </c>
      <c r="AG28" s="431">
        <f t="shared" si="3"/>
        <v>96</v>
      </c>
      <c r="AH28" s="432"/>
      <c r="AI28" s="433"/>
      <c r="AJ28" s="427">
        <f t="shared" si="4"/>
        <v>24</v>
      </c>
      <c r="AK28" s="428"/>
      <c r="AL28" s="430"/>
      <c r="AM28" s="427">
        <f t="shared" si="5"/>
        <v>0.6</v>
      </c>
      <c r="AN28" s="428"/>
      <c r="AO28" s="429"/>
      <c r="AP28" s="18"/>
    </row>
    <row r="29" spans="1:42" s="1" customFormat="1" ht="17.25" customHeight="1">
      <c r="B29" s="23"/>
      <c r="C29" s="59"/>
      <c r="D29" s="23"/>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7" t="s">
        <v>26</v>
      </c>
      <c r="AH29" s="7"/>
      <c r="AI29" s="7"/>
      <c r="AJ29" s="7"/>
      <c r="AK29" s="7"/>
      <c r="AL29" s="7"/>
      <c r="AM29" s="7"/>
      <c r="AN29" s="7"/>
      <c r="AO29" s="7"/>
    </row>
    <row r="30" spans="1:42" s="1" customFormat="1" ht="30" customHeight="1">
      <c r="A30" s="355"/>
      <c r="B30" s="355"/>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43"/>
    </row>
    <row r="31" spans="1:42" s="1" customFormat="1" ht="30" customHeight="1">
      <c r="A31" s="355"/>
      <c r="B31" s="355"/>
      <c r="C31" s="355"/>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43"/>
    </row>
    <row r="32" spans="1:42" s="1" customFormat="1" ht="30" customHeight="1">
      <c r="A32" s="354" t="s">
        <v>26</v>
      </c>
      <c r="B32" s="354"/>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4"/>
      <c r="AP32" s="44"/>
    </row>
    <row r="33" spans="1:42" s="1" customFormat="1" ht="30" customHeight="1">
      <c r="A33" s="355"/>
      <c r="B33" s="355"/>
      <c r="C33" s="355"/>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c r="AL33" s="355"/>
      <c r="AM33" s="355"/>
      <c r="AN33" s="355"/>
      <c r="AO33" s="355"/>
      <c r="AP33" s="42"/>
    </row>
    <row r="34" spans="1:42" s="1" customFormat="1" ht="60" customHeight="1">
      <c r="A34" s="355"/>
      <c r="B34" s="355"/>
      <c r="C34" s="355"/>
      <c r="D34" s="355"/>
      <c r="E34" s="355"/>
      <c r="F34" s="355"/>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42"/>
    </row>
    <row r="35" spans="1:42" s="1" customFormat="1" ht="30" customHeight="1">
      <c r="A35" s="355"/>
      <c r="B35" s="355"/>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c r="AN35" s="355"/>
      <c r="AO35" s="355"/>
      <c r="AP35" s="42"/>
    </row>
    <row r="36" spans="1:42" s="1" customFormat="1" ht="30" customHeight="1">
      <c r="A36" s="355"/>
      <c r="B36" s="355"/>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355"/>
      <c r="AN36" s="355"/>
      <c r="AO36" s="355"/>
      <c r="AP36" s="43"/>
    </row>
    <row r="37" spans="1:42" ht="14">
      <c r="A37" s="435" t="s">
        <v>26</v>
      </c>
      <c r="B37" s="435"/>
      <c r="C37" s="435"/>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row>
    <row r="38" spans="1:42" ht="13.5" customHeight="1">
      <c r="A38" s="434"/>
      <c r="B38" s="434"/>
      <c r="C38" s="434"/>
      <c r="D38" s="434"/>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row>
    <row r="40" spans="1:42" s="47" customFormat="1" ht="21" customHeight="1">
      <c r="B40" s="46"/>
    </row>
  </sheetData>
  <sheetProtection password="CC09" sheet="1" objects="1" scenarios="1"/>
  <mergeCells count="94">
    <mergeCell ref="A38:AP38"/>
    <mergeCell ref="A36:AO36"/>
    <mergeCell ref="A37:AP37"/>
    <mergeCell ref="A8:A21"/>
    <mergeCell ref="B8:B10"/>
    <mergeCell ref="C8:C10"/>
    <mergeCell ref="D8:D10"/>
    <mergeCell ref="B19:D19"/>
    <mergeCell ref="B21:D21"/>
    <mergeCell ref="B20:AC20"/>
    <mergeCell ref="A35:AO35"/>
    <mergeCell ref="A30:AO30"/>
    <mergeCell ref="A31:AO31"/>
    <mergeCell ref="A32:AO32"/>
    <mergeCell ref="A33:AO33"/>
    <mergeCell ref="AG24:AI24"/>
    <mergeCell ref="A1:AW1"/>
    <mergeCell ref="A2:AP2"/>
    <mergeCell ref="AC3:AI3"/>
    <mergeCell ref="A34:AO34"/>
    <mergeCell ref="AG27:AI27"/>
    <mergeCell ref="A23:A28"/>
    <mergeCell ref="AM28:AO28"/>
    <mergeCell ref="AJ27:AL27"/>
    <mergeCell ref="AM26:AO26"/>
    <mergeCell ref="AJ28:AL28"/>
    <mergeCell ref="AD20:AF20"/>
    <mergeCell ref="AG28:AI28"/>
    <mergeCell ref="AG21:AI21"/>
    <mergeCell ref="AJ24:AL24"/>
    <mergeCell ref="AM24:AO24"/>
    <mergeCell ref="AM27:AO27"/>
    <mergeCell ref="AG25:AI25"/>
    <mergeCell ref="AJ25:AL25"/>
    <mergeCell ref="AM25:AO25"/>
    <mergeCell ref="AG26:AI26"/>
    <mergeCell ref="AJ26:AL26"/>
    <mergeCell ref="AG17:AI17"/>
    <mergeCell ref="AJ17:AL17"/>
    <mergeCell ref="AM17:AO17"/>
    <mergeCell ref="AG18:AI18"/>
    <mergeCell ref="AJ18:AL18"/>
    <mergeCell ref="AM18:AO18"/>
    <mergeCell ref="AG19:AI19"/>
    <mergeCell ref="AJ19:AL19"/>
    <mergeCell ref="AM19:AO19"/>
    <mergeCell ref="AG23:AI23"/>
    <mergeCell ref="AJ23:AL23"/>
    <mergeCell ref="AG20:AO20"/>
    <mergeCell ref="AJ21:AL21"/>
    <mergeCell ref="AM21:AO21"/>
    <mergeCell ref="AM23:AO23"/>
    <mergeCell ref="AG15:AI15"/>
    <mergeCell ref="AJ15:AL15"/>
    <mergeCell ref="AM15:AO15"/>
    <mergeCell ref="AG16:AI16"/>
    <mergeCell ref="AJ16:AL16"/>
    <mergeCell ref="AM16:AO16"/>
    <mergeCell ref="AG13:AI13"/>
    <mergeCell ref="AJ13:AL13"/>
    <mergeCell ref="AM13:AO13"/>
    <mergeCell ref="AG14:AI14"/>
    <mergeCell ref="AJ14:AL14"/>
    <mergeCell ref="AM14:AO14"/>
    <mergeCell ref="AG11:AI11"/>
    <mergeCell ref="AJ11:AL11"/>
    <mergeCell ref="AM11:AO11"/>
    <mergeCell ref="AG12:AI12"/>
    <mergeCell ref="AJ12:AL12"/>
    <mergeCell ref="AM12:AO12"/>
    <mergeCell ref="AG8:AI10"/>
    <mergeCell ref="AJ8:AL10"/>
    <mergeCell ref="AM8:AO10"/>
    <mergeCell ref="AP8:AP10"/>
    <mergeCell ref="E8:K8"/>
    <mergeCell ref="L8:R8"/>
    <mergeCell ref="S8:Y8"/>
    <mergeCell ref="Z8:AF8"/>
    <mergeCell ref="A4:D4"/>
    <mergeCell ref="E4:O4"/>
    <mergeCell ref="P4:Y4"/>
    <mergeCell ref="Z4:AO4"/>
    <mergeCell ref="A7:L7"/>
    <mergeCell ref="M7:V7"/>
    <mergeCell ref="W7:AE7"/>
    <mergeCell ref="AF7:AO7"/>
    <mergeCell ref="A5:D5"/>
    <mergeCell ref="E5:AA5"/>
    <mergeCell ref="AB5:AO5"/>
    <mergeCell ref="A6:C6"/>
    <mergeCell ref="E6:L6"/>
    <mergeCell ref="M6:V6"/>
    <mergeCell ref="W6:AE6"/>
    <mergeCell ref="AF6:AO6"/>
  </mergeCells>
  <phoneticPr fontId="2"/>
  <pageMargins left="0.59055118110236227" right="0.39370078740157483" top="0.98425196850393704" bottom="0.98425196850393704" header="0.51181102362204722" footer="0.51181102362204722"/>
  <pageSetup paperSize="9" scale="75" orientation="landscape"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T77"/>
  <sheetViews>
    <sheetView view="pageBreakPreview" zoomScaleNormal="100" zoomScaleSheetLayoutView="100" workbookViewId="0"/>
  </sheetViews>
  <sheetFormatPr defaultColWidth="9" defaultRowHeight="15" customHeight="1"/>
  <cols>
    <col min="1" max="1" width="12.6328125" style="71" customWidth="1"/>
    <col min="2" max="2" width="3.7265625" style="71" customWidth="1"/>
    <col min="3" max="3" width="10.6328125" style="71" customWidth="1"/>
    <col min="4" max="37" width="3.36328125" style="71" customWidth="1"/>
    <col min="38" max="38" width="6.453125" style="71" customWidth="1"/>
    <col min="39" max="39" width="3.453125" style="71" bestFit="1" customWidth="1"/>
    <col min="40" max="42" width="3.36328125" style="71" bestFit="1" customWidth="1"/>
    <col min="43" max="43" width="4.453125" style="71" bestFit="1" customWidth="1"/>
    <col min="44" max="44" width="5.453125" style="71" bestFit="1" customWidth="1"/>
    <col min="45" max="45" width="3.453125" style="71" bestFit="1" customWidth="1"/>
    <col min="46" max="46" width="2.453125" style="71" bestFit="1" customWidth="1"/>
    <col min="47" max="16384" width="9" style="71"/>
  </cols>
  <sheetData>
    <row r="1" spans="1:46" s="68" customFormat="1" ht="15" customHeight="1">
      <c r="A1" s="453" t="s">
        <v>214</v>
      </c>
      <c r="B1" s="453"/>
    </row>
    <row r="2" spans="1:46" s="68" customFormat="1" ht="9.75" customHeight="1">
      <c r="A2" s="67"/>
    </row>
    <row r="3" spans="1:46" s="68" customFormat="1" ht="15" customHeight="1">
      <c r="B3" s="67"/>
      <c r="C3" s="67"/>
      <c r="H3" s="454" t="s">
        <v>213</v>
      </c>
      <c r="I3" s="454"/>
      <c r="J3" s="454"/>
      <c r="K3" s="454"/>
      <c r="L3" s="454"/>
      <c r="M3" s="454"/>
      <c r="N3" s="454"/>
      <c r="O3" s="454"/>
      <c r="P3" s="454"/>
      <c r="Q3" s="454"/>
      <c r="R3" s="454"/>
      <c r="S3" s="454"/>
      <c r="T3" s="454"/>
      <c r="U3" s="454"/>
      <c r="V3" s="454"/>
      <c r="W3" s="209" t="s">
        <v>318</v>
      </c>
      <c r="Y3" s="69"/>
    </row>
    <row r="4" spans="1:46" s="68" customFormat="1" ht="9.75" customHeight="1">
      <c r="A4" s="70"/>
      <c r="B4" s="70"/>
      <c r="C4" s="70"/>
      <c r="D4" s="70"/>
      <c r="E4" s="70"/>
      <c r="F4" s="70"/>
      <c r="G4" s="70"/>
      <c r="H4" s="70"/>
      <c r="I4" s="70"/>
      <c r="J4" s="70"/>
      <c r="K4" s="70"/>
      <c r="L4" s="70"/>
    </row>
    <row r="5" spans="1:46" s="1" customFormat="1" ht="17.25" customHeight="1">
      <c r="A5" s="440" t="s">
        <v>22</v>
      </c>
      <c r="B5" s="440"/>
      <c r="C5" s="440"/>
      <c r="D5" s="455" t="str">
        <f>'調書1-1'!C3</f>
        <v>児童入所施設</v>
      </c>
      <c r="E5" s="455"/>
      <c r="F5" s="455"/>
      <c r="G5" s="455"/>
      <c r="H5" s="455"/>
      <c r="I5" s="455"/>
      <c r="J5" s="455"/>
      <c r="K5" s="455"/>
      <c r="L5" s="455"/>
      <c r="M5" s="440" t="s">
        <v>212</v>
      </c>
      <c r="N5" s="440"/>
      <c r="O5" s="440"/>
      <c r="P5" s="440"/>
      <c r="Q5" s="440"/>
      <c r="R5" s="440"/>
      <c r="S5" s="441">
        <f>'調書1-1'!AD3</f>
        <v>0</v>
      </c>
      <c r="T5" s="441"/>
      <c r="U5" s="441"/>
      <c r="V5" s="441"/>
      <c r="W5" s="441"/>
      <c r="X5" s="441"/>
      <c r="Y5" s="441"/>
      <c r="Z5" s="441"/>
      <c r="AA5" s="441"/>
      <c r="AB5" s="441"/>
      <c r="AC5" s="441"/>
      <c r="AD5" s="441"/>
      <c r="AE5" s="441"/>
      <c r="AF5" s="441"/>
      <c r="AG5" s="441"/>
      <c r="AH5" s="441"/>
      <c r="AI5" s="441"/>
      <c r="AJ5" s="441"/>
      <c r="AK5" s="441"/>
      <c r="AL5" s="441"/>
      <c r="AM5" s="149"/>
      <c r="AN5" s="150"/>
      <c r="AO5" s="150"/>
      <c r="AP5" s="150"/>
    </row>
    <row r="6" spans="1:46" s="1" customFormat="1" ht="17.25" customHeight="1">
      <c r="A6" s="440" t="s">
        <v>29</v>
      </c>
      <c r="B6" s="440"/>
      <c r="C6" s="440"/>
      <c r="D6" s="441">
        <f>'調書1-1'!D5</f>
        <v>0</v>
      </c>
      <c r="E6" s="441"/>
      <c r="F6" s="441"/>
      <c r="G6" s="441"/>
      <c r="H6" s="441"/>
      <c r="I6" s="441"/>
      <c r="J6" s="441"/>
      <c r="K6" s="441"/>
      <c r="L6" s="441"/>
      <c r="M6" s="265"/>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7"/>
      <c r="AM6" s="149"/>
      <c r="AN6" s="150"/>
      <c r="AO6" s="150"/>
      <c r="AP6" s="150"/>
    </row>
    <row r="7" spans="1:46" s="1" customFormat="1" ht="17.25" customHeight="1">
      <c r="A7" s="440" t="s">
        <v>142</v>
      </c>
      <c r="B7" s="440"/>
      <c r="C7" s="440"/>
      <c r="D7" s="442">
        <f>'調書1-1'!M5</f>
        <v>0</v>
      </c>
      <c r="E7" s="443"/>
      <c r="F7" s="443"/>
      <c r="G7" s="443"/>
      <c r="H7" s="443"/>
      <c r="I7" s="443"/>
      <c r="J7" s="443"/>
      <c r="K7" s="443"/>
      <c r="L7" s="444"/>
      <c r="M7" s="268"/>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70"/>
      <c r="AM7" s="151"/>
      <c r="AN7" s="152"/>
      <c r="AO7" s="152"/>
      <c r="AP7" s="152"/>
    </row>
    <row r="8" spans="1:46" ht="15" customHeight="1">
      <c r="A8" s="193"/>
      <c r="B8" s="445" t="s">
        <v>80</v>
      </c>
      <c r="C8" s="194"/>
      <c r="D8" s="447" t="s">
        <v>81</v>
      </c>
      <c r="E8" s="448"/>
      <c r="F8" s="448"/>
      <c r="G8" s="448"/>
      <c r="H8" s="448"/>
      <c r="I8" s="448"/>
      <c r="J8" s="449"/>
      <c r="K8" s="450" t="s">
        <v>82</v>
      </c>
      <c r="L8" s="451"/>
      <c r="M8" s="451"/>
      <c r="N8" s="451"/>
      <c r="O8" s="451"/>
      <c r="P8" s="451"/>
      <c r="Q8" s="452"/>
      <c r="R8" s="447" t="s">
        <v>83</v>
      </c>
      <c r="S8" s="448"/>
      <c r="T8" s="448"/>
      <c r="U8" s="448"/>
      <c r="V8" s="448"/>
      <c r="W8" s="448"/>
      <c r="X8" s="449"/>
      <c r="Y8" s="447" t="s">
        <v>84</v>
      </c>
      <c r="Z8" s="448"/>
      <c r="AA8" s="448"/>
      <c r="AB8" s="448"/>
      <c r="AC8" s="448"/>
      <c r="AD8" s="448"/>
      <c r="AE8" s="449"/>
      <c r="AF8" s="456" t="s">
        <v>85</v>
      </c>
      <c r="AG8" s="457" t="s">
        <v>86</v>
      </c>
      <c r="AH8" s="456" t="s">
        <v>86</v>
      </c>
      <c r="AI8" s="456"/>
      <c r="AJ8" s="456" t="s">
        <v>144</v>
      </c>
      <c r="AK8" s="456"/>
      <c r="AL8" s="198"/>
    </row>
    <row r="9" spans="1:46" ht="15" customHeight="1">
      <c r="A9" s="195" t="s">
        <v>87</v>
      </c>
      <c r="B9" s="445"/>
      <c r="C9" s="262" t="s">
        <v>88</v>
      </c>
      <c r="D9" s="199">
        <v>1</v>
      </c>
      <c r="E9" s="200">
        <v>2</v>
      </c>
      <c r="F9" s="200">
        <v>3</v>
      </c>
      <c r="G9" s="200">
        <v>4</v>
      </c>
      <c r="H9" s="200">
        <v>5</v>
      </c>
      <c r="I9" s="200">
        <v>6</v>
      </c>
      <c r="J9" s="201">
        <v>7</v>
      </c>
      <c r="K9" s="202">
        <v>8</v>
      </c>
      <c r="L9" s="200">
        <v>9</v>
      </c>
      <c r="M9" s="200">
        <v>10</v>
      </c>
      <c r="N9" s="200">
        <v>11</v>
      </c>
      <c r="O9" s="200">
        <v>12</v>
      </c>
      <c r="P9" s="200">
        <v>13</v>
      </c>
      <c r="Q9" s="203">
        <v>14</v>
      </c>
      <c r="R9" s="199">
        <v>15</v>
      </c>
      <c r="S9" s="200">
        <v>16</v>
      </c>
      <c r="T9" s="200">
        <v>17</v>
      </c>
      <c r="U9" s="200">
        <v>18</v>
      </c>
      <c r="V9" s="200">
        <v>19</v>
      </c>
      <c r="W9" s="200">
        <v>20</v>
      </c>
      <c r="X9" s="201">
        <v>21</v>
      </c>
      <c r="Y9" s="199">
        <v>22</v>
      </c>
      <c r="Z9" s="200">
        <v>23</v>
      </c>
      <c r="AA9" s="200">
        <v>24</v>
      </c>
      <c r="AB9" s="200">
        <v>25</v>
      </c>
      <c r="AC9" s="200">
        <v>26</v>
      </c>
      <c r="AD9" s="200">
        <v>27</v>
      </c>
      <c r="AE9" s="201">
        <v>28</v>
      </c>
      <c r="AF9" s="456"/>
      <c r="AG9" s="457"/>
      <c r="AH9" s="456"/>
      <c r="AI9" s="456"/>
      <c r="AJ9" s="456"/>
      <c r="AK9" s="456"/>
      <c r="AL9" s="198" t="s">
        <v>89</v>
      </c>
    </row>
    <row r="10" spans="1:46" ht="15" customHeight="1">
      <c r="A10" s="196"/>
      <c r="B10" s="446"/>
      <c r="C10" s="197"/>
      <c r="D10" s="204" t="e">
        <f>'調書1-1'!E9</f>
        <v>#NUM!</v>
      </c>
      <c r="E10" s="204" t="e">
        <f>'調書1-1'!F9</f>
        <v>#NUM!</v>
      </c>
      <c r="F10" s="204" t="e">
        <f>'調書1-1'!G9</f>
        <v>#NUM!</v>
      </c>
      <c r="G10" s="204" t="e">
        <f>'調書1-1'!H9</f>
        <v>#NUM!</v>
      </c>
      <c r="H10" s="204" t="e">
        <f>'調書1-1'!I9</f>
        <v>#NUM!</v>
      </c>
      <c r="I10" s="204" t="e">
        <f>'調書1-1'!J9</f>
        <v>#NUM!</v>
      </c>
      <c r="J10" s="204" t="e">
        <f>'調書1-1'!K9</f>
        <v>#NUM!</v>
      </c>
      <c r="K10" s="204" t="e">
        <f>'調書1-1'!L9</f>
        <v>#NUM!</v>
      </c>
      <c r="L10" s="204" t="e">
        <f>'調書1-1'!M9</f>
        <v>#NUM!</v>
      </c>
      <c r="M10" s="204" t="e">
        <f>'調書1-1'!N9</f>
        <v>#NUM!</v>
      </c>
      <c r="N10" s="204" t="e">
        <f>'調書1-1'!O9</f>
        <v>#NUM!</v>
      </c>
      <c r="O10" s="204" t="e">
        <f>'調書1-1'!P9</f>
        <v>#NUM!</v>
      </c>
      <c r="P10" s="204" t="e">
        <f>'調書1-1'!Q9</f>
        <v>#NUM!</v>
      </c>
      <c r="Q10" s="204" t="e">
        <f>'調書1-1'!R9</f>
        <v>#NUM!</v>
      </c>
      <c r="R10" s="204" t="e">
        <f>'調書1-1'!S9</f>
        <v>#NUM!</v>
      </c>
      <c r="S10" s="204" t="e">
        <f>'調書1-1'!T9</f>
        <v>#NUM!</v>
      </c>
      <c r="T10" s="204" t="e">
        <f>'調書1-1'!U9</f>
        <v>#NUM!</v>
      </c>
      <c r="U10" s="204" t="e">
        <f>'調書1-1'!V9</f>
        <v>#NUM!</v>
      </c>
      <c r="V10" s="204" t="e">
        <f>'調書1-1'!W9</f>
        <v>#NUM!</v>
      </c>
      <c r="W10" s="204" t="e">
        <f>'調書1-1'!X9</f>
        <v>#NUM!</v>
      </c>
      <c r="X10" s="204" t="e">
        <f>'調書1-1'!Y9</f>
        <v>#NUM!</v>
      </c>
      <c r="Y10" s="204" t="e">
        <f>'調書1-1'!Z9</f>
        <v>#NUM!</v>
      </c>
      <c r="Z10" s="204" t="e">
        <f>'調書1-1'!AA9</f>
        <v>#NUM!</v>
      </c>
      <c r="AA10" s="204" t="e">
        <f>'調書1-1'!AB9</f>
        <v>#NUM!</v>
      </c>
      <c r="AB10" s="204" t="e">
        <f>'調書1-1'!AC9</f>
        <v>#NUM!</v>
      </c>
      <c r="AC10" s="204" t="e">
        <f>'調書1-1'!AD9</f>
        <v>#NUM!</v>
      </c>
      <c r="AD10" s="204" t="e">
        <f>'調書1-1'!AE9</f>
        <v>#NUM!</v>
      </c>
      <c r="AE10" s="204" t="e">
        <f>'調書1-1'!AF9</f>
        <v>#NUM!</v>
      </c>
      <c r="AF10" s="458"/>
      <c r="AG10" s="459"/>
      <c r="AH10" s="458"/>
      <c r="AI10" s="458"/>
      <c r="AJ10" s="458"/>
      <c r="AK10" s="458"/>
      <c r="AL10" s="205"/>
    </row>
    <row r="11" spans="1:46" ht="15" customHeight="1">
      <c r="A11" s="460" t="s">
        <v>44</v>
      </c>
      <c r="B11" s="461"/>
      <c r="C11" s="461"/>
      <c r="D11" s="162"/>
      <c r="E11" s="79"/>
      <c r="F11" s="79"/>
      <c r="G11" s="79"/>
      <c r="H11" s="79"/>
      <c r="I11" s="79"/>
      <c r="J11" s="163"/>
      <c r="K11" s="164"/>
      <c r="L11" s="79"/>
      <c r="M11" s="79"/>
      <c r="N11" s="79"/>
      <c r="O11" s="79"/>
      <c r="P11" s="79"/>
      <c r="Q11" s="165"/>
      <c r="R11" s="162"/>
      <c r="S11" s="79"/>
      <c r="T11" s="79"/>
      <c r="U11" s="79"/>
      <c r="V11" s="79"/>
      <c r="W11" s="79"/>
      <c r="X11" s="163"/>
      <c r="Y11" s="162"/>
      <c r="Z11" s="79"/>
      <c r="AA11" s="79"/>
      <c r="AB11" s="79"/>
      <c r="AC11" s="79"/>
      <c r="AD11" s="79"/>
      <c r="AE11" s="163"/>
      <c r="AF11" s="462"/>
      <c r="AG11" s="463"/>
      <c r="AH11" s="462"/>
      <c r="AI11" s="462"/>
      <c r="AJ11" s="462"/>
      <c r="AK11" s="462"/>
      <c r="AL11" s="80"/>
      <c r="AM11" s="81"/>
      <c r="AN11" s="81"/>
      <c r="AO11" s="81"/>
      <c r="AP11" s="81"/>
    </row>
    <row r="12" spans="1:46" ht="15" customHeight="1">
      <c r="A12" s="464"/>
      <c r="B12" s="466"/>
      <c r="C12" s="468"/>
      <c r="D12" s="166"/>
      <c r="E12" s="82"/>
      <c r="F12" s="82"/>
      <c r="G12" s="82"/>
      <c r="H12" s="82"/>
      <c r="I12" s="82"/>
      <c r="J12" s="167"/>
      <c r="K12" s="168"/>
      <c r="L12" s="82"/>
      <c r="M12" s="82"/>
      <c r="N12" s="82"/>
      <c r="O12" s="82"/>
      <c r="P12" s="82"/>
      <c r="Q12" s="169"/>
      <c r="R12" s="166"/>
      <c r="S12" s="82"/>
      <c r="T12" s="82"/>
      <c r="U12" s="82"/>
      <c r="V12" s="82"/>
      <c r="W12" s="82"/>
      <c r="X12" s="167"/>
      <c r="Y12" s="166"/>
      <c r="Z12" s="82"/>
      <c r="AA12" s="82"/>
      <c r="AB12" s="82"/>
      <c r="AC12" s="82"/>
      <c r="AD12" s="82"/>
      <c r="AE12" s="167"/>
      <c r="AF12" s="470">
        <f>SUMIF(D13:AE13,"&gt;0")</f>
        <v>0</v>
      </c>
      <c r="AG12" s="471"/>
      <c r="AH12" s="474">
        <f>AF12/4</f>
        <v>0</v>
      </c>
      <c r="AI12" s="475"/>
      <c r="AJ12" s="478">
        <f>ROUNDDOWN(AH12/$AC$43,1)</f>
        <v>0</v>
      </c>
      <c r="AK12" s="479"/>
      <c r="AL12" s="80"/>
      <c r="AM12" s="81"/>
      <c r="AN12" s="81"/>
      <c r="AO12" s="81"/>
      <c r="AP12" s="81"/>
      <c r="AQ12" s="106"/>
      <c r="AR12" s="106"/>
      <c r="AS12" s="106"/>
      <c r="AT12" s="106"/>
    </row>
    <row r="13" spans="1:46" ht="15" customHeight="1">
      <c r="A13" s="465"/>
      <c r="B13" s="467"/>
      <c r="C13" s="469"/>
      <c r="D13" s="170" t="e">
        <f>VLOOKUP(D12,$B$47:$I$77,2,1)</f>
        <v>#N/A</v>
      </c>
      <c r="E13" s="171" t="e">
        <f t="shared" ref="E13:AE13" si="0">VLOOKUP(E12,$B$47:$I$77,2,1)</f>
        <v>#N/A</v>
      </c>
      <c r="F13" s="171" t="e">
        <f t="shared" si="0"/>
        <v>#N/A</v>
      </c>
      <c r="G13" s="171" t="e">
        <f t="shared" si="0"/>
        <v>#N/A</v>
      </c>
      <c r="H13" s="171" t="e">
        <f t="shared" si="0"/>
        <v>#N/A</v>
      </c>
      <c r="I13" s="171" t="e">
        <f t="shared" si="0"/>
        <v>#N/A</v>
      </c>
      <c r="J13" s="172" t="e">
        <f t="shared" si="0"/>
        <v>#N/A</v>
      </c>
      <c r="K13" s="173" t="e">
        <f t="shared" si="0"/>
        <v>#N/A</v>
      </c>
      <c r="L13" s="171" t="e">
        <f t="shared" si="0"/>
        <v>#N/A</v>
      </c>
      <c r="M13" s="171" t="e">
        <f t="shared" si="0"/>
        <v>#N/A</v>
      </c>
      <c r="N13" s="171" t="e">
        <f t="shared" si="0"/>
        <v>#N/A</v>
      </c>
      <c r="O13" s="171" t="e">
        <f t="shared" si="0"/>
        <v>#N/A</v>
      </c>
      <c r="P13" s="171" t="e">
        <f t="shared" si="0"/>
        <v>#N/A</v>
      </c>
      <c r="Q13" s="174" t="e">
        <f t="shared" si="0"/>
        <v>#N/A</v>
      </c>
      <c r="R13" s="170" t="e">
        <f t="shared" si="0"/>
        <v>#N/A</v>
      </c>
      <c r="S13" s="171" t="e">
        <f t="shared" si="0"/>
        <v>#N/A</v>
      </c>
      <c r="T13" s="171" t="e">
        <f t="shared" si="0"/>
        <v>#N/A</v>
      </c>
      <c r="U13" s="171" t="e">
        <f t="shared" si="0"/>
        <v>#N/A</v>
      </c>
      <c r="V13" s="171" t="e">
        <f t="shared" si="0"/>
        <v>#N/A</v>
      </c>
      <c r="W13" s="171" t="e">
        <f t="shared" si="0"/>
        <v>#N/A</v>
      </c>
      <c r="X13" s="172" t="e">
        <f t="shared" si="0"/>
        <v>#N/A</v>
      </c>
      <c r="Y13" s="170" t="e">
        <f t="shared" si="0"/>
        <v>#N/A</v>
      </c>
      <c r="Z13" s="171" t="e">
        <f t="shared" si="0"/>
        <v>#N/A</v>
      </c>
      <c r="AA13" s="171" t="e">
        <f t="shared" si="0"/>
        <v>#N/A</v>
      </c>
      <c r="AB13" s="171" t="e">
        <f t="shared" si="0"/>
        <v>#N/A</v>
      </c>
      <c r="AC13" s="171" t="e">
        <f t="shared" si="0"/>
        <v>#N/A</v>
      </c>
      <c r="AD13" s="171" t="e">
        <f t="shared" si="0"/>
        <v>#N/A</v>
      </c>
      <c r="AE13" s="172" t="e">
        <f t="shared" si="0"/>
        <v>#N/A</v>
      </c>
      <c r="AF13" s="472"/>
      <c r="AG13" s="473"/>
      <c r="AH13" s="476"/>
      <c r="AI13" s="477"/>
      <c r="AJ13" s="480"/>
      <c r="AK13" s="481"/>
      <c r="AL13" s="80"/>
      <c r="AM13" s="81"/>
      <c r="AN13" s="81"/>
      <c r="AO13" s="81"/>
      <c r="AP13" s="81"/>
      <c r="AQ13" s="106"/>
      <c r="AR13" s="106"/>
      <c r="AS13" s="106"/>
      <c r="AT13" s="106"/>
    </row>
    <row r="14" spans="1:46" ht="15" customHeight="1">
      <c r="A14" s="464"/>
      <c r="B14" s="466"/>
      <c r="C14" s="468"/>
      <c r="D14" s="166"/>
      <c r="E14" s="82"/>
      <c r="F14" s="82"/>
      <c r="G14" s="82"/>
      <c r="H14" s="82"/>
      <c r="I14" s="82"/>
      <c r="J14" s="167"/>
      <c r="K14" s="168"/>
      <c r="L14" s="82"/>
      <c r="M14" s="82"/>
      <c r="N14" s="82"/>
      <c r="O14" s="82"/>
      <c r="P14" s="82"/>
      <c r="Q14" s="169"/>
      <c r="R14" s="166"/>
      <c r="S14" s="82"/>
      <c r="T14" s="82"/>
      <c r="U14" s="82"/>
      <c r="V14" s="82"/>
      <c r="W14" s="82"/>
      <c r="X14" s="167"/>
      <c r="Y14" s="166"/>
      <c r="Z14" s="82"/>
      <c r="AA14" s="82"/>
      <c r="AB14" s="82"/>
      <c r="AC14" s="82"/>
      <c r="AD14" s="82"/>
      <c r="AE14" s="167"/>
      <c r="AF14" s="470">
        <f>SUMIF(D15:AE15,"&gt;0")</f>
        <v>0</v>
      </c>
      <c r="AG14" s="471"/>
      <c r="AH14" s="474">
        <f>AF14/4</f>
        <v>0</v>
      </c>
      <c r="AI14" s="475"/>
      <c r="AJ14" s="478">
        <f>ROUNDDOWN(AH14/$AC$43,1)</f>
        <v>0</v>
      </c>
      <c r="AK14" s="479"/>
      <c r="AL14" s="80"/>
      <c r="AM14" s="81"/>
      <c r="AN14" s="81"/>
      <c r="AO14" s="81"/>
      <c r="AP14" s="81"/>
      <c r="AQ14" s="106"/>
      <c r="AR14" s="106"/>
      <c r="AS14" s="106"/>
      <c r="AT14" s="106"/>
    </row>
    <row r="15" spans="1:46" ht="15" customHeight="1">
      <c r="A15" s="465"/>
      <c r="B15" s="467"/>
      <c r="C15" s="469"/>
      <c r="D15" s="170" t="e">
        <f t="shared" ref="D15:AE15" si="1">VLOOKUP(D14,$B$47:$I$77,2,1)</f>
        <v>#N/A</v>
      </c>
      <c r="E15" s="171" t="e">
        <f t="shared" si="1"/>
        <v>#N/A</v>
      </c>
      <c r="F15" s="171" t="e">
        <f t="shared" si="1"/>
        <v>#N/A</v>
      </c>
      <c r="G15" s="171" t="e">
        <f t="shared" si="1"/>
        <v>#N/A</v>
      </c>
      <c r="H15" s="171" t="e">
        <f t="shared" si="1"/>
        <v>#N/A</v>
      </c>
      <c r="I15" s="171" t="e">
        <f t="shared" si="1"/>
        <v>#N/A</v>
      </c>
      <c r="J15" s="172" t="e">
        <f t="shared" si="1"/>
        <v>#N/A</v>
      </c>
      <c r="K15" s="173" t="e">
        <f t="shared" si="1"/>
        <v>#N/A</v>
      </c>
      <c r="L15" s="171" t="e">
        <f t="shared" si="1"/>
        <v>#N/A</v>
      </c>
      <c r="M15" s="171" t="e">
        <f t="shared" si="1"/>
        <v>#N/A</v>
      </c>
      <c r="N15" s="171" t="e">
        <f t="shared" si="1"/>
        <v>#N/A</v>
      </c>
      <c r="O15" s="171" t="e">
        <f t="shared" si="1"/>
        <v>#N/A</v>
      </c>
      <c r="P15" s="171" t="e">
        <f t="shared" si="1"/>
        <v>#N/A</v>
      </c>
      <c r="Q15" s="174" t="e">
        <f t="shared" si="1"/>
        <v>#N/A</v>
      </c>
      <c r="R15" s="170" t="e">
        <f t="shared" si="1"/>
        <v>#N/A</v>
      </c>
      <c r="S15" s="171" t="e">
        <f t="shared" si="1"/>
        <v>#N/A</v>
      </c>
      <c r="T15" s="171" t="e">
        <f t="shared" si="1"/>
        <v>#N/A</v>
      </c>
      <c r="U15" s="171" t="e">
        <f t="shared" si="1"/>
        <v>#N/A</v>
      </c>
      <c r="V15" s="171" t="e">
        <f t="shared" si="1"/>
        <v>#N/A</v>
      </c>
      <c r="W15" s="171" t="e">
        <f t="shared" si="1"/>
        <v>#N/A</v>
      </c>
      <c r="X15" s="172" t="e">
        <f t="shared" si="1"/>
        <v>#N/A</v>
      </c>
      <c r="Y15" s="170" t="e">
        <f t="shared" si="1"/>
        <v>#N/A</v>
      </c>
      <c r="Z15" s="171" t="e">
        <f t="shared" si="1"/>
        <v>#N/A</v>
      </c>
      <c r="AA15" s="171" t="e">
        <f t="shared" si="1"/>
        <v>#N/A</v>
      </c>
      <c r="AB15" s="171" t="e">
        <f t="shared" si="1"/>
        <v>#N/A</v>
      </c>
      <c r="AC15" s="171" t="e">
        <f t="shared" si="1"/>
        <v>#N/A</v>
      </c>
      <c r="AD15" s="171" t="e">
        <f t="shared" si="1"/>
        <v>#N/A</v>
      </c>
      <c r="AE15" s="172" t="e">
        <f t="shared" si="1"/>
        <v>#N/A</v>
      </c>
      <c r="AF15" s="472"/>
      <c r="AG15" s="473"/>
      <c r="AH15" s="476"/>
      <c r="AI15" s="477"/>
      <c r="AJ15" s="480"/>
      <c r="AK15" s="481"/>
      <c r="AL15" s="80"/>
      <c r="AM15" s="81"/>
      <c r="AN15" s="81"/>
      <c r="AO15" s="81"/>
      <c r="AP15" s="81"/>
      <c r="AQ15" s="106"/>
      <c r="AR15" s="106"/>
      <c r="AS15" s="106"/>
      <c r="AT15" s="106"/>
    </row>
    <row r="16" spans="1:46" ht="15" customHeight="1">
      <c r="A16" s="464"/>
      <c r="B16" s="466"/>
      <c r="C16" s="468"/>
      <c r="D16" s="166"/>
      <c r="E16" s="82"/>
      <c r="F16" s="82"/>
      <c r="G16" s="82"/>
      <c r="H16" s="82"/>
      <c r="I16" s="82"/>
      <c r="J16" s="167"/>
      <c r="K16" s="168"/>
      <c r="L16" s="82"/>
      <c r="M16" s="82"/>
      <c r="N16" s="82"/>
      <c r="O16" s="82"/>
      <c r="P16" s="82"/>
      <c r="Q16" s="169"/>
      <c r="R16" s="166"/>
      <c r="S16" s="82"/>
      <c r="T16" s="82"/>
      <c r="U16" s="82"/>
      <c r="V16" s="82"/>
      <c r="W16" s="82"/>
      <c r="X16" s="167"/>
      <c r="Y16" s="166"/>
      <c r="Z16" s="82"/>
      <c r="AA16" s="82"/>
      <c r="AB16" s="82"/>
      <c r="AC16" s="82"/>
      <c r="AD16" s="82"/>
      <c r="AE16" s="167"/>
      <c r="AF16" s="470">
        <f>SUMIF(D17:AE17,"&gt;0")</f>
        <v>0</v>
      </c>
      <c r="AG16" s="471"/>
      <c r="AH16" s="474">
        <f>AF16/4</f>
        <v>0</v>
      </c>
      <c r="AI16" s="475"/>
      <c r="AJ16" s="478">
        <f>ROUNDDOWN(AH16/$AC$43,1)</f>
        <v>0</v>
      </c>
      <c r="AK16" s="479"/>
      <c r="AL16" s="80"/>
      <c r="AM16" s="81"/>
      <c r="AN16" s="81"/>
      <c r="AO16" s="81"/>
      <c r="AP16" s="81"/>
      <c r="AQ16" s="106"/>
      <c r="AR16" s="106"/>
      <c r="AS16" s="106"/>
      <c r="AT16" s="106"/>
    </row>
    <row r="17" spans="1:46" ht="15" customHeight="1">
      <c r="A17" s="465"/>
      <c r="B17" s="467"/>
      <c r="C17" s="469"/>
      <c r="D17" s="170" t="e">
        <f t="shared" ref="D17:AE17" si="2">VLOOKUP(D16,$B$47:$I$77,2,1)</f>
        <v>#N/A</v>
      </c>
      <c r="E17" s="171" t="e">
        <f t="shared" si="2"/>
        <v>#N/A</v>
      </c>
      <c r="F17" s="171" t="e">
        <f t="shared" si="2"/>
        <v>#N/A</v>
      </c>
      <c r="G17" s="171" t="e">
        <f t="shared" si="2"/>
        <v>#N/A</v>
      </c>
      <c r="H17" s="171" t="e">
        <f t="shared" si="2"/>
        <v>#N/A</v>
      </c>
      <c r="I17" s="171" t="e">
        <f t="shared" si="2"/>
        <v>#N/A</v>
      </c>
      <c r="J17" s="172" t="e">
        <f t="shared" si="2"/>
        <v>#N/A</v>
      </c>
      <c r="K17" s="173" t="e">
        <f t="shared" si="2"/>
        <v>#N/A</v>
      </c>
      <c r="L17" s="171" t="e">
        <f t="shared" si="2"/>
        <v>#N/A</v>
      </c>
      <c r="M17" s="171" t="e">
        <f t="shared" si="2"/>
        <v>#N/A</v>
      </c>
      <c r="N17" s="171" t="e">
        <f t="shared" si="2"/>
        <v>#N/A</v>
      </c>
      <c r="O17" s="171" t="e">
        <f t="shared" si="2"/>
        <v>#N/A</v>
      </c>
      <c r="P17" s="171" t="e">
        <f t="shared" si="2"/>
        <v>#N/A</v>
      </c>
      <c r="Q17" s="174" t="e">
        <f t="shared" si="2"/>
        <v>#N/A</v>
      </c>
      <c r="R17" s="170" t="e">
        <f t="shared" si="2"/>
        <v>#N/A</v>
      </c>
      <c r="S17" s="171" t="e">
        <f t="shared" si="2"/>
        <v>#N/A</v>
      </c>
      <c r="T17" s="171" t="e">
        <f t="shared" si="2"/>
        <v>#N/A</v>
      </c>
      <c r="U17" s="171" t="e">
        <f t="shared" si="2"/>
        <v>#N/A</v>
      </c>
      <c r="V17" s="171" t="e">
        <f t="shared" si="2"/>
        <v>#N/A</v>
      </c>
      <c r="W17" s="171" t="e">
        <f t="shared" si="2"/>
        <v>#N/A</v>
      </c>
      <c r="X17" s="172" t="e">
        <f t="shared" si="2"/>
        <v>#N/A</v>
      </c>
      <c r="Y17" s="170" t="e">
        <f t="shared" si="2"/>
        <v>#N/A</v>
      </c>
      <c r="Z17" s="171" t="e">
        <f t="shared" si="2"/>
        <v>#N/A</v>
      </c>
      <c r="AA17" s="171" t="e">
        <f t="shared" si="2"/>
        <v>#N/A</v>
      </c>
      <c r="AB17" s="171" t="e">
        <f t="shared" si="2"/>
        <v>#N/A</v>
      </c>
      <c r="AC17" s="171" t="e">
        <f t="shared" si="2"/>
        <v>#N/A</v>
      </c>
      <c r="AD17" s="171" t="e">
        <f t="shared" si="2"/>
        <v>#N/A</v>
      </c>
      <c r="AE17" s="172" t="e">
        <f t="shared" si="2"/>
        <v>#N/A</v>
      </c>
      <c r="AF17" s="472"/>
      <c r="AG17" s="473"/>
      <c r="AH17" s="476"/>
      <c r="AI17" s="477"/>
      <c r="AJ17" s="480"/>
      <c r="AK17" s="481"/>
      <c r="AL17" s="80"/>
      <c r="AM17" s="81"/>
      <c r="AN17" s="81"/>
      <c r="AO17" s="81"/>
      <c r="AP17" s="81"/>
      <c r="AQ17" s="106"/>
      <c r="AR17" s="106"/>
      <c r="AS17" s="106"/>
      <c r="AT17" s="106"/>
    </row>
    <row r="18" spans="1:46" ht="15" customHeight="1">
      <c r="A18" s="464"/>
      <c r="B18" s="482"/>
      <c r="C18" s="468"/>
      <c r="D18" s="166"/>
      <c r="E18" s="82"/>
      <c r="F18" s="82"/>
      <c r="G18" s="82"/>
      <c r="H18" s="82"/>
      <c r="I18" s="82"/>
      <c r="J18" s="167"/>
      <c r="K18" s="168"/>
      <c r="L18" s="82"/>
      <c r="M18" s="82"/>
      <c r="N18" s="82"/>
      <c r="O18" s="82"/>
      <c r="P18" s="82"/>
      <c r="Q18" s="169"/>
      <c r="R18" s="166"/>
      <c r="S18" s="82"/>
      <c r="T18" s="82"/>
      <c r="U18" s="82"/>
      <c r="V18" s="82"/>
      <c r="W18" s="82"/>
      <c r="X18" s="167"/>
      <c r="Y18" s="166"/>
      <c r="Z18" s="82"/>
      <c r="AA18" s="82"/>
      <c r="AB18" s="82"/>
      <c r="AC18" s="82"/>
      <c r="AD18" s="82"/>
      <c r="AE18" s="167"/>
      <c r="AF18" s="470">
        <f>SUMIF(D19:AE19,"&gt;0")</f>
        <v>0</v>
      </c>
      <c r="AG18" s="471"/>
      <c r="AH18" s="474">
        <f>AF18/4</f>
        <v>0</v>
      </c>
      <c r="AI18" s="475"/>
      <c r="AJ18" s="478">
        <f>ROUNDDOWN(AH18/$AC$43,1)</f>
        <v>0</v>
      </c>
      <c r="AK18" s="479"/>
      <c r="AL18" s="80"/>
      <c r="AM18" s="81"/>
      <c r="AN18" s="81"/>
      <c r="AO18" s="81"/>
      <c r="AP18" s="81"/>
      <c r="AQ18" s="106"/>
      <c r="AR18" s="106"/>
      <c r="AS18" s="106"/>
      <c r="AT18" s="106"/>
    </row>
    <row r="19" spans="1:46" ht="15" customHeight="1">
      <c r="A19" s="465"/>
      <c r="B19" s="483"/>
      <c r="C19" s="469"/>
      <c r="D19" s="170" t="e">
        <f t="shared" ref="D19:AE19" si="3">VLOOKUP(D18,$B$47:$I$77,2,1)</f>
        <v>#N/A</v>
      </c>
      <c r="E19" s="171" t="e">
        <f t="shared" si="3"/>
        <v>#N/A</v>
      </c>
      <c r="F19" s="171" t="e">
        <f t="shared" si="3"/>
        <v>#N/A</v>
      </c>
      <c r="G19" s="171" t="e">
        <f t="shared" si="3"/>
        <v>#N/A</v>
      </c>
      <c r="H19" s="171" t="e">
        <f t="shared" si="3"/>
        <v>#N/A</v>
      </c>
      <c r="I19" s="171" t="e">
        <f t="shared" si="3"/>
        <v>#N/A</v>
      </c>
      <c r="J19" s="172" t="e">
        <f t="shared" si="3"/>
        <v>#N/A</v>
      </c>
      <c r="K19" s="173" t="e">
        <f t="shared" si="3"/>
        <v>#N/A</v>
      </c>
      <c r="L19" s="171" t="e">
        <f t="shared" si="3"/>
        <v>#N/A</v>
      </c>
      <c r="M19" s="171" t="e">
        <f t="shared" si="3"/>
        <v>#N/A</v>
      </c>
      <c r="N19" s="171" t="e">
        <f t="shared" si="3"/>
        <v>#N/A</v>
      </c>
      <c r="O19" s="171" t="e">
        <f t="shared" si="3"/>
        <v>#N/A</v>
      </c>
      <c r="P19" s="171" t="e">
        <f t="shared" si="3"/>
        <v>#N/A</v>
      </c>
      <c r="Q19" s="174" t="e">
        <f t="shared" si="3"/>
        <v>#N/A</v>
      </c>
      <c r="R19" s="170" t="e">
        <f t="shared" si="3"/>
        <v>#N/A</v>
      </c>
      <c r="S19" s="171" t="e">
        <f t="shared" si="3"/>
        <v>#N/A</v>
      </c>
      <c r="T19" s="171" t="e">
        <f t="shared" si="3"/>
        <v>#N/A</v>
      </c>
      <c r="U19" s="171" t="e">
        <f t="shared" si="3"/>
        <v>#N/A</v>
      </c>
      <c r="V19" s="171" t="e">
        <f t="shared" si="3"/>
        <v>#N/A</v>
      </c>
      <c r="W19" s="171" t="e">
        <f t="shared" si="3"/>
        <v>#N/A</v>
      </c>
      <c r="X19" s="172" t="e">
        <f t="shared" si="3"/>
        <v>#N/A</v>
      </c>
      <c r="Y19" s="170" t="e">
        <f t="shared" si="3"/>
        <v>#N/A</v>
      </c>
      <c r="Z19" s="171" t="e">
        <f t="shared" si="3"/>
        <v>#N/A</v>
      </c>
      <c r="AA19" s="171" t="e">
        <f t="shared" si="3"/>
        <v>#N/A</v>
      </c>
      <c r="AB19" s="171" t="e">
        <f t="shared" si="3"/>
        <v>#N/A</v>
      </c>
      <c r="AC19" s="171" t="e">
        <f t="shared" si="3"/>
        <v>#N/A</v>
      </c>
      <c r="AD19" s="171" t="e">
        <f t="shared" si="3"/>
        <v>#N/A</v>
      </c>
      <c r="AE19" s="172" t="e">
        <f t="shared" si="3"/>
        <v>#N/A</v>
      </c>
      <c r="AF19" s="472"/>
      <c r="AG19" s="473"/>
      <c r="AH19" s="476"/>
      <c r="AI19" s="477"/>
      <c r="AJ19" s="480"/>
      <c r="AK19" s="481"/>
      <c r="AL19" s="80"/>
    </row>
    <row r="20" spans="1:46" ht="15" customHeight="1">
      <c r="A20" s="464"/>
      <c r="B20" s="466"/>
      <c r="C20" s="468"/>
      <c r="D20" s="166"/>
      <c r="E20" s="82"/>
      <c r="F20" s="82"/>
      <c r="G20" s="82"/>
      <c r="H20" s="82"/>
      <c r="I20" s="82"/>
      <c r="J20" s="167"/>
      <c r="K20" s="168"/>
      <c r="L20" s="82"/>
      <c r="M20" s="82"/>
      <c r="N20" s="82"/>
      <c r="O20" s="82"/>
      <c r="P20" s="82"/>
      <c r="Q20" s="169"/>
      <c r="R20" s="166"/>
      <c r="S20" s="82"/>
      <c r="T20" s="82"/>
      <c r="U20" s="82"/>
      <c r="V20" s="82"/>
      <c r="W20" s="82"/>
      <c r="X20" s="167"/>
      <c r="Y20" s="166"/>
      <c r="Z20" s="82"/>
      <c r="AA20" s="82"/>
      <c r="AB20" s="82"/>
      <c r="AC20" s="82"/>
      <c r="AD20" s="82"/>
      <c r="AE20" s="167"/>
      <c r="AF20" s="470">
        <f>SUMIF(D21:AE21,"&gt;0")</f>
        <v>0</v>
      </c>
      <c r="AG20" s="471"/>
      <c r="AH20" s="474">
        <f>AF20/4</f>
        <v>0</v>
      </c>
      <c r="AI20" s="475"/>
      <c r="AJ20" s="478">
        <f>ROUNDDOWN(AH20/$AC$43,1)</f>
        <v>0</v>
      </c>
      <c r="AK20" s="479"/>
      <c r="AL20" s="80"/>
    </row>
    <row r="21" spans="1:46" ht="15" customHeight="1">
      <c r="A21" s="465"/>
      <c r="B21" s="467"/>
      <c r="C21" s="469"/>
      <c r="D21" s="170" t="e">
        <f t="shared" ref="D21:AE21" si="4">VLOOKUP(D20,$B$47:$I$77,2,1)</f>
        <v>#N/A</v>
      </c>
      <c r="E21" s="171" t="e">
        <f t="shared" si="4"/>
        <v>#N/A</v>
      </c>
      <c r="F21" s="171" t="e">
        <f t="shared" si="4"/>
        <v>#N/A</v>
      </c>
      <c r="G21" s="171" t="e">
        <f t="shared" si="4"/>
        <v>#N/A</v>
      </c>
      <c r="H21" s="171" t="e">
        <f t="shared" si="4"/>
        <v>#N/A</v>
      </c>
      <c r="I21" s="171" t="e">
        <f t="shared" si="4"/>
        <v>#N/A</v>
      </c>
      <c r="J21" s="172" t="e">
        <f t="shared" si="4"/>
        <v>#N/A</v>
      </c>
      <c r="K21" s="173" t="e">
        <f t="shared" si="4"/>
        <v>#N/A</v>
      </c>
      <c r="L21" s="171" t="e">
        <f t="shared" si="4"/>
        <v>#N/A</v>
      </c>
      <c r="M21" s="171" t="e">
        <f t="shared" si="4"/>
        <v>#N/A</v>
      </c>
      <c r="N21" s="171" t="e">
        <f t="shared" si="4"/>
        <v>#N/A</v>
      </c>
      <c r="O21" s="171" t="e">
        <f t="shared" si="4"/>
        <v>#N/A</v>
      </c>
      <c r="P21" s="171" t="e">
        <f t="shared" si="4"/>
        <v>#N/A</v>
      </c>
      <c r="Q21" s="174" t="e">
        <f t="shared" si="4"/>
        <v>#N/A</v>
      </c>
      <c r="R21" s="170" t="e">
        <f t="shared" si="4"/>
        <v>#N/A</v>
      </c>
      <c r="S21" s="171" t="e">
        <f t="shared" si="4"/>
        <v>#N/A</v>
      </c>
      <c r="T21" s="171" t="e">
        <f t="shared" si="4"/>
        <v>#N/A</v>
      </c>
      <c r="U21" s="171" t="e">
        <f t="shared" si="4"/>
        <v>#N/A</v>
      </c>
      <c r="V21" s="171" t="e">
        <f t="shared" si="4"/>
        <v>#N/A</v>
      </c>
      <c r="W21" s="171" t="e">
        <f t="shared" si="4"/>
        <v>#N/A</v>
      </c>
      <c r="X21" s="172" t="e">
        <f t="shared" si="4"/>
        <v>#N/A</v>
      </c>
      <c r="Y21" s="170" t="e">
        <f t="shared" si="4"/>
        <v>#N/A</v>
      </c>
      <c r="Z21" s="171" t="e">
        <f t="shared" si="4"/>
        <v>#N/A</v>
      </c>
      <c r="AA21" s="171" t="e">
        <f t="shared" si="4"/>
        <v>#N/A</v>
      </c>
      <c r="AB21" s="171" t="e">
        <f t="shared" si="4"/>
        <v>#N/A</v>
      </c>
      <c r="AC21" s="171" t="e">
        <f t="shared" si="4"/>
        <v>#N/A</v>
      </c>
      <c r="AD21" s="171" t="e">
        <f t="shared" si="4"/>
        <v>#N/A</v>
      </c>
      <c r="AE21" s="172" t="e">
        <f t="shared" si="4"/>
        <v>#N/A</v>
      </c>
      <c r="AF21" s="472"/>
      <c r="AG21" s="473"/>
      <c r="AH21" s="476"/>
      <c r="AI21" s="477"/>
      <c r="AJ21" s="480"/>
      <c r="AK21" s="481"/>
      <c r="AL21" s="80"/>
    </row>
    <row r="22" spans="1:46" ht="15" customHeight="1">
      <c r="A22" s="464"/>
      <c r="B22" s="466"/>
      <c r="C22" s="468"/>
      <c r="D22" s="166"/>
      <c r="E22" s="82"/>
      <c r="F22" s="82"/>
      <c r="G22" s="82"/>
      <c r="H22" s="82"/>
      <c r="I22" s="82"/>
      <c r="J22" s="167"/>
      <c r="K22" s="168"/>
      <c r="L22" s="82"/>
      <c r="M22" s="82"/>
      <c r="N22" s="82"/>
      <c r="O22" s="82"/>
      <c r="P22" s="82"/>
      <c r="Q22" s="169"/>
      <c r="R22" s="166"/>
      <c r="S22" s="82"/>
      <c r="T22" s="82"/>
      <c r="U22" s="82"/>
      <c r="V22" s="82"/>
      <c r="W22" s="82"/>
      <c r="X22" s="167"/>
      <c r="Y22" s="166"/>
      <c r="Z22" s="82"/>
      <c r="AA22" s="82"/>
      <c r="AB22" s="82"/>
      <c r="AC22" s="82"/>
      <c r="AD22" s="82"/>
      <c r="AE22" s="167"/>
      <c r="AF22" s="470">
        <f>SUMIF(D23:AE23,"&gt;0")</f>
        <v>0</v>
      </c>
      <c r="AG22" s="471"/>
      <c r="AH22" s="474">
        <f>AF22/4</f>
        <v>0</v>
      </c>
      <c r="AI22" s="475"/>
      <c r="AJ22" s="478">
        <f>ROUNDDOWN(AH22/$AC$43,1)</f>
        <v>0</v>
      </c>
      <c r="AK22" s="479"/>
      <c r="AL22" s="80"/>
    </row>
    <row r="23" spans="1:46" ht="15" customHeight="1">
      <c r="A23" s="465"/>
      <c r="B23" s="467"/>
      <c r="C23" s="469"/>
      <c r="D23" s="170" t="e">
        <f t="shared" ref="D23:AE23" si="5">VLOOKUP(D22,$B$47:$I$77,2,1)</f>
        <v>#N/A</v>
      </c>
      <c r="E23" s="171" t="e">
        <f t="shared" si="5"/>
        <v>#N/A</v>
      </c>
      <c r="F23" s="171" t="e">
        <f t="shared" si="5"/>
        <v>#N/A</v>
      </c>
      <c r="G23" s="171" t="e">
        <f t="shared" si="5"/>
        <v>#N/A</v>
      </c>
      <c r="H23" s="171" t="e">
        <f t="shared" si="5"/>
        <v>#N/A</v>
      </c>
      <c r="I23" s="171" t="e">
        <f t="shared" si="5"/>
        <v>#N/A</v>
      </c>
      <c r="J23" s="172" t="e">
        <f t="shared" si="5"/>
        <v>#N/A</v>
      </c>
      <c r="K23" s="173" t="e">
        <f t="shared" si="5"/>
        <v>#N/A</v>
      </c>
      <c r="L23" s="171" t="e">
        <f t="shared" si="5"/>
        <v>#N/A</v>
      </c>
      <c r="M23" s="171" t="e">
        <f t="shared" si="5"/>
        <v>#N/A</v>
      </c>
      <c r="N23" s="171" t="e">
        <f t="shared" si="5"/>
        <v>#N/A</v>
      </c>
      <c r="O23" s="171" t="e">
        <f t="shared" si="5"/>
        <v>#N/A</v>
      </c>
      <c r="P23" s="171" t="e">
        <f t="shared" si="5"/>
        <v>#N/A</v>
      </c>
      <c r="Q23" s="174" t="e">
        <f t="shared" si="5"/>
        <v>#N/A</v>
      </c>
      <c r="R23" s="170" t="e">
        <f t="shared" si="5"/>
        <v>#N/A</v>
      </c>
      <c r="S23" s="171" t="e">
        <f t="shared" si="5"/>
        <v>#N/A</v>
      </c>
      <c r="T23" s="171" t="e">
        <f t="shared" si="5"/>
        <v>#N/A</v>
      </c>
      <c r="U23" s="171" t="e">
        <f t="shared" si="5"/>
        <v>#N/A</v>
      </c>
      <c r="V23" s="171" t="e">
        <f t="shared" si="5"/>
        <v>#N/A</v>
      </c>
      <c r="W23" s="171" t="e">
        <f t="shared" si="5"/>
        <v>#N/A</v>
      </c>
      <c r="X23" s="172" t="e">
        <f t="shared" si="5"/>
        <v>#N/A</v>
      </c>
      <c r="Y23" s="170" t="e">
        <f t="shared" si="5"/>
        <v>#N/A</v>
      </c>
      <c r="Z23" s="171" t="e">
        <f t="shared" si="5"/>
        <v>#N/A</v>
      </c>
      <c r="AA23" s="171" t="e">
        <f t="shared" si="5"/>
        <v>#N/A</v>
      </c>
      <c r="AB23" s="171" t="e">
        <f t="shared" si="5"/>
        <v>#N/A</v>
      </c>
      <c r="AC23" s="171" t="e">
        <f t="shared" si="5"/>
        <v>#N/A</v>
      </c>
      <c r="AD23" s="171" t="e">
        <f t="shared" si="5"/>
        <v>#N/A</v>
      </c>
      <c r="AE23" s="172" t="e">
        <f t="shared" si="5"/>
        <v>#N/A</v>
      </c>
      <c r="AF23" s="472"/>
      <c r="AG23" s="473"/>
      <c r="AH23" s="476"/>
      <c r="AI23" s="477"/>
      <c r="AJ23" s="480"/>
      <c r="AK23" s="481"/>
      <c r="AL23" s="80"/>
    </row>
    <row r="24" spans="1:46" ht="15" customHeight="1">
      <c r="A24" s="464"/>
      <c r="B24" s="466"/>
      <c r="C24" s="468"/>
      <c r="D24" s="166"/>
      <c r="E24" s="82"/>
      <c r="F24" s="82"/>
      <c r="G24" s="82"/>
      <c r="H24" s="82"/>
      <c r="I24" s="82"/>
      <c r="J24" s="167"/>
      <c r="K24" s="168"/>
      <c r="L24" s="82"/>
      <c r="M24" s="82"/>
      <c r="N24" s="82"/>
      <c r="O24" s="82"/>
      <c r="P24" s="82"/>
      <c r="Q24" s="169"/>
      <c r="R24" s="166"/>
      <c r="S24" s="82"/>
      <c r="T24" s="82"/>
      <c r="U24" s="82"/>
      <c r="V24" s="82"/>
      <c r="W24" s="82"/>
      <c r="X24" s="167"/>
      <c r="Y24" s="166"/>
      <c r="Z24" s="82"/>
      <c r="AA24" s="82"/>
      <c r="AB24" s="82"/>
      <c r="AC24" s="82"/>
      <c r="AD24" s="82"/>
      <c r="AE24" s="167"/>
      <c r="AF24" s="470">
        <f>SUMIF(D25:AE25,"&gt;0")</f>
        <v>0</v>
      </c>
      <c r="AG24" s="471"/>
      <c r="AH24" s="474">
        <f>AF24/4</f>
        <v>0</v>
      </c>
      <c r="AI24" s="475"/>
      <c r="AJ24" s="478">
        <f>ROUNDDOWN(AH24/$AC$43,1)</f>
        <v>0</v>
      </c>
      <c r="AK24" s="479"/>
      <c r="AL24" s="80"/>
      <c r="AM24" s="81"/>
      <c r="AN24" s="81"/>
      <c r="AO24" s="81"/>
      <c r="AP24" s="81"/>
      <c r="AQ24" s="106"/>
      <c r="AR24" s="106"/>
      <c r="AS24" s="106"/>
      <c r="AT24" s="106"/>
    </row>
    <row r="25" spans="1:46" ht="15" customHeight="1">
      <c r="A25" s="465"/>
      <c r="B25" s="467"/>
      <c r="C25" s="469"/>
      <c r="D25" s="170" t="e">
        <f t="shared" ref="D25:AE25" si="6">VLOOKUP(D24,$B$47:$I$77,2,1)</f>
        <v>#N/A</v>
      </c>
      <c r="E25" s="171" t="e">
        <f t="shared" si="6"/>
        <v>#N/A</v>
      </c>
      <c r="F25" s="171" t="e">
        <f t="shared" si="6"/>
        <v>#N/A</v>
      </c>
      <c r="G25" s="171" t="e">
        <f t="shared" si="6"/>
        <v>#N/A</v>
      </c>
      <c r="H25" s="171" t="e">
        <f t="shared" si="6"/>
        <v>#N/A</v>
      </c>
      <c r="I25" s="171" t="e">
        <f t="shared" si="6"/>
        <v>#N/A</v>
      </c>
      <c r="J25" s="172" t="e">
        <f t="shared" si="6"/>
        <v>#N/A</v>
      </c>
      <c r="K25" s="173" t="e">
        <f t="shared" si="6"/>
        <v>#N/A</v>
      </c>
      <c r="L25" s="171" t="e">
        <f t="shared" si="6"/>
        <v>#N/A</v>
      </c>
      <c r="M25" s="171" t="e">
        <f t="shared" si="6"/>
        <v>#N/A</v>
      </c>
      <c r="N25" s="171" t="e">
        <f t="shared" si="6"/>
        <v>#N/A</v>
      </c>
      <c r="O25" s="171" t="e">
        <f t="shared" si="6"/>
        <v>#N/A</v>
      </c>
      <c r="P25" s="171" t="e">
        <f t="shared" si="6"/>
        <v>#N/A</v>
      </c>
      <c r="Q25" s="174" t="e">
        <f t="shared" si="6"/>
        <v>#N/A</v>
      </c>
      <c r="R25" s="170" t="e">
        <f t="shared" si="6"/>
        <v>#N/A</v>
      </c>
      <c r="S25" s="171" t="e">
        <f t="shared" si="6"/>
        <v>#N/A</v>
      </c>
      <c r="T25" s="171" t="e">
        <f t="shared" si="6"/>
        <v>#N/A</v>
      </c>
      <c r="U25" s="171" t="e">
        <f t="shared" si="6"/>
        <v>#N/A</v>
      </c>
      <c r="V25" s="171" t="e">
        <f t="shared" si="6"/>
        <v>#N/A</v>
      </c>
      <c r="W25" s="171" t="e">
        <f t="shared" si="6"/>
        <v>#N/A</v>
      </c>
      <c r="X25" s="172" t="e">
        <f t="shared" si="6"/>
        <v>#N/A</v>
      </c>
      <c r="Y25" s="170" t="e">
        <f t="shared" si="6"/>
        <v>#N/A</v>
      </c>
      <c r="Z25" s="171" t="e">
        <f t="shared" si="6"/>
        <v>#N/A</v>
      </c>
      <c r="AA25" s="171" t="e">
        <f t="shared" si="6"/>
        <v>#N/A</v>
      </c>
      <c r="AB25" s="171" t="e">
        <f t="shared" si="6"/>
        <v>#N/A</v>
      </c>
      <c r="AC25" s="171" t="e">
        <f t="shared" si="6"/>
        <v>#N/A</v>
      </c>
      <c r="AD25" s="171" t="e">
        <f t="shared" si="6"/>
        <v>#N/A</v>
      </c>
      <c r="AE25" s="172" t="e">
        <f t="shared" si="6"/>
        <v>#N/A</v>
      </c>
      <c r="AF25" s="472"/>
      <c r="AG25" s="473"/>
      <c r="AH25" s="476"/>
      <c r="AI25" s="477"/>
      <c r="AJ25" s="480"/>
      <c r="AK25" s="481"/>
      <c r="AL25" s="80"/>
      <c r="AM25" s="81"/>
      <c r="AN25" s="81"/>
      <c r="AO25" s="81"/>
      <c r="AP25" s="81"/>
      <c r="AQ25" s="106"/>
      <c r="AR25" s="106"/>
      <c r="AS25" s="106"/>
      <c r="AT25" s="106"/>
    </row>
    <row r="26" spans="1:46" ht="15" customHeight="1">
      <c r="A26" s="464"/>
      <c r="B26" s="482"/>
      <c r="C26" s="468"/>
      <c r="D26" s="166"/>
      <c r="E26" s="82"/>
      <c r="F26" s="82"/>
      <c r="G26" s="82"/>
      <c r="H26" s="82"/>
      <c r="I26" s="82"/>
      <c r="J26" s="167"/>
      <c r="K26" s="168"/>
      <c r="L26" s="82"/>
      <c r="M26" s="82"/>
      <c r="N26" s="82"/>
      <c r="O26" s="82"/>
      <c r="P26" s="82"/>
      <c r="Q26" s="169"/>
      <c r="R26" s="166"/>
      <c r="S26" s="82"/>
      <c r="T26" s="82"/>
      <c r="U26" s="82"/>
      <c r="V26" s="82"/>
      <c r="W26" s="82"/>
      <c r="X26" s="167"/>
      <c r="Y26" s="166"/>
      <c r="Z26" s="82"/>
      <c r="AA26" s="82"/>
      <c r="AB26" s="82"/>
      <c r="AC26" s="82"/>
      <c r="AD26" s="82"/>
      <c r="AE26" s="167"/>
      <c r="AF26" s="470">
        <f>SUMIF(D27:AE27,"&gt;0")</f>
        <v>0</v>
      </c>
      <c r="AG26" s="471"/>
      <c r="AH26" s="474">
        <f>AF26/4</f>
        <v>0</v>
      </c>
      <c r="AI26" s="475"/>
      <c r="AJ26" s="478">
        <f>ROUNDDOWN(AH26/$AC$43,1)</f>
        <v>0</v>
      </c>
      <c r="AK26" s="479"/>
      <c r="AL26" s="80"/>
      <c r="AM26" s="81"/>
      <c r="AN26" s="81"/>
      <c r="AO26" s="81"/>
      <c r="AP26" s="81"/>
      <c r="AQ26" s="106"/>
      <c r="AR26" s="106"/>
      <c r="AS26" s="106"/>
      <c r="AT26" s="106"/>
    </row>
    <row r="27" spans="1:46" ht="15" customHeight="1">
      <c r="A27" s="465"/>
      <c r="B27" s="483"/>
      <c r="C27" s="469"/>
      <c r="D27" s="170" t="e">
        <f t="shared" ref="D27:AE27" si="7">VLOOKUP(D26,$B$47:$I$77,2,1)</f>
        <v>#N/A</v>
      </c>
      <c r="E27" s="171" t="e">
        <f t="shared" si="7"/>
        <v>#N/A</v>
      </c>
      <c r="F27" s="171" t="e">
        <f t="shared" si="7"/>
        <v>#N/A</v>
      </c>
      <c r="G27" s="171" t="e">
        <f t="shared" si="7"/>
        <v>#N/A</v>
      </c>
      <c r="H27" s="171" t="e">
        <f t="shared" si="7"/>
        <v>#N/A</v>
      </c>
      <c r="I27" s="171" t="e">
        <f t="shared" si="7"/>
        <v>#N/A</v>
      </c>
      <c r="J27" s="172" t="e">
        <f t="shared" si="7"/>
        <v>#N/A</v>
      </c>
      <c r="K27" s="173" t="e">
        <f t="shared" si="7"/>
        <v>#N/A</v>
      </c>
      <c r="L27" s="171" t="e">
        <f t="shared" si="7"/>
        <v>#N/A</v>
      </c>
      <c r="M27" s="171" t="e">
        <f t="shared" si="7"/>
        <v>#N/A</v>
      </c>
      <c r="N27" s="171" t="e">
        <f t="shared" si="7"/>
        <v>#N/A</v>
      </c>
      <c r="O27" s="171" t="e">
        <f t="shared" si="7"/>
        <v>#N/A</v>
      </c>
      <c r="P27" s="171" t="e">
        <f t="shared" si="7"/>
        <v>#N/A</v>
      </c>
      <c r="Q27" s="174" t="e">
        <f t="shared" si="7"/>
        <v>#N/A</v>
      </c>
      <c r="R27" s="170" t="e">
        <f t="shared" si="7"/>
        <v>#N/A</v>
      </c>
      <c r="S27" s="171" t="e">
        <f t="shared" si="7"/>
        <v>#N/A</v>
      </c>
      <c r="T27" s="171" t="e">
        <f t="shared" si="7"/>
        <v>#N/A</v>
      </c>
      <c r="U27" s="171" t="e">
        <f t="shared" si="7"/>
        <v>#N/A</v>
      </c>
      <c r="V27" s="171" t="e">
        <f t="shared" si="7"/>
        <v>#N/A</v>
      </c>
      <c r="W27" s="171" t="e">
        <f t="shared" si="7"/>
        <v>#N/A</v>
      </c>
      <c r="X27" s="172" t="e">
        <f t="shared" si="7"/>
        <v>#N/A</v>
      </c>
      <c r="Y27" s="170" t="e">
        <f t="shared" si="7"/>
        <v>#N/A</v>
      </c>
      <c r="Z27" s="171" t="e">
        <f t="shared" si="7"/>
        <v>#N/A</v>
      </c>
      <c r="AA27" s="171" t="e">
        <f t="shared" si="7"/>
        <v>#N/A</v>
      </c>
      <c r="AB27" s="171" t="e">
        <f t="shared" si="7"/>
        <v>#N/A</v>
      </c>
      <c r="AC27" s="171" t="e">
        <f t="shared" si="7"/>
        <v>#N/A</v>
      </c>
      <c r="AD27" s="171" t="e">
        <f t="shared" si="7"/>
        <v>#N/A</v>
      </c>
      <c r="AE27" s="172" t="e">
        <f t="shared" si="7"/>
        <v>#N/A</v>
      </c>
      <c r="AF27" s="472"/>
      <c r="AG27" s="473"/>
      <c r="AH27" s="476"/>
      <c r="AI27" s="477"/>
      <c r="AJ27" s="480"/>
      <c r="AK27" s="481"/>
      <c r="AL27" s="80"/>
    </row>
    <row r="28" spans="1:46" ht="15" customHeight="1">
      <c r="A28" s="464"/>
      <c r="B28" s="466"/>
      <c r="C28" s="468"/>
      <c r="D28" s="166"/>
      <c r="E28" s="82"/>
      <c r="F28" s="82"/>
      <c r="G28" s="82"/>
      <c r="H28" s="82"/>
      <c r="I28" s="82"/>
      <c r="J28" s="167"/>
      <c r="K28" s="168"/>
      <c r="L28" s="82"/>
      <c r="M28" s="82"/>
      <c r="N28" s="82"/>
      <c r="O28" s="82"/>
      <c r="P28" s="82"/>
      <c r="Q28" s="169"/>
      <c r="R28" s="166"/>
      <c r="S28" s="82"/>
      <c r="T28" s="82"/>
      <c r="U28" s="82"/>
      <c r="V28" s="82"/>
      <c r="W28" s="82"/>
      <c r="X28" s="167"/>
      <c r="Y28" s="166"/>
      <c r="Z28" s="82"/>
      <c r="AA28" s="82"/>
      <c r="AB28" s="82"/>
      <c r="AC28" s="82"/>
      <c r="AD28" s="82"/>
      <c r="AE28" s="167"/>
      <c r="AF28" s="470">
        <f>SUMIF(D29:AE29,"&gt;0")</f>
        <v>0</v>
      </c>
      <c r="AG28" s="471"/>
      <c r="AH28" s="474">
        <f>AF28/4</f>
        <v>0</v>
      </c>
      <c r="AI28" s="475"/>
      <c r="AJ28" s="478">
        <f>ROUNDDOWN(AH28/$AC$43,1)</f>
        <v>0</v>
      </c>
      <c r="AK28" s="479"/>
      <c r="AL28" s="80"/>
    </row>
    <row r="29" spans="1:46" ht="15" customHeight="1">
      <c r="A29" s="465"/>
      <c r="B29" s="467"/>
      <c r="C29" s="469"/>
      <c r="D29" s="170" t="e">
        <f t="shared" ref="D29:AE29" si="8">VLOOKUP(D28,$B$47:$I$77,2,1)</f>
        <v>#N/A</v>
      </c>
      <c r="E29" s="171" t="e">
        <f t="shared" si="8"/>
        <v>#N/A</v>
      </c>
      <c r="F29" s="171" t="e">
        <f t="shared" si="8"/>
        <v>#N/A</v>
      </c>
      <c r="G29" s="171" t="e">
        <f t="shared" si="8"/>
        <v>#N/A</v>
      </c>
      <c r="H29" s="171" t="e">
        <f t="shared" si="8"/>
        <v>#N/A</v>
      </c>
      <c r="I29" s="171" t="e">
        <f t="shared" si="8"/>
        <v>#N/A</v>
      </c>
      <c r="J29" s="172" t="e">
        <f t="shared" si="8"/>
        <v>#N/A</v>
      </c>
      <c r="K29" s="173" t="e">
        <f t="shared" si="8"/>
        <v>#N/A</v>
      </c>
      <c r="L29" s="171" t="e">
        <f t="shared" si="8"/>
        <v>#N/A</v>
      </c>
      <c r="M29" s="171" t="e">
        <f t="shared" si="8"/>
        <v>#N/A</v>
      </c>
      <c r="N29" s="171" t="e">
        <f t="shared" si="8"/>
        <v>#N/A</v>
      </c>
      <c r="O29" s="171" t="e">
        <f t="shared" si="8"/>
        <v>#N/A</v>
      </c>
      <c r="P29" s="171" t="e">
        <f t="shared" si="8"/>
        <v>#N/A</v>
      </c>
      <c r="Q29" s="174" t="e">
        <f t="shared" si="8"/>
        <v>#N/A</v>
      </c>
      <c r="R29" s="170" t="e">
        <f t="shared" si="8"/>
        <v>#N/A</v>
      </c>
      <c r="S29" s="171" t="e">
        <f t="shared" si="8"/>
        <v>#N/A</v>
      </c>
      <c r="T29" s="171" t="e">
        <f t="shared" si="8"/>
        <v>#N/A</v>
      </c>
      <c r="U29" s="171" t="e">
        <f t="shared" si="8"/>
        <v>#N/A</v>
      </c>
      <c r="V29" s="171" t="e">
        <f t="shared" si="8"/>
        <v>#N/A</v>
      </c>
      <c r="W29" s="171" t="e">
        <f t="shared" si="8"/>
        <v>#N/A</v>
      </c>
      <c r="X29" s="172" t="e">
        <f t="shared" si="8"/>
        <v>#N/A</v>
      </c>
      <c r="Y29" s="170" t="e">
        <f t="shared" si="8"/>
        <v>#N/A</v>
      </c>
      <c r="Z29" s="171" t="e">
        <f t="shared" si="8"/>
        <v>#N/A</v>
      </c>
      <c r="AA29" s="171" t="e">
        <f t="shared" si="8"/>
        <v>#N/A</v>
      </c>
      <c r="AB29" s="171" t="e">
        <f t="shared" si="8"/>
        <v>#N/A</v>
      </c>
      <c r="AC29" s="171" t="e">
        <f t="shared" si="8"/>
        <v>#N/A</v>
      </c>
      <c r="AD29" s="171" t="e">
        <f t="shared" si="8"/>
        <v>#N/A</v>
      </c>
      <c r="AE29" s="172" t="e">
        <f t="shared" si="8"/>
        <v>#N/A</v>
      </c>
      <c r="AF29" s="472"/>
      <c r="AG29" s="473"/>
      <c r="AH29" s="476"/>
      <c r="AI29" s="477"/>
      <c r="AJ29" s="480"/>
      <c r="AK29" s="481"/>
      <c r="AL29" s="80"/>
    </row>
    <row r="30" spans="1:46" ht="15" customHeight="1">
      <c r="A30" s="464"/>
      <c r="B30" s="466"/>
      <c r="C30" s="468"/>
      <c r="D30" s="166"/>
      <c r="E30" s="82"/>
      <c r="F30" s="82"/>
      <c r="G30" s="82"/>
      <c r="H30" s="82"/>
      <c r="I30" s="82"/>
      <c r="J30" s="167"/>
      <c r="K30" s="168"/>
      <c r="L30" s="82"/>
      <c r="M30" s="82"/>
      <c r="N30" s="82"/>
      <c r="O30" s="82"/>
      <c r="P30" s="82"/>
      <c r="Q30" s="169"/>
      <c r="R30" s="166"/>
      <c r="S30" s="82"/>
      <c r="T30" s="82"/>
      <c r="U30" s="82"/>
      <c r="V30" s="82"/>
      <c r="W30" s="82"/>
      <c r="X30" s="167"/>
      <c r="Y30" s="166"/>
      <c r="Z30" s="82"/>
      <c r="AA30" s="82"/>
      <c r="AB30" s="82"/>
      <c r="AC30" s="82"/>
      <c r="AD30" s="82"/>
      <c r="AE30" s="167"/>
      <c r="AF30" s="470">
        <f>SUMIF(D31:AE31,"&gt;0")</f>
        <v>0</v>
      </c>
      <c r="AG30" s="471"/>
      <c r="AH30" s="474">
        <f>AF30/4</f>
        <v>0</v>
      </c>
      <c r="AI30" s="475"/>
      <c r="AJ30" s="478">
        <f>ROUNDDOWN(AH30/$AC$43,1)</f>
        <v>0</v>
      </c>
      <c r="AK30" s="479"/>
      <c r="AL30" s="80"/>
    </row>
    <row r="31" spans="1:46" ht="15" customHeight="1">
      <c r="A31" s="465"/>
      <c r="B31" s="467"/>
      <c r="C31" s="469"/>
      <c r="D31" s="170" t="e">
        <f t="shared" ref="D31:AE31" si="9">VLOOKUP(D30,$B$47:$I$77,2,1)</f>
        <v>#N/A</v>
      </c>
      <c r="E31" s="171" t="e">
        <f t="shared" si="9"/>
        <v>#N/A</v>
      </c>
      <c r="F31" s="171" t="e">
        <f t="shared" si="9"/>
        <v>#N/A</v>
      </c>
      <c r="G31" s="171" t="e">
        <f t="shared" si="9"/>
        <v>#N/A</v>
      </c>
      <c r="H31" s="171" t="e">
        <f t="shared" si="9"/>
        <v>#N/A</v>
      </c>
      <c r="I31" s="171" t="e">
        <f t="shared" si="9"/>
        <v>#N/A</v>
      </c>
      <c r="J31" s="172" t="e">
        <f t="shared" si="9"/>
        <v>#N/A</v>
      </c>
      <c r="K31" s="173" t="e">
        <f t="shared" si="9"/>
        <v>#N/A</v>
      </c>
      <c r="L31" s="171" t="e">
        <f t="shared" si="9"/>
        <v>#N/A</v>
      </c>
      <c r="M31" s="171" t="e">
        <f t="shared" si="9"/>
        <v>#N/A</v>
      </c>
      <c r="N31" s="171" t="e">
        <f t="shared" si="9"/>
        <v>#N/A</v>
      </c>
      <c r="O31" s="171" t="e">
        <f t="shared" si="9"/>
        <v>#N/A</v>
      </c>
      <c r="P31" s="171" t="e">
        <f t="shared" si="9"/>
        <v>#N/A</v>
      </c>
      <c r="Q31" s="174" t="e">
        <f t="shared" si="9"/>
        <v>#N/A</v>
      </c>
      <c r="R31" s="170" t="e">
        <f t="shared" si="9"/>
        <v>#N/A</v>
      </c>
      <c r="S31" s="171" t="e">
        <f t="shared" si="9"/>
        <v>#N/A</v>
      </c>
      <c r="T31" s="171" t="e">
        <f t="shared" si="9"/>
        <v>#N/A</v>
      </c>
      <c r="U31" s="171" t="e">
        <f t="shared" si="9"/>
        <v>#N/A</v>
      </c>
      <c r="V31" s="171" t="e">
        <f t="shared" si="9"/>
        <v>#N/A</v>
      </c>
      <c r="W31" s="171" t="e">
        <f t="shared" si="9"/>
        <v>#N/A</v>
      </c>
      <c r="X31" s="172" t="e">
        <f t="shared" si="9"/>
        <v>#N/A</v>
      </c>
      <c r="Y31" s="170" t="e">
        <f t="shared" si="9"/>
        <v>#N/A</v>
      </c>
      <c r="Z31" s="171" t="e">
        <f t="shared" si="9"/>
        <v>#N/A</v>
      </c>
      <c r="AA31" s="171" t="e">
        <f t="shared" si="9"/>
        <v>#N/A</v>
      </c>
      <c r="AB31" s="171" t="e">
        <f t="shared" si="9"/>
        <v>#N/A</v>
      </c>
      <c r="AC31" s="171" t="e">
        <f t="shared" si="9"/>
        <v>#N/A</v>
      </c>
      <c r="AD31" s="171" t="e">
        <f t="shared" si="9"/>
        <v>#N/A</v>
      </c>
      <c r="AE31" s="172" t="e">
        <f t="shared" si="9"/>
        <v>#N/A</v>
      </c>
      <c r="AF31" s="472"/>
      <c r="AG31" s="473"/>
      <c r="AH31" s="476"/>
      <c r="AI31" s="477"/>
      <c r="AJ31" s="480"/>
      <c r="AK31" s="481"/>
      <c r="AL31" s="80"/>
    </row>
    <row r="32" spans="1:46" ht="15" customHeight="1">
      <c r="A32" s="464"/>
      <c r="B32" s="466"/>
      <c r="C32" s="468"/>
      <c r="D32" s="166"/>
      <c r="E32" s="82"/>
      <c r="F32" s="82"/>
      <c r="G32" s="82"/>
      <c r="H32" s="82"/>
      <c r="I32" s="82"/>
      <c r="J32" s="167"/>
      <c r="K32" s="168"/>
      <c r="L32" s="82"/>
      <c r="M32" s="82"/>
      <c r="N32" s="82"/>
      <c r="O32" s="82"/>
      <c r="P32" s="82"/>
      <c r="Q32" s="169"/>
      <c r="R32" s="166"/>
      <c r="S32" s="82"/>
      <c r="T32" s="82"/>
      <c r="U32" s="82"/>
      <c r="V32" s="82"/>
      <c r="W32" s="82"/>
      <c r="X32" s="167"/>
      <c r="Y32" s="166"/>
      <c r="Z32" s="82"/>
      <c r="AA32" s="82"/>
      <c r="AB32" s="82"/>
      <c r="AC32" s="82"/>
      <c r="AD32" s="82"/>
      <c r="AE32" s="167"/>
      <c r="AF32" s="470">
        <f>SUMIF(D33:AE33,"&gt;0")</f>
        <v>0</v>
      </c>
      <c r="AG32" s="471"/>
      <c r="AH32" s="474">
        <f>AF32/4</f>
        <v>0</v>
      </c>
      <c r="AI32" s="475"/>
      <c r="AJ32" s="478">
        <f>ROUNDDOWN(AH32/$AC$43,1)</f>
        <v>0</v>
      </c>
      <c r="AK32" s="479"/>
      <c r="AL32" s="80"/>
      <c r="AM32" s="81"/>
      <c r="AN32" s="81"/>
      <c r="AO32" s="81"/>
      <c r="AP32" s="81"/>
      <c r="AQ32" s="106"/>
      <c r="AR32" s="106"/>
      <c r="AS32" s="106"/>
      <c r="AT32" s="106"/>
    </row>
    <row r="33" spans="1:46" ht="15" customHeight="1">
      <c r="A33" s="465"/>
      <c r="B33" s="467"/>
      <c r="C33" s="469"/>
      <c r="D33" s="170" t="e">
        <f t="shared" ref="D33:AE33" si="10">VLOOKUP(D32,$B$47:$I$77,2,1)</f>
        <v>#N/A</v>
      </c>
      <c r="E33" s="171" t="e">
        <f t="shared" si="10"/>
        <v>#N/A</v>
      </c>
      <c r="F33" s="171" t="e">
        <f t="shared" si="10"/>
        <v>#N/A</v>
      </c>
      <c r="G33" s="171" t="e">
        <f t="shared" si="10"/>
        <v>#N/A</v>
      </c>
      <c r="H33" s="171" t="e">
        <f t="shared" si="10"/>
        <v>#N/A</v>
      </c>
      <c r="I33" s="171" t="e">
        <f t="shared" si="10"/>
        <v>#N/A</v>
      </c>
      <c r="J33" s="172" t="e">
        <f t="shared" si="10"/>
        <v>#N/A</v>
      </c>
      <c r="K33" s="173" t="e">
        <f t="shared" si="10"/>
        <v>#N/A</v>
      </c>
      <c r="L33" s="171" t="e">
        <f t="shared" si="10"/>
        <v>#N/A</v>
      </c>
      <c r="M33" s="171" t="e">
        <f t="shared" si="10"/>
        <v>#N/A</v>
      </c>
      <c r="N33" s="171" t="e">
        <f t="shared" si="10"/>
        <v>#N/A</v>
      </c>
      <c r="O33" s="171" t="e">
        <f t="shared" si="10"/>
        <v>#N/A</v>
      </c>
      <c r="P33" s="171" t="e">
        <f t="shared" si="10"/>
        <v>#N/A</v>
      </c>
      <c r="Q33" s="174" t="e">
        <f t="shared" si="10"/>
        <v>#N/A</v>
      </c>
      <c r="R33" s="170" t="e">
        <f t="shared" si="10"/>
        <v>#N/A</v>
      </c>
      <c r="S33" s="171" t="e">
        <f t="shared" si="10"/>
        <v>#N/A</v>
      </c>
      <c r="T33" s="171" t="e">
        <f t="shared" si="10"/>
        <v>#N/A</v>
      </c>
      <c r="U33" s="171" t="e">
        <f t="shared" si="10"/>
        <v>#N/A</v>
      </c>
      <c r="V33" s="171" t="e">
        <f t="shared" si="10"/>
        <v>#N/A</v>
      </c>
      <c r="W33" s="171" t="e">
        <f t="shared" si="10"/>
        <v>#N/A</v>
      </c>
      <c r="X33" s="172" t="e">
        <f t="shared" si="10"/>
        <v>#N/A</v>
      </c>
      <c r="Y33" s="170" t="e">
        <f t="shared" si="10"/>
        <v>#N/A</v>
      </c>
      <c r="Z33" s="171" t="e">
        <f t="shared" si="10"/>
        <v>#N/A</v>
      </c>
      <c r="AA33" s="171" t="e">
        <f t="shared" si="10"/>
        <v>#N/A</v>
      </c>
      <c r="AB33" s="171" t="e">
        <f t="shared" si="10"/>
        <v>#N/A</v>
      </c>
      <c r="AC33" s="171" t="e">
        <f t="shared" si="10"/>
        <v>#N/A</v>
      </c>
      <c r="AD33" s="171" t="e">
        <f t="shared" si="10"/>
        <v>#N/A</v>
      </c>
      <c r="AE33" s="172" t="e">
        <f t="shared" si="10"/>
        <v>#N/A</v>
      </c>
      <c r="AF33" s="472"/>
      <c r="AG33" s="473"/>
      <c r="AH33" s="476"/>
      <c r="AI33" s="477"/>
      <c r="AJ33" s="480"/>
      <c r="AK33" s="481"/>
      <c r="AL33" s="80"/>
      <c r="AM33" s="81"/>
      <c r="AN33" s="81"/>
      <c r="AO33" s="81"/>
      <c r="AP33" s="81"/>
      <c r="AQ33" s="106"/>
      <c r="AR33" s="106"/>
      <c r="AS33" s="106"/>
      <c r="AT33" s="106"/>
    </row>
    <row r="34" spans="1:46" ht="15" customHeight="1">
      <c r="A34" s="464"/>
      <c r="B34" s="482"/>
      <c r="C34" s="468"/>
      <c r="D34" s="166"/>
      <c r="E34" s="82"/>
      <c r="F34" s="82"/>
      <c r="G34" s="82"/>
      <c r="H34" s="82"/>
      <c r="I34" s="82"/>
      <c r="J34" s="167"/>
      <c r="K34" s="168"/>
      <c r="L34" s="82"/>
      <c r="M34" s="82"/>
      <c r="N34" s="82"/>
      <c r="O34" s="82"/>
      <c r="P34" s="82"/>
      <c r="Q34" s="169"/>
      <c r="R34" s="166"/>
      <c r="S34" s="82"/>
      <c r="T34" s="82"/>
      <c r="U34" s="82"/>
      <c r="V34" s="82"/>
      <c r="W34" s="82"/>
      <c r="X34" s="167"/>
      <c r="Y34" s="166"/>
      <c r="Z34" s="82"/>
      <c r="AA34" s="82"/>
      <c r="AB34" s="82"/>
      <c r="AC34" s="82"/>
      <c r="AD34" s="82"/>
      <c r="AE34" s="167"/>
      <c r="AF34" s="470">
        <f>SUMIF(D35:AE35,"&gt;0")</f>
        <v>0</v>
      </c>
      <c r="AG34" s="471"/>
      <c r="AH34" s="474">
        <f>AF34/4</f>
        <v>0</v>
      </c>
      <c r="AI34" s="475"/>
      <c r="AJ34" s="478">
        <f>ROUNDDOWN(AH34/$AC$43,1)</f>
        <v>0</v>
      </c>
      <c r="AK34" s="479"/>
      <c r="AL34" s="80"/>
      <c r="AM34" s="81"/>
      <c r="AN34" s="81"/>
      <c r="AO34" s="81"/>
      <c r="AP34" s="81"/>
      <c r="AQ34" s="106"/>
      <c r="AR34" s="106"/>
      <c r="AS34" s="106"/>
      <c r="AT34" s="106"/>
    </row>
    <row r="35" spans="1:46" ht="15" customHeight="1">
      <c r="A35" s="465"/>
      <c r="B35" s="483"/>
      <c r="C35" s="469"/>
      <c r="D35" s="170" t="e">
        <f t="shared" ref="D35:AE35" si="11">VLOOKUP(D34,$B$47:$I$77,2,1)</f>
        <v>#N/A</v>
      </c>
      <c r="E35" s="171" t="e">
        <f t="shared" si="11"/>
        <v>#N/A</v>
      </c>
      <c r="F35" s="171" t="e">
        <f t="shared" si="11"/>
        <v>#N/A</v>
      </c>
      <c r="G35" s="171" t="e">
        <f t="shared" si="11"/>
        <v>#N/A</v>
      </c>
      <c r="H35" s="171" t="e">
        <f t="shared" si="11"/>
        <v>#N/A</v>
      </c>
      <c r="I35" s="171" t="e">
        <f t="shared" si="11"/>
        <v>#N/A</v>
      </c>
      <c r="J35" s="172" t="e">
        <f t="shared" si="11"/>
        <v>#N/A</v>
      </c>
      <c r="K35" s="173" t="e">
        <f t="shared" si="11"/>
        <v>#N/A</v>
      </c>
      <c r="L35" s="171" t="e">
        <f t="shared" si="11"/>
        <v>#N/A</v>
      </c>
      <c r="M35" s="171" t="e">
        <f t="shared" si="11"/>
        <v>#N/A</v>
      </c>
      <c r="N35" s="171" t="e">
        <f t="shared" si="11"/>
        <v>#N/A</v>
      </c>
      <c r="O35" s="171" t="e">
        <f t="shared" si="11"/>
        <v>#N/A</v>
      </c>
      <c r="P35" s="171" t="e">
        <f t="shared" si="11"/>
        <v>#N/A</v>
      </c>
      <c r="Q35" s="174" t="e">
        <f t="shared" si="11"/>
        <v>#N/A</v>
      </c>
      <c r="R35" s="170" t="e">
        <f t="shared" si="11"/>
        <v>#N/A</v>
      </c>
      <c r="S35" s="171" t="e">
        <f t="shared" si="11"/>
        <v>#N/A</v>
      </c>
      <c r="T35" s="171" t="e">
        <f t="shared" si="11"/>
        <v>#N/A</v>
      </c>
      <c r="U35" s="171" t="e">
        <f t="shared" si="11"/>
        <v>#N/A</v>
      </c>
      <c r="V35" s="171" t="e">
        <f t="shared" si="11"/>
        <v>#N/A</v>
      </c>
      <c r="W35" s="171" t="e">
        <f t="shared" si="11"/>
        <v>#N/A</v>
      </c>
      <c r="X35" s="172" t="e">
        <f t="shared" si="11"/>
        <v>#N/A</v>
      </c>
      <c r="Y35" s="170" t="e">
        <f t="shared" si="11"/>
        <v>#N/A</v>
      </c>
      <c r="Z35" s="171" t="e">
        <f t="shared" si="11"/>
        <v>#N/A</v>
      </c>
      <c r="AA35" s="171" t="e">
        <f t="shared" si="11"/>
        <v>#N/A</v>
      </c>
      <c r="AB35" s="171" t="e">
        <f t="shared" si="11"/>
        <v>#N/A</v>
      </c>
      <c r="AC35" s="171" t="e">
        <f t="shared" si="11"/>
        <v>#N/A</v>
      </c>
      <c r="AD35" s="171" t="e">
        <f t="shared" si="11"/>
        <v>#N/A</v>
      </c>
      <c r="AE35" s="172" t="e">
        <f t="shared" si="11"/>
        <v>#N/A</v>
      </c>
      <c r="AF35" s="472"/>
      <c r="AG35" s="473"/>
      <c r="AH35" s="476"/>
      <c r="AI35" s="477"/>
      <c r="AJ35" s="480"/>
      <c r="AK35" s="481"/>
      <c r="AL35" s="80"/>
    </row>
    <row r="36" spans="1:46" ht="15" customHeight="1">
      <c r="A36" s="464"/>
      <c r="B36" s="466"/>
      <c r="C36" s="468"/>
      <c r="D36" s="166"/>
      <c r="E36" s="82"/>
      <c r="F36" s="82"/>
      <c r="G36" s="82"/>
      <c r="H36" s="82"/>
      <c r="I36" s="82"/>
      <c r="J36" s="167"/>
      <c r="K36" s="168"/>
      <c r="L36" s="82"/>
      <c r="M36" s="82"/>
      <c r="N36" s="82"/>
      <c r="O36" s="82"/>
      <c r="P36" s="82"/>
      <c r="Q36" s="169"/>
      <c r="R36" s="166"/>
      <c r="S36" s="82"/>
      <c r="T36" s="82"/>
      <c r="U36" s="82"/>
      <c r="V36" s="82"/>
      <c r="W36" s="82"/>
      <c r="X36" s="167"/>
      <c r="Y36" s="166"/>
      <c r="Z36" s="82"/>
      <c r="AA36" s="82"/>
      <c r="AB36" s="82"/>
      <c r="AC36" s="82"/>
      <c r="AD36" s="82"/>
      <c r="AE36" s="167"/>
      <c r="AF36" s="470">
        <f>SUMIF(D37:AE37,"&gt;0")</f>
        <v>0</v>
      </c>
      <c r="AG36" s="471"/>
      <c r="AH36" s="474">
        <f>AF36/4</f>
        <v>0</v>
      </c>
      <c r="AI36" s="475"/>
      <c r="AJ36" s="478">
        <f>ROUNDDOWN(AH36/$AC$43,1)</f>
        <v>0</v>
      </c>
      <c r="AK36" s="479"/>
      <c r="AL36" s="80"/>
    </row>
    <row r="37" spans="1:46" ht="15" customHeight="1">
      <c r="A37" s="465"/>
      <c r="B37" s="467"/>
      <c r="C37" s="469"/>
      <c r="D37" s="170" t="e">
        <f t="shared" ref="D37:AE37" si="12">VLOOKUP(D36,$B$47:$I$77,2,1)</f>
        <v>#N/A</v>
      </c>
      <c r="E37" s="171" t="e">
        <f t="shared" si="12"/>
        <v>#N/A</v>
      </c>
      <c r="F37" s="171" t="e">
        <f t="shared" si="12"/>
        <v>#N/A</v>
      </c>
      <c r="G37" s="171" t="e">
        <f t="shared" si="12"/>
        <v>#N/A</v>
      </c>
      <c r="H37" s="171" t="e">
        <f t="shared" si="12"/>
        <v>#N/A</v>
      </c>
      <c r="I37" s="171" t="e">
        <f t="shared" si="12"/>
        <v>#N/A</v>
      </c>
      <c r="J37" s="172" t="e">
        <f t="shared" si="12"/>
        <v>#N/A</v>
      </c>
      <c r="K37" s="173" t="e">
        <f t="shared" si="12"/>
        <v>#N/A</v>
      </c>
      <c r="L37" s="171" t="e">
        <f t="shared" si="12"/>
        <v>#N/A</v>
      </c>
      <c r="M37" s="171" t="e">
        <f t="shared" si="12"/>
        <v>#N/A</v>
      </c>
      <c r="N37" s="171" t="e">
        <f t="shared" si="12"/>
        <v>#N/A</v>
      </c>
      <c r="O37" s="171" t="e">
        <f t="shared" si="12"/>
        <v>#N/A</v>
      </c>
      <c r="P37" s="171" t="e">
        <f t="shared" si="12"/>
        <v>#N/A</v>
      </c>
      <c r="Q37" s="174" t="e">
        <f t="shared" si="12"/>
        <v>#N/A</v>
      </c>
      <c r="R37" s="170" t="e">
        <f t="shared" si="12"/>
        <v>#N/A</v>
      </c>
      <c r="S37" s="171" t="e">
        <f t="shared" si="12"/>
        <v>#N/A</v>
      </c>
      <c r="T37" s="171" t="e">
        <f t="shared" si="12"/>
        <v>#N/A</v>
      </c>
      <c r="U37" s="171" t="e">
        <f t="shared" si="12"/>
        <v>#N/A</v>
      </c>
      <c r="V37" s="171" t="e">
        <f t="shared" si="12"/>
        <v>#N/A</v>
      </c>
      <c r="W37" s="171" t="e">
        <f t="shared" si="12"/>
        <v>#N/A</v>
      </c>
      <c r="X37" s="172" t="e">
        <f t="shared" si="12"/>
        <v>#N/A</v>
      </c>
      <c r="Y37" s="170" t="e">
        <f t="shared" si="12"/>
        <v>#N/A</v>
      </c>
      <c r="Z37" s="171" t="e">
        <f t="shared" si="12"/>
        <v>#N/A</v>
      </c>
      <c r="AA37" s="171" t="e">
        <f t="shared" si="12"/>
        <v>#N/A</v>
      </c>
      <c r="AB37" s="171" t="e">
        <f t="shared" si="12"/>
        <v>#N/A</v>
      </c>
      <c r="AC37" s="171" t="e">
        <f t="shared" si="12"/>
        <v>#N/A</v>
      </c>
      <c r="AD37" s="171" t="e">
        <f t="shared" si="12"/>
        <v>#N/A</v>
      </c>
      <c r="AE37" s="172" t="e">
        <f t="shared" si="12"/>
        <v>#N/A</v>
      </c>
      <c r="AF37" s="472"/>
      <c r="AG37" s="473"/>
      <c r="AH37" s="476"/>
      <c r="AI37" s="477"/>
      <c r="AJ37" s="480"/>
      <c r="AK37" s="481"/>
      <c r="AL37" s="80"/>
    </row>
    <row r="38" spans="1:46" ht="15" customHeight="1">
      <c r="A38" s="464"/>
      <c r="B38" s="466"/>
      <c r="C38" s="468"/>
      <c r="D38" s="166"/>
      <c r="E38" s="82"/>
      <c r="F38" s="82"/>
      <c r="G38" s="82"/>
      <c r="H38" s="82"/>
      <c r="I38" s="82"/>
      <c r="J38" s="167"/>
      <c r="K38" s="168"/>
      <c r="L38" s="82"/>
      <c r="M38" s="82"/>
      <c r="N38" s="82"/>
      <c r="O38" s="82"/>
      <c r="P38" s="82"/>
      <c r="Q38" s="169"/>
      <c r="R38" s="166"/>
      <c r="S38" s="82"/>
      <c r="T38" s="82"/>
      <c r="U38" s="82"/>
      <c r="V38" s="82"/>
      <c r="W38" s="82"/>
      <c r="X38" s="167"/>
      <c r="Y38" s="166"/>
      <c r="Z38" s="82"/>
      <c r="AA38" s="82"/>
      <c r="AB38" s="82"/>
      <c r="AC38" s="82"/>
      <c r="AD38" s="82"/>
      <c r="AE38" s="167"/>
      <c r="AF38" s="470">
        <f>SUMIF(D39:AE39,"&gt;0")</f>
        <v>0</v>
      </c>
      <c r="AG38" s="471"/>
      <c r="AH38" s="474">
        <f>AF38/4</f>
        <v>0</v>
      </c>
      <c r="AI38" s="475"/>
      <c r="AJ38" s="478">
        <f>ROUNDDOWN(AH38/$AC$43,1)</f>
        <v>0</v>
      </c>
      <c r="AK38" s="479"/>
      <c r="AL38" s="80"/>
    </row>
    <row r="39" spans="1:46" ht="15" customHeight="1">
      <c r="A39" s="465"/>
      <c r="B39" s="467"/>
      <c r="C39" s="469"/>
      <c r="D39" s="170" t="e">
        <f t="shared" ref="D39:AE39" si="13">VLOOKUP(D38,$B$47:$I$77,2,1)</f>
        <v>#N/A</v>
      </c>
      <c r="E39" s="171" t="e">
        <f t="shared" si="13"/>
        <v>#N/A</v>
      </c>
      <c r="F39" s="171" t="e">
        <f t="shared" si="13"/>
        <v>#N/A</v>
      </c>
      <c r="G39" s="171" t="e">
        <f t="shared" si="13"/>
        <v>#N/A</v>
      </c>
      <c r="H39" s="171" t="e">
        <f t="shared" si="13"/>
        <v>#N/A</v>
      </c>
      <c r="I39" s="171" t="e">
        <f t="shared" si="13"/>
        <v>#N/A</v>
      </c>
      <c r="J39" s="172" t="e">
        <f t="shared" si="13"/>
        <v>#N/A</v>
      </c>
      <c r="K39" s="173" t="e">
        <f t="shared" si="13"/>
        <v>#N/A</v>
      </c>
      <c r="L39" s="171" t="e">
        <f t="shared" si="13"/>
        <v>#N/A</v>
      </c>
      <c r="M39" s="171" t="e">
        <f t="shared" si="13"/>
        <v>#N/A</v>
      </c>
      <c r="N39" s="171" t="e">
        <f t="shared" si="13"/>
        <v>#N/A</v>
      </c>
      <c r="O39" s="171" t="e">
        <f t="shared" si="13"/>
        <v>#N/A</v>
      </c>
      <c r="P39" s="171" t="e">
        <f t="shared" si="13"/>
        <v>#N/A</v>
      </c>
      <c r="Q39" s="174" t="e">
        <f t="shared" si="13"/>
        <v>#N/A</v>
      </c>
      <c r="R39" s="170" t="e">
        <f t="shared" si="13"/>
        <v>#N/A</v>
      </c>
      <c r="S39" s="171" t="e">
        <f t="shared" si="13"/>
        <v>#N/A</v>
      </c>
      <c r="T39" s="171" t="e">
        <f t="shared" si="13"/>
        <v>#N/A</v>
      </c>
      <c r="U39" s="171" t="e">
        <f t="shared" si="13"/>
        <v>#N/A</v>
      </c>
      <c r="V39" s="171" t="e">
        <f t="shared" si="13"/>
        <v>#N/A</v>
      </c>
      <c r="W39" s="171" t="e">
        <f t="shared" si="13"/>
        <v>#N/A</v>
      </c>
      <c r="X39" s="172" t="e">
        <f t="shared" si="13"/>
        <v>#N/A</v>
      </c>
      <c r="Y39" s="170" t="e">
        <f t="shared" si="13"/>
        <v>#N/A</v>
      </c>
      <c r="Z39" s="171" t="e">
        <f t="shared" si="13"/>
        <v>#N/A</v>
      </c>
      <c r="AA39" s="171" t="e">
        <f t="shared" si="13"/>
        <v>#N/A</v>
      </c>
      <c r="AB39" s="171" t="e">
        <f t="shared" si="13"/>
        <v>#N/A</v>
      </c>
      <c r="AC39" s="171" t="e">
        <f t="shared" si="13"/>
        <v>#N/A</v>
      </c>
      <c r="AD39" s="171" t="e">
        <f t="shared" si="13"/>
        <v>#N/A</v>
      </c>
      <c r="AE39" s="172" t="e">
        <f t="shared" si="13"/>
        <v>#N/A</v>
      </c>
      <c r="AF39" s="472"/>
      <c r="AG39" s="473"/>
      <c r="AH39" s="476"/>
      <c r="AI39" s="477"/>
      <c r="AJ39" s="480"/>
      <c r="AK39" s="481"/>
      <c r="AL39" s="80"/>
    </row>
    <row r="40" spans="1:46" ht="15" customHeight="1">
      <c r="A40" s="464"/>
      <c r="B40" s="466"/>
      <c r="C40" s="468"/>
      <c r="D40" s="166"/>
      <c r="E40" s="82"/>
      <c r="F40" s="82"/>
      <c r="G40" s="82"/>
      <c r="H40" s="82"/>
      <c r="I40" s="82"/>
      <c r="J40" s="167"/>
      <c r="K40" s="168"/>
      <c r="L40" s="82"/>
      <c r="M40" s="82"/>
      <c r="N40" s="82"/>
      <c r="O40" s="82"/>
      <c r="P40" s="82"/>
      <c r="Q40" s="169"/>
      <c r="R40" s="166"/>
      <c r="S40" s="82"/>
      <c r="T40" s="82"/>
      <c r="U40" s="82"/>
      <c r="V40" s="82"/>
      <c r="W40" s="82"/>
      <c r="X40" s="167"/>
      <c r="Y40" s="166"/>
      <c r="Z40" s="82"/>
      <c r="AA40" s="82"/>
      <c r="AB40" s="82"/>
      <c r="AC40" s="82"/>
      <c r="AD40" s="82"/>
      <c r="AE40" s="167"/>
      <c r="AF40" s="500">
        <f>SUMIF(D41:AE41,"&gt;0")</f>
        <v>0</v>
      </c>
      <c r="AG40" s="501"/>
      <c r="AH40" s="474">
        <f>AF40/4</f>
        <v>0</v>
      </c>
      <c r="AI40" s="475"/>
      <c r="AJ40" s="478">
        <f>ROUNDDOWN(AH40/$AC$43,1)</f>
        <v>0</v>
      </c>
      <c r="AK40" s="479"/>
      <c r="AL40" s="80"/>
    </row>
    <row r="41" spans="1:46" ht="15" customHeight="1">
      <c r="A41" s="497"/>
      <c r="B41" s="498"/>
      <c r="C41" s="499"/>
      <c r="D41" s="206" t="e">
        <f t="shared" ref="D41:AE41" si="14">VLOOKUP(D40,$B$47:$I$77,2,1)</f>
        <v>#N/A</v>
      </c>
      <c r="E41" s="178" t="e">
        <f t="shared" si="14"/>
        <v>#N/A</v>
      </c>
      <c r="F41" s="178" t="e">
        <f t="shared" si="14"/>
        <v>#N/A</v>
      </c>
      <c r="G41" s="178" t="e">
        <f t="shared" si="14"/>
        <v>#N/A</v>
      </c>
      <c r="H41" s="178" t="e">
        <f t="shared" si="14"/>
        <v>#N/A</v>
      </c>
      <c r="I41" s="178" t="e">
        <f t="shared" si="14"/>
        <v>#N/A</v>
      </c>
      <c r="J41" s="179" t="e">
        <f t="shared" si="14"/>
        <v>#N/A</v>
      </c>
      <c r="K41" s="207" t="e">
        <f t="shared" si="14"/>
        <v>#N/A</v>
      </c>
      <c r="L41" s="178" t="e">
        <f t="shared" si="14"/>
        <v>#N/A</v>
      </c>
      <c r="M41" s="178" t="e">
        <f t="shared" si="14"/>
        <v>#N/A</v>
      </c>
      <c r="N41" s="178" t="e">
        <f t="shared" si="14"/>
        <v>#N/A</v>
      </c>
      <c r="O41" s="178" t="e">
        <f t="shared" si="14"/>
        <v>#N/A</v>
      </c>
      <c r="P41" s="178" t="e">
        <f t="shared" si="14"/>
        <v>#N/A</v>
      </c>
      <c r="Q41" s="208" t="e">
        <f t="shared" si="14"/>
        <v>#N/A</v>
      </c>
      <c r="R41" s="206" t="e">
        <f t="shared" si="14"/>
        <v>#N/A</v>
      </c>
      <c r="S41" s="178" t="e">
        <f t="shared" si="14"/>
        <v>#N/A</v>
      </c>
      <c r="T41" s="178" t="e">
        <f t="shared" si="14"/>
        <v>#N/A</v>
      </c>
      <c r="U41" s="178" t="e">
        <f t="shared" si="14"/>
        <v>#N/A</v>
      </c>
      <c r="V41" s="178" t="e">
        <f t="shared" si="14"/>
        <v>#N/A</v>
      </c>
      <c r="W41" s="178" t="e">
        <f t="shared" si="14"/>
        <v>#N/A</v>
      </c>
      <c r="X41" s="179" t="e">
        <f t="shared" si="14"/>
        <v>#N/A</v>
      </c>
      <c r="Y41" s="206" t="e">
        <f t="shared" si="14"/>
        <v>#N/A</v>
      </c>
      <c r="Z41" s="178" t="e">
        <f t="shared" si="14"/>
        <v>#N/A</v>
      </c>
      <c r="AA41" s="178" t="e">
        <f t="shared" si="14"/>
        <v>#N/A</v>
      </c>
      <c r="AB41" s="178" t="e">
        <f t="shared" si="14"/>
        <v>#N/A</v>
      </c>
      <c r="AC41" s="178" t="e">
        <f t="shared" si="14"/>
        <v>#N/A</v>
      </c>
      <c r="AD41" s="178" t="e">
        <f t="shared" si="14"/>
        <v>#N/A</v>
      </c>
      <c r="AE41" s="179" t="e">
        <f t="shared" si="14"/>
        <v>#N/A</v>
      </c>
      <c r="AF41" s="472"/>
      <c r="AG41" s="473"/>
      <c r="AH41" s="476"/>
      <c r="AI41" s="477"/>
      <c r="AJ41" s="480"/>
      <c r="AK41" s="481"/>
      <c r="AL41" s="80"/>
    </row>
    <row r="42" spans="1:46" ht="24" customHeight="1">
      <c r="A42" s="460" t="s">
        <v>16</v>
      </c>
      <c r="B42" s="461"/>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84"/>
      <c r="AF42" s="485">
        <f>SUM(AF12:AG41)</f>
        <v>0</v>
      </c>
      <c r="AG42" s="486"/>
      <c r="AH42" s="485">
        <f>SUM(AH12:AI41)</f>
        <v>0</v>
      </c>
      <c r="AI42" s="486"/>
      <c r="AJ42" s="487">
        <f>SUM(AJ12:AK41)</f>
        <v>0</v>
      </c>
      <c r="AK42" s="488"/>
      <c r="AL42" s="80"/>
    </row>
    <row r="43" spans="1:46" ht="15" customHeight="1" thickBot="1">
      <c r="A43" s="489" t="s">
        <v>17</v>
      </c>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1"/>
      <c r="AC43" s="492">
        <v>1.6666666666666667</v>
      </c>
      <c r="AD43" s="493"/>
      <c r="AE43" s="494"/>
      <c r="AF43" s="495" t="s">
        <v>43</v>
      </c>
      <c r="AG43" s="495"/>
      <c r="AH43" s="495"/>
      <c r="AI43" s="495"/>
      <c r="AJ43" s="495"/>
      <c r="AK43" s="495"/>
      <c r="AL43" s="496"/>
    </row>
    <row r="44" spans="1:46" ht="6.7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4"/>
      <c r="AJ44" s="83"/>
      <c r="AK44" s="84"/>
    </row>
    <row r="45" spans="1:46" ht="15" customHeight="1">
      <c r="A45" s="507" t="s">
        <v>94</v>
      </c>
      <c r="B45" s="508"/>
      <c r="C45" s="509"/>
      <c r="D45" s="210" t="s">
        <v>93</v>
      </c>
      <c r="E45" s="510" t="s">
        <v>95</v>
      </c>
      <c r="F45" s="511"/>
      <c r="G45" s="511"/>
      <c r="H45" s="511"/>
      <c r="I45" s="511"/>
      <c r="J45" s="502">
        <v>0</v>
      </c>
      <c r="K45" s="503"/>
      <c r="L45" s="210" t="s">
        <v>92</v>
      </c>
      <c r="M45" s="510" t="s">
        <v>95</v>
      </c>
      <c r="N45" s="511"/>
      <c r="O45" s="511"/>
      <c r="P45" s="511"/>
      <c r="Q45" s="511"/>
      <c r="R45" s="502">
        <v>0</v>
      </c>
      <c r="S45" s="503"/>
      <c r="T45" s="210" t="s">
        <v>96</v>
      </c>
      <c r="U45" s="510" t="s">
        <v>95</v>
      </c>
      <c r="V45" s="511"/>
      <c r="W45" s="511"/>
      <c r="X45" s="511"/>
      <c r="Y45" s="511"/>
      <c r="Z45" s="502">
        <v>0</v>
      </c>
      <c r="AA45" s="503"/>
      <c r="AB45" s="210" t="s">
        <v>97</v>
      </c>
      <c r="AC45" s="510" t="s">
        <v>95</v>
      </c>
      <c r="AD45" s="511"/>
      <c r="AE45" s="511"/>
      <c r="AF45" s="511"/>
      <c r="AG45" s="511"/>
      <c r="AH45" s="502">
        <v>0</v>
      </c>
      <c r="AI45" s="503"/>
      <c r="AJ45" s="502">
        <v>0</v>
      </c>
      <c r="AK45" s="503"/>
      <c r="AL45" s="84"/>
      <c r="AM45" s="86"/>
    </row>
    <row r="46" spans="1:46" ht="6.75" customHeight="1">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9"/>
      <c r="AJ46" s="88"/>
      <c r="AK46" s="89"/>
    </row>
    <row r="47" spans="1:46" ht="15" customHeight="1">
      <c r="A47" s="504" t="s">
        <v>98</v>
      </c>
      <c r="B47" s="211" t="s">
        <v>145</v>
      </c>
      <c r="C47" s="212" t="s">
        <v>146</v>
      </c>
      <c r="D47" s="505" t="s">
        <v>147</v>
      </c>
      <c r="E47" s="505"/>
      <c r="F47" s="505" t="s">
        <v>148</v>
      </c>
      <c r="G47" s="505"/>
      <c r="H47" s="505" t="s">
        <v>149</v>
      </c>
      <c r="I47" s="505"/>
      <c r="J47" s="93" t="s">
        <v>216</v>
      </c>
      <c r="L47" s="83"/>
      <c r="N47" s="263"/>
      <c r="O47" s="263"/>
      <c r="P47" s="263"/>
      <c r="Q47" s="263"/>
      <c r="R47" s="263"/>
      <c r="S47" s="263"/>
      <c r="T47" s="263"/>
      <c r="U47" s="263"/>
      <c r="V47" s="263"/>
      <c r="W47" s="263"/>
      <c r="X47" s="263"/>
      <c r="Y47" s="263"/>
      <c r="Z47" s="263"/>
      <c r="AA47" s="263"/>
      <c r="AB47" s="263"/>
      <c r="AC47" s="263"/>
      <c r="AD47" s="263"/>
      <c r="AE47" s="263"/>
      <c r="AF47" s="263"/>
      <c r="AG47" s="263"/>
      <c r="AH47" s="263"/>
      <c r="AI47" s="87"/>
      <c r="AJ47" s="263"/>
      <c r="AK47" s="87"/>
    </row>
    <row r="48" spans="1:46" ht="15" customHeight="1">
      <c r="A48" s="504"/>
      <c r="B48" s="210" t="s">
        <v>99</v>
      </c>
      <c r="C48" s="184">
        <f t="shared" ref="C48:C77" si="15">F48-D48-H48</f>
        <v>0</v>
      </c>
      <c r="D48" s="506"/>
      <c r="E48" s="506"/>
      <c r="F48" s="506"/>
      <c r="G48" s="506"/>
      <c r="H48" s="506"/>
      <c r="I48" s="506"/>
      <c r="J48" s="93" t="s">
        <v>150</v>
      </c>
      <c r="N48" s="185"/>
      <c r="O48" s="185"/>
      <c r="P48" s="185"/>
      <c r="Q48" s="185"/>
      <c r="R48" s="186"/>
      <c r="S48" s="186"/>
      <c r="T48" s="264"/>
      <c r="U48" s="185"/>
      <c r="V48" s="185"/>
      <c r="W48" s="185"/>
      <c r="X48" s="185"/>
      <c r="Y48" s="185"/>
      <c r="Z48" s="186"/>
      <c r="AA48" s="186"/>
      <c r="AB48" s="264"/>
      <c r="AC48" s="185"/>
      <c r="AD48" s="185"/>
      <c r="AE48" s="185"/>
      <c r="AF48" s="185"/>
      <c r="AG48" s="185"/>
      <c r="AH48" s="186"/>
      <c r="AI48" s="186"/>
      <c r="AJ48" s="186"/>
      <c r="AK48" s="186"/>
      <c r="AL48" s="84"/>
      <c r="AM48" s="86"/>
    </row>
    <row r="49" spans="1:39" ht="15" customHeight="1">
      <c r="A49" s="504"/>
      <c r="B49" s="210" t="s">
        <v>100</v>
      </c>
      <c r="C49" s="184">
        <f t="shared" si="15"/>
        <v>0</v>
      </c>
      <c r="D49" s="506"/>
      <c r="E49" s="506"/>
      <c r="F49" s="506"/>
      <c r="G49" s="506"/>
      <c r="H49" s="506"/>
      <c r="I49" s="506"/>
      <c r="J49" s="93" t="s">
        <v>107</v>
      </c>
      <c r="N49" s="185"/>
      <c r="O49" s="185"/>
      <c r="P49" s="185"/>
      <c r="Q49" s="185"/>
      <c r="R49" s="186"/>
      <c r="S49" s="186"/>
      <c r="T49" s="264"/>
      <c r="U49" s="185"/>
      <c r="V49" s="185"/>
      <c r="W49" s="185"/>
      <c r="X49" s="185"/>
      <c r="Y49" s="185"/>
      <c r="Z49" s="186"/>
      <c r="AA49" s="186"/>
      <c r="AB49" s="264"/>
      <c r="AC49" s="185"/>
      <c r="AD49" s="185"/>
      <c r="AE49" s="185"/>
      <c r="AF49" s="185"/>
      <c r="AG49" s="185"/>
      <c r="AH49" s="186"/>
      <c r="AI49" s="186"/>
      <c r="AJ49" s="186"/>
      <c r="AK49" s="186"/>
      <c r="AL49" s="84"/>
      <c r="AM49" s="86"/>
    </row>
    <row r="50" spans="1:39" ht="15" customHeight="1">
      <c r="A50" s="504"/>
      <c r="B50" s="210" t="s">
        <v>101</v>
      </c>
      <c r="C50" s="184">
        <f t="shared" si="15"/>
        <v>0</v>
      </c>
      <c r="D50" s="506"/>
      <c r="E50" s="506"/>
      <c r="F50" s="506"/>
      <c r="G50" s="506"/>
      <c r="H50" s="506"/>
      <c r="I50" s="506"/>
      <c r="J50" s="93" t="s">
        <v>151</v>
      </c>
      <c r="N50" s="185"/>
      <c r="O50" s="185"/>
      <c r="P50" s="185"/>
      <c r="Q50" s="185"/>
      <c r="R50" s="186"/>
      <c r="S50" s="186"/>
      <c r="T50" s="264"/>
      <c r="U50" s="185"/>
      <c r="V50" s="185"/>
      <c r="W50" s="185"/>
      <c r="X50" s="185"/>
      <c r="Y50" s="185"/>
      <c r="Z50" s="186"/>
      <c r="AA50" s="186"/>
      <c r="AB50" s="264"/>
      <c r="AC50" s="185"/>
      <c r="AD50" s="185"/>
      <c r="AE50" s="185"/>
      <c r="AF50" s="185"/>
      <c r="AG50" s="185"/>
      <c r="AH50" s="186"/>
      <c r="AI50" s="186"/>
      <c r="AJ50" s="186"/>
      <c r="AK50" s="186"/>
      <c r="AL50" s="84"/>
      <c r="AM50" s="86"/>
    </row>
    <row r="51" spans="1:39" ht="15" customHeight="1">
      <c r="A51" s="504"/>
      <c r="B51" s="210" t="s">
        <v>102</v>
      </c>
      <c r="C51" s="184">
        <f t="shared" si="15"/>
        <v>0</v>
      </c>
      <c r="D51" s="506"/>
      <c r="E51" s="506"/>
      <c r="F51" s="506"/>
      <c r="G51" s="506"/>
      <c r="H51" s="506"/>
      <c r="I51" s="506"/>
      <c r="J51" s="93" t="s">
        <v>152</v>
      </c>
      <c r="N51" s="185"/>
      <c r="O51" s="185"/>
      <c r="P51" s="185"/>
      <c r="Q51" s="185"/>
      <c r="R51" s="186"/>
      <c r="S51" s="186"/>
      <c r="T51" s="264"/>
      <c r="U51" s="185"/>
      <c r="V51" s="185"/>
      <c r="W51" s="185"/>
      <c r="X51" s="185"/>
      <c r="Y51" s="185"/>
      <c r="Z51" s="186"/>
      <c r="AA51" s="186"/>
      <c r="AB51" s="264"/>
      <c r="AC51" s="185"/>
      <c r="AD51" s="185"/>
      <c r="AE51" s="185"/>
      <c r="AF51" s="185"/>
      <c r="AG51" s="185"/>
      <c r="AH51" s="186"/>
      <c r="AI51" s="186"/>
      <c r="AJ51" s="186"/>
      <c r="AK51" s="186"/>
      <c r="AL51" s="84"/>
      <c r="AM51" s="86"/>
    </row>
    <row r="52" spans="1:39" ht="15" customHeight="1">
      <c r="A52" s="504"/>
      <c r="B52" s="210" t="s">
        <v>103</v>
      </c>
      <c r="C52" s="184">
        <f t="shared" si="15"/>
        <v>0</v>
      </c>
      <c r="D52" s="506"/>
      <c r="E52" s="506"/>
      <c r="F52" s="506"/>
      <c r="G52" s="506"/>
      <c r="H52" s="506"/>
      <c r="I52" s="506"/>
      <c r="J52" s="93" t="s">
        <v>153</v>
      </c>
      <c r="N52" s="185"/>
      <c r="O52" s="185"/>
      <c r="P52" s="185"/>
      <c r="Q52" s="185"/>
      <c r="R52" s="186"/>
      <c r="S52" s="186"/>
      <c r="T52" s="264"/>
      <c r="U52" s="185"/>
      <c r="V52" s="185"/>
      <c r="W52" s="185"/>
      <c r="X52" s="185"/>
      <c r="Y52" s="185"/>
      <c r="Z52" s="186"/>
      <c r="AA52" s="186"/>
      <c r="AB52" s="264"/>
      <c r="AC52" s="185"/>
      <c r="AD52" s="185"/>
      <c r="AE52" s="185"/>
      <c r="AF52" s="185"/>
      <c r="AG52" s="185"/>
      <c r="AH52" s="186"/>
      <c r="AI52" s="186"/>
      <c r="AJ52" s="186"/>
      <c r="AK52" s="186"/>
      <c r="AL52" s="84"/>
      <c r="AM52" s="86"/>
    </row>
    <row r="53" spans="1:39" ht="15" customHeight="1">
      <c r="A53" s="504"/>
      <c r="B53" s="210" t="s">
        <v>104</v>
      </c>
      <c r="C53" s="184">
        <f t="shared" si="15"/>
        <v>0</v>
      </c>
      <c r="D53" s="506"/>
      <c r="E53" s="506"/>
      <c r="F53" s="506"/>
      <c r="G53" s="506"/>
      <c r="H53" s="506"/>
      <c r="I53" s="506"/>
      <c r="J53" s="93" t="s">
        <v>154</v>
      </c>
      <c r="N53" s="185"/>
      <c r="O53" s="185"/>
      <c r="P53" s="185"/>
      <c r="Q53" s="185"/>
      <c r="R53" s="186"/>
      <c r="S53" s="186"/>
      <c r="T53" s="264"/>
      <c r="U53" s="185"/>
      <c r="V53" s="185"/>
      <c r="W53" s="185"/>
      <c r="X53" s="185"/>
      <c r="Y53" s="185"/>
      <c r="Z53" s="186"/>
      <c r="AA53" s="186"/>
      <c r="AB53" s="264"/>
      <c r="AC53" s="185"/>
      <c r="AD53" s="185"/>
      <c r="AE53" s="185"/>
      <c r="AF53" s="185"/>
      <c r="AG53" s="185"/>
      <c r="AH53" s="186"/>
      <c r="AI53" s="186"/>
      <c r="AJ53" s="186"/>
      <c r="AK53" s="186"/>
      <c r="AL53" s="84"/>
      <c r="AM53" s="86"/>
    </row>
    <row r="54" spans="1:39" ht="15" customHeight="1">
      <c r="A54" s="504"/>
      <c r="B54" s="210" t="s">
        <v>105</v>
      </c>
      <c r="C54" s="184">
        <f t="shared" si="15"/>
        <v>0</v>
      </c>
      <c r="D54" s="506"/>
      <c r="E54" s="506"/>
      <c r="F54" s="506"/>
      <c r="G54" s="506"/>
      <c r="H54" s="506"/>
      <c r="I54" s="506"/>
      <c r="J54" s="93" t="s">
        <v>155</v>
      </c>
      <c r="N54" s="185"/>
      <c r="O54" s="185"/>
      <c r="P54" s="185"/>
      <c r="Q54" s="185"/>
      <c r="R54" s="186"/>
      <c r="S54" s="186"/>
      <c r="T54" s="264"/>
      <c r="U54" s="185"/>
      <c r="V54" s="185"/>
      <c r="W54" s="185"/>
      <c r="X54" s="185"/>
      <c r="Y54" s="185"/>
      <c r="Z54" s="186"/>
      <c r="AA54" s="186"/>
      <c r="AB54" s="264"/>
      <c r="AC54" s="185"/>
      <c r="AD54" s="185"/>
      <c r="AE54" s="185"/>
      <c r="AF54" s="185"/>
      <c r="AG54" s="185"/>
      <c r="AH54" s="186"/>
      <c r="AI54" s="186"/>
      <c r="AJ54" s="186"/>
      <c r="AK54" s="186"/>
      <c r="AL54" s="84"/>
      <c r="AM54" s="86"/>
    </row>
    <row r="55" spans="1:39" ht="15" customHeight="1">
      <c r="A55" s="504"/>
      <c r="B55" s="210" t="s">
        <v>106</v>
      </c>
      <c r="C55" s="184">
        <f t="shared" si="15"/>
        <v>0</v>
      </c>
      <c r="D55" s="506"/>
      <c r="E55" s="506"/>
      <c r="F55" s="506"/>
      <c r="G55" s="506"/>
      <c r="H55" s="506"/>
      <c r="I55" s="506"/>
      <c r="J55" s="93" t="s">
        <v>156</v>
      </c>
      <c r="N55" s="185"/>
      <c r="O55" s="185"/>
      <c r="P55" s="185"/>
      <c r="Q55" s="185"/>
      <c r="R55" s="186"/>
      <c r="S55" s="186"/>
      <c r="T55" s="264"/>
      <c r="U55" s="185"/>
      <c r="V55" s="185"/>
      <c r="W55" s="185"/>
      <c r="X55" s="185"/>
      <c r="Y55" s="185"/>
      <c r="Z55" s="186"/>
      <c r="AA55" s="186"/>
      <c r="AB55" s="264"/>
      <c r="AC55" s="185"/>
      <c r="AD55" s="185"/>
      <c r="AE55" s="185"/>
      <c r="AF55" s="185"/>
      <c r="AG55" s="185"/>
      <c r="AH55" s="186"/>
      <c r="AI55" s="186"/>
      <c r="AJ55" s="186"/>
      <c r="AK55" s="186"/>
      <c r="AL55" s="84"/>
      <c r="AM55" s="86"/>
    </row>
    <row r="56" spans="1:39" ht="15" customHeight="1">
      <c r="A56" s="504" t="s">
        <v>98</v>
      </c>
      <c r="B56" s="210" t="s">
        <v>121</v>
      </c>
      <c r="C56" s="184">
        <f t="shared" si="15"/>
        <v>0</v>
      </c>
      <c r="D56" s="506"/>
      <c r="E56" s="506"/>
      <c r="F56" s="506"/>
      <c r="G56" s="506"/>
      <c r="H56" s="506"/>
      <c r="I56" s="506"/>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9"/>
      <c r="AJ56" s="88"/>
      <c r="AK56" s="89"/>
    </row>
    <row r="57" spans="1:39" ht="15" customHeight="1">
      <c r="A57" s="504"/>
      <c r="B57" s="210" t="s">
        <v>123</v>
      </c>
      <c r="C57" s="184">
        <f t="shared" si="15"/>
        <v>0</v>
      </c>
      <c r="D57" s="506"/>
      <c r="E57" s="506"/>
      <c r="F57" s="506"/>
      <c r="G57" s="506"/>
      <c r="H57" s="506"/>
      <c r="I57" s="506"/>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9"/>
      <c r="AJ57" s="88"/>
      <c r="AK57" s="89"/>
    </row>
    <row r="58" spans="1:39" ht="15" customHeight="1">
      <c r="A58" s="504"/>
      <c r="B58" s="210" t="s">
        <v>157</v>
      </c>
      <c r="C58" s="184">
        <f t="shared" si="15"/>
        <v>0</v>
      </c>
      <c r="D58" s="506"/>
      <c r="E58" s="506"/>
      <c r="F58" s="506"/>
      <c r="G58" s="506"/>
      <c r="H58" s="506"/>
      <c r="I58" s="506"/>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9"/>
      <c r="AJ58" s="88"/>
      <c r="AK58" s="89"/>
    </row>
    <row r="59" spans="1:39" ht="15" customHeight="1">
      <c r="A59" s="504"/>
      <c r="B59" s="210" t="s">
        <v>158</v>
      </c>
      <c r="C59" s="184">
        <f t="shared" si="15"/>
        <v>0</v>
      </c>
      <c r="D59" s="506"/>
      <c r="E59" s="506"/>
      <c r="F59" s="506"/>
      <c r="G59" s="506"/>
      <c r="H59" s="506"/>
      <c r="I59" s="506"/>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9"/>
      <c r="AJ59" s="88"/>
      <c r="AK59" s="89"/>
    </row>
    <row r="60" spans="1:39" ht="15" customHeight="1">
      <c r="A60" s="504"/>
      <c r="B60" s="210" t="s">
        <v>159</v>
      </c>
      <c r="C60" s="184">
        <f t="shared" si="15"/>
        <v>0</v>
      </c>
      <c r="D60" s="506"/>
      <c r="E60" s="506"/>
      <c r="F60" s="506"/>
      <c r="G60" s="506"/>
      <c r="H60" s="506"/>
      <c r="I60" s="506"/>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9"/>
      <c r="AJ60" s="88"/>
      <c r="AK60" s="89"/>
    </row>
    <row r="61" spans="1:39" ht="15" customHeight="1">
      <c r="A61" s="504"/>
      <c r="B61" s="210" t="s">
        <v>160</v>
      </c>
      <c r="C61" s="184">
        <f t="shared" si="15"/>
        <v>0</v>
      </c>
      <c r="D61" s="506"/>
      <c r="E61" s="506"/>
      <c r="F61" s="506"/>
      <c r="G61" s="506"/>
      <c r="H61" s="506"/>
      <c r="I61" s="506"/>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9"/>
      <c r="AJ61" s="88"/>
      <c r="AK61" s="89"/>
    </row>
    <row r="62" spans="1:39" ht="15" customHeight="1">
      <c r="A62" s="504"/>
      <c r="B62" s="210" t="s">
        <v>161</v>
      </c>
      <c r="C62" s="184">
        <f t="shared" si="15"/>
        <v>0</v>
      </c>
      <c r="D62" s="506"/>
      <c r="E62" s="506"/>
      <c r="F62" s="506"/>
      <c r="G62" s="506"/>
      <c r="H62" s="506"/>
      <c r="I62" s="506"/>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9"/>
      <c r="AJ62" s="88"/>
      <c r="AK62" s="89"/>
    </row>
    <row r="63" spans="1:39" ht="15" customHeight="1">
      <c r="A63" s="504"/>
      <c r="B63" s="210" t="s">
        <v>162</v>
      </c>
      <c r="C63" s="184">
        <f t="shared" si="15"/>
        <v>0</v>
      </c>
      <c r="D63" s="506"/>
      <c r="E63" s="506"/>
      <c r="F63" s="506"/>
      <c r="G63" s="506"/>
      <c r="H63" s="506"/>
      <c r="I63" s="506"/>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9"/>
      <c r="AJ63" s="88"/>
      <c r="AK63" s="89"/>
    </row>
    <row r="64" spans="1:39" ht="15" customHeight="1">
      <c r="A64" s="504"/>
      <c r="B64" s="210" t="s">
        <v>163</v>
      </c>
      <c r="C64" s="184">
        <f t="shared" si="15"/>
        <v>0</v>
      </c>
      <c r="D64" s="506"/>
      <c r="E64" s="506"/>
      <c r="F64" s="506"/>
      <c r="G64" s="506"/>
      <c r="H64" s="506"/>
      <c r="I64" s="506"/>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9"/>
      <c r="AJ64" s="88"/>
      <c r="AK64" s="89"/>
    </row>
    <row r="65" spans="1:38" ht="15" customHeight="1">
      <c r="A65" s="504"/>
      <c r="B65" s="210" t="s">
        <v>164</v>
      </c>
      <c r="C65" s="184">
        <f t="shared" si="15"/>
        <v>0</v>
      </c>
      <c r="D65" s="506"/>
      <c r="E65" s="506"/>
      <c r="F65" s="506"/>
      <c r="G65" s="506"/>
      <c r="H65" s="506"/>
      <c r="I65" s="506"/>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9"/>
      <c r="AJ65" s="88"/>
      <c r="AK65" s="89"/>
    </row>
    <row r="66" spans="1:38" s="90" customFormat="1" ht="15" customHeight="1">
      <c r="A66" s="504"/>
      <c r="B66" s="210" t="s">
        <v>165</v>
      </c>
      <c r="C66" s="184">
        <f t="shared" si="15"/>
        <v>0</v>
      </c>
      <c r="D66" s="506"/>
      <c r="E66" s="506"/>
      <c r="F66" s="506"/>
      <c r="G66" s="506"/>
      <c r="H66" s="506"/>
      <c r="I66" s="506"/>
    </row>
    <row r="67" spans="1:38" s="90" customFormat="1" ht="15" customHeight="1">
      <c r="A67" s="504"/>
      <c r="B67" s="210" t="s">
        <v>166</v>
      </c>
      <c r="C67" s="184">
        <f t="shared" si="15"/>
        <v>0</v>
      </c>
      <c r="D67" s="506"/>
      <c r="E67" s="506"/>
      <c r="F67" s="506"/>
      <c r="G67" s="506"/>
      <c r="H67" s="506"/>
      <c r="I67" s="506"/>
    </row>
    <row r="68" spans="1:38" s="90" customFormat="1" ht="15" customHeight="1">
      <c r="A68" s="504"/>
      <c r="B68" s="210" t="s">
        <v>167</v>
      </c>
      <c r="C68" s="184">
        <f t="shared" si="15"/>
        <v>0</v>
      </c>
      <c r="D68" s="506"/>
      <c r="E68" s="506"/>
      <c r="F68" s="506"/>
      <c r="G68" s="506"/>
      <c r="H68" s="506"/>
      <c r="I68" s="506"/>
    </row>
    <row r="69" spans="1:38" s="90" customFormat="1" ht="15" customHeight="1">
      <c r="A69" s="504"/>
      <c r="B69" s="210" t="s">
        <v>168</v>
      </c>
      <c r="C69" s="184">
        <f t="shared" si="15"/>
        <v>0</v>
      </c>
      <c r="D69" s="506"/>
      <c r="E69" s="506"/>
      <c r="F69" s="506"/>
      <c r="G69" s="506"/>
      <c r="H69" s="506"/>
      <c r="I69" s="506"/>
    </row>
    <row r="70" spans="1:38" s="90" customFormat="1" ht="15" customHeight="1">
      <c r="A70" s="504"/>
      <c r="B70" s="210" t="s">
        <v>169</v>
      </c>
      <c r="C70" s="184">
        <f t="shared" si="15"/>
        <v>0</v>
      </c>
      <c r="D70" s="506"/>
      <c r="E70" s="506"/>
      <c r="F70" s="506"/>
      <c r="G70" s="506"/>
      <c r="H70" s="506"/>
      <c r="I70" s="506"/>
    </row>
    <row r="71" spans="1:38" s="90" customFormat="1" ht="15" customHeight="1">
      <c r="A71" s="504"/>
      <c r="B71" s="210" t="s">
        <v>170</v>
      </c>
      <c r="C71" s="184">
        <f t="shared" si="15"/>
        <v>0</v>
      </c>
      <c r="D71" s="506"/>
      <c r="E71" s="506"/>
      <c r="F71" s="506"/>
      <c r="G71" s="506"/>
      <c r="H71" s="506"/>
      <c r="I71" s="506"/>
    </row>
    <row r="72" spans="1:38" s="90" customFormat="1" ht="15" customHeight="1">
      <c r="A72" s="504"/>
      <c r="B72" s="210" t="s">
        <v>171</v>
      </c>
      <c r="C72" s="184">
        <f t="shared" si="15"/>
        <v>0</v>
      </c>
      <c r="D72" s="506"/>
      <c r="E72" s="506"/>
      <c r="F72" s="506"/>
      <c r="G72" s="506"/>
      <c r="H72" s="506"/>
      <c r="I72" s="506"/>
    </row>
    <row r="73" spans="1:38" s="90" customFormat="1" ht="15" customHeight="1">
      <c r="A73" s="504"/>
      <c r="B73" s="210" t="s">
        <v>172</v>
      </c>
      <c r="C73" s="184">
        <f t="shared" si="15"/>
        <v>0</v>
      </c>
      <c r="D73" s="506"/>
      <c r="E73" s="506"/>
      <c r="F73" s="506"/>
      <c r="G73" s="506"/>
      <c r="H73" s="506"/>
      <c r="I73" s="506"/>
    </row>
    <row r="74" spans="1:38" ht="15" customHeight="1">
      <c r="A74" s="504"/>
      <c r="B74" s="210" t="s">
        <v>173</v>
      </c>
      <c r="C74" s="184">
        <f t="shared" si="15"/>
        <v>0</v>
      </c>
      <c r="D74" s="506"/>
      <c r="E74" s="506"/>
      <c r="F74" s="506"/>
      <c r="G74" s="506"/>
      <c r="H74" s="506"/>
      <c r="I74" s="506"/>
      <c r="AL74" s="91"/>
    </row>
    <row r="75" spans="1:38" s="90" customFormat="1" ht="15" customHeight="1">
      <c r="A75" s="504"/>
      <c r="B75" s="210" t="s">
        <v>174</v>
      </c>
      <c r="C75" s="184">
        <f t="shared" si="15"/>
        <v>0</v>
      </c>
      <c r="D75" s="506"/>
      <c r="E75" s="506"/>
      <c r="F75" s="506"/>
      <c r="G75" s="506"/>
      <c r="H75" s="506"/>
      <c r="I75" s="506"/>
    </row>
    <row r="76" spans="1:38" s="90" customFormat="1" ht="15" customHeight="1">
      <c r="A76" s="504"/>
      <c r="B76" s="210" t="s">
        <v>175</v>
      </c>
      <c r="C76" s="184">
        <f t="shared" si="15"/>
        <v>0</v>
      </c>
      <c r="D76" s="506"/>
      <c r="E76" s="506"/>
      <c r="F76" s="506"/>
      <c r="G76" s="506"/>
      <c r="H76" s="506"/>
      <c r="I76" s="506"/>
    </row>
    <row r="77" spans="1:38" ht="15" customHeight="1">
      <c r="A77" s="504"/>
      <c r="B77" s="210" t="s">
        <v>176</v>
      </c>
      <c r="C77" s="184">
        <f t="shared" si="15"/>
        <v>0</v>
      </c>
      <c r="D77" s="506"/>
      <c r="E77" s="506"/>
      <c r="F77" s="506"/>
      <c r="G77" s="506"/>
      <c r="H77" s="506"/>
      <c r="I77" s="506"/>
      <c r="AL77" s="91" t="s">
        <v>108</v>
      </c>
    </row>
  </sheetData>
  <mergeCells count="224">
    <mergeCell ref="D76:E76"/>
    <mergeCell ref="F76:G76"/>
    <mergeCell ref="H76:I76"/>
    <mergeCell ref="D77:E77"/>
    <mergeCell ref="F77:G77"/>
    <mergeCell ref="H77:I77"/>
    <mergeCell ref="D74:E74"/>
    <mergeCell ref="F74:G74"/>
    <mergeCell ref="H74:I74"/>
    <mergeCell ref="D75:E75"/>
    <mergeCell ref="F75:G75"/>
    <mergeCell ref="H75:I75"/>
    <mergeCell ref="D72:E72"/>
    <mergeCell ref="F72:G72"/>
    <mergeCell ref="H72:I72"/>
    <mergeCell ref="D73:E73"/>
    <mergeCell ref="F73:G73"/>
    <mergeCell ref="H73:I73"/>
    <mergeCell ref="D70:E70"/>
    <mergeCell ref="F70:G70"/>
    <mergeCell ref="H70:I70"/>
    <mergeCell ref="D71:E71"/>
    <mergeCell ref="F71:G71"/>
    <mergeCell ref="H71:I71"/>
    <mergeCell ref="D68:E68"/>
    <mergeCell ref="F68:G68"/>
    <mergeCell ref="H68:I68"/>
    <mergeCell ref="D69:E69"/>
    <mergeCell ref="F69:G69"/>
    <mergeCell ref="H69:I69"/>
    <mergeCell ref="D66:E66"/>
    <mergeCell ref="F66:G66"/>
    <mergeCell ref="H66:I66"/>
    <mergeCell ref="D67:E67"/>
    <mergeCell ref="F67:G67"/>
    <mergeCell ref="H67:I67"/>
    <mergeCell ref="H64:I64"/>
    <mergeCell ref="D65:E65"/>
    <mergeCell ref="F65:G65"/>
    <mergeCell ref="H65:I65"/>
    <mergeCell ref="D62:E62"/>
    <mergeCell ref="F62:G62"/>
    <mergeCell ref="H62:I62"/>
    <mergeCell ref="D63:E63"/>
    <mergeCell ref="F63:G63"/>
    <mergeCell ref="H63:I63"/>
    <mergeCell ref="D55:E55"/>
    <mergeCell ref="F55:G55"/>
    <mergeCell ref="H55:I55"/>
    <mergeCell ref="A56:A77"/>
    <mergeCell ref="D56:E56"/>
    <mergeCell ref="F56:G56"/>
    <mergeCell ref="H56:I56"/>
    <mergeCell ref="D57:E57"/>
    <mergeCell ref="F57:G57"/>
    <mergeCell ref="H57:I57"/>
    <mergeCell ref="D60:E60"/>
    <mergeCell ref="F60:G60"/>
    <mergeCell ref="H60:I60"/>
    <mergeCell ref="D61:E61"/>
    <mergeCell ref="F61:G61"/>
    <mergeCell ref="H61:I61"/>
    <mergeCell ref="D58:E58"/>
    <mergeCell ref="F58:G58"/>
    <mergeCell ref="H58:I58"/>
    <mergeCell ref="D59:E59"/>
    <mergeCell ref="F59:G59"/>
    <mergeCell ref="H59:I59"/>
    <mergeCell ref="D64:E64"/>
    <mergeCell ref="F64:G64"/>
    <mergeCell ref="F53:G53"/>
    <mergeCell ref="H53:I53"/>
    <mergeCell ref="D54:E54"/>
    <mergeCell ref="F54:G54"/>
    <mergeCell ref="H54:I54"/>
    <mergeCell ref="D51:E51"/>
    <mergeCell ref="F51:G51"/>
    <mergeCell ref="H51:I51"/>
    <mergeCell ref="D52:E52"/>
    <mergeCell ref="F52:G52"/>
    <mergeCell ref="H52:I52"/>
    <mergeCell ref="AH45:AI45"/>
    <mergeCell ref="AJ45:AK45"/>
    <mergeCell ref="A47:A55"/>
    <mergeCell ref="D47:E47"/>
    <mergeCell ref="F47:G47"/>
    <mergeCell ref="H47:I47"/>
    <mergeCell ref="D48:E48"/>
    <mergeCell ref="F48:G48"/>
    <mergeCell ref="A45:C45"/>
    <mergeCell ref="E45:I45"/>
    <mergeCell ref="J45:K45"/>
    <mergeCell ref="M45:Q45"/>
    <mergeCell ref="R45:S45"/>
    <mergeCell ref="U45:Y45"/>
    <mergeCell ref="H48:I48"/>
    <mergeCell ref="D49:E49"/>
    <mergeCell ref="F49:G49"/>
    <mergeCell ref="H49:I49"/>
    <mergeCell ref="D50:E50"/>
    <mergeCell ref="F50:G50"/>
    <mergeCell ref="H50:I50"/>
    <mergeCell ref="Z45:AA45"/>
    <mergeCell ref="AC45:AG45"/>
    <mergeCell ref="D53:E53"/>
    <mergeCell ref="A42:AE42"/>
    <mergeCell ref="AF42:AG42"/>
    <mergeCell ref="AH42:AI42"/>
    <mergeCell ref="AJ42:AK42"/>
    <mergeCell ref="A43:AB43"/>
    <mergeCell ref="AC43:AE43"/>
    <mergeCell ref="AF43:AL43"/>
    <mergeCell ref="A40:A41"/>
    <mergeCell ref="B40:B41"/>
    <mergeCell ref="C40:C41"/>
    <mergeCell ref="AF40:AG41"/>
    <mergeCell ref="AH40:AI41"/>
    <mergeCell ref="AJ40:AK41"/>
    <mergeCell ref="A38:A39"/>
    <mergeCell ref="B38:B39"/>
    <mergeCell ref="C38:C39"/>
    <mergeCell ref="AF38:AG39"/>
    <mergeCell ref="AH38:AI39"/>
    <mergeCell ref="AJ38:AK39"/>
    <mergeCell ref="A36:A37"/>
    <mergeCell ref="B36:B37"/>
    <mergeCell ref="C36:C37"/>
    <mergeCell ref="AF36:AG37"/>
    <mergeCell ref="AH36:AI37"/>
    <mergeCell ref="AJ36:AK37"/>
    <mergeCell ref="A34:A35"/>
    <mergeCell ref="B34:B35"/>
    <mergeCell ref="C34:C35"/>
    <mergeCell ref="AF34:AG35"/>
    <mergeCell ref="AH34:AI35"/>
    <mergeCell ref="AJ34:AK35"/>
    <mergeCell ref="A32:A33"/>
    <mergeCell ref="B32:B33"/>
    <mergeCell ref="C32:C33"/>
    <mergeCell ref="AF32:AG33"/>
    <mergeCell ref="AH32:AI33"/>
    <mergeCell ref="AJ32:AK33"/>
    <mergeCell ref="A30:A31"/>
    <mergeCell ref="B30:B31"/>
    <mergeCell ref="C30:C31"/>
    <mergeCell ref="AF30:AG31"/>
    <mergeCell ref="AH30:AI31"/>
    <mergeCell ref="AJ30:AK31"/>
    <mergeCell ref="A28:A29"/>
    <mergeCell ref="B28:B29"/>
    <mergeCell ref="C28:C29"/>
    <mergeCell ref="AF28:AG29"/>
    <mergeCell ref="AH28:AI29"/>
    <mergeCell ref="AJ28:AK29"/>
    <mergeCell ref="A26:A27"/>
    <mergeCell ref="B26:B27"/>
    <mergeCell ref="C26:C27"/>
    <mergeCell ref="AF26:AG27"/>
    <mergeCell ref="AH26:AI27"/>
    <mergeCell ref="AJ26:AK27"/>
    <mergeCell ref="A24:A25"/>
    <mergeCell ref="B24:B25"/>
    <mergeCell ref="C24:C25"/>
    <mergeCell ref="AF24:AG25"/>
    <mergeCell ref="AH24:AI25"/>
    <mergeCell ref="AJ24:AK25"/>
    <mergeCell ref="A22:A23"/>
    <mergeCell ref="B22:B23"/>
    <mergeCell ref="C22:C23"/>
    <mergeCell ref="AF22:AG23"/>
    <mergeCell ref="AH22:AI23"/>
    <mergeCell ref="AJ22:AK23"/>
    <mergeCell ref="A20:A21"/>
    <mergeCell ref="B20:B21"/>
    <mergeCell ref="C20:C21"/>
    <mergeCell ref="AF20:AG21"/>
    <mergeCell ref="AH20:AI21"/>
    <mergeCell ref="AJ20:AK21"/>
    <mergeCell ref="A18:A19"/>
    <mergeCell ref="B18:B19"/>
    <mergeCell ref="C18:C19"/>
    <mergeCell ref="AF18:AG19"/>
    <mergeCell ref="AH18:AI19"/>
    <mergeCell ref="AJ18:AK19"/>
    <mergeCell ref="A16:A17"/>
    <mergeCell ref="B16:B17"/>
    <mergeCell ref="C16:C17"/>
    <mergeCell ref="AF16:AG17"/>
    <mergeCell ref="AH16:AI17"/>
    <mergeCell ref="AJ16:AK17"/>
    <mergeCell ref="A11:C11"/>
    <mergeCell ref="AF11:AG11"/>
    <mergeCell ref="AH11:AI11"/>
    <mergeCell ref="AJ11:AK11"/>
    <mergeCell ref="A14:A15"/>
    <mergeCell ref="B14:B15"/>
    <mergeCell ref="C14:C15"/>
    <mergeCell ref="AF14:AG15"/>
    <mergeCell ref="AH14:AI15"/>
    <mergeCell ref="AJ14:AK15"/>
    <mergeCell ref="A12:A13"/>
    <mergeCell ref="B12:B13"/>
    <mergeCell ref="C12:C13"/>
    <mergeCell ref="AF12:AG13"/>
    <mergeCell ref="AH12:AI13"/>
    <mergeCell ref="AJ12:AK13"/>
    <mergeCell ref="A6:C6"/>
    <mergeCell ref="D6:L6"/>
    <mergeCell ref="A7:C7"/>
    <mergeCell ref="D7:L7"/>
    <mergeCell ref="B8:B10"/>
    <mergeCell ref="D8:J8"/>
    <mergeCell ref="K8:Q8"/>
    <mergeCell ref="A1:B1"/>
    <mergeCell ref="H3:V3"/>
    <mergeCell ref="A5:C5"/>
    <mergeCell ref="D5:L5"/>
    <mergeCell ref="M5:R5"/>
    <mergeCell ref="S5:AL5"/>
    <mergeCell ref="R8:X8"/>
    <mergeCell ref="Y8:AE8"/>
    <mergeCell ref="AF8:AG10"/>
    <mergeCell ref="AH8:AI10"/>
    <mergeCell ref="AJ8:AK10"/>
  </mergeCells>
  <phoneticPr fontId="2"/>
  <dataValidations count="2">
    <dataValidation type="list" allowBlank="1" showInputMessage="1" showErrorMessage="1" sqref="B12 B14 B32 B34 B36 B38 B40 B24 B26 B28 B30 B16 B18 B20 B22">
      <formula1>"A,B,C,D"</formula1>
    </dataValidation>
    <dataValidation type="list" allowBlank="1" showInputMessage="1" showErrorMessage="1" sqref="D12:AE12 D30:AE30 D28:AE28 D26:AE26 D24:AE24 D14:AE14 D40:AE40 D38:AE38 D36:AE36 D34:AE34 D32:AE32 D22:AE22 D20:AE20 D18:AE18 D16:AE16">
      <formula1>$B$48:$B$77</formula1>
    </dataValidation>
  </dataValidations>
  <printOptions horizontalCentered="1"/>
  <pageMargins left="0.39370078740157483" right="0.39370078740157483" top="0.59055118110236227" bottom="0.59055118110236227" header="0.51181102362204722" footer="0.27559055118110237"/>
  <pageSetup paperSize="9" scale="65" fitToHeight="0" orientation="portrait" r:id="rId1"/>
  <headerFooter alignWithMargins="0"/>
  <rowBreaks count="1" manualBreakCount="1">
    <brk id="55"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T77"/>
  <sheetViews>
    <sheetView view="pageBreakPreview" zoomScaleNormal="100" zoomScaleSheetLayoutView="100" workbookViewId="0"/>
  </sheetViews>
  <sheetFormatPr defaultColWidth="9" defaultRowHeight="15" customHeight="1"/>
  <cols>
    <col min="1" max="1" width="12.6328125" style="71" customWidth="1"/>
    <col min="2" max="2" width="3.7265625" style="71" customWidth="1"/>
    <col min="3" max="3" width="10.6328125" style="71" customWidth="1"/>
    <col min="4" max="37" width="3.36328125" style="71" customWidth="1"/>
    <col min="38" max="38" width="6.453125" style="71" customWidth="1"/>
    <col min="39" max="39" width="3.453125" style="71" bestFit="1" customWidth="1"/>
    <col min="40" max="42" width="3.36328125" style="71" bestFit="1" customWidth="1"/>
    <col min="43" max="43" width="4.453125" style="71" bestFit="1" customWidth="1"/>
    <col min="44" max="44" width="5.453125" style="71" bestFit="1" customWidth="1"/>
    <col min="45" max="45" width="3.453125" style="71" bestFit="1" customWidth="1"/>
    <col min="46" max="46" width="2.453125" style="71" bestFit="1" customWidth="1"/>
    <col min="47" max="16384" width="9" style="71"/>
  </cols>
  <sheetData>
    <row r="1" spans="1:46" s="68" customFormat="1" ht="15" customHeight="1">
      <c r="A1" s="453" t="s">
        <v>217</v>
      </c>
      <c r="B1" s="453"/>
    </row>
    <row r="2" spans="1:46" s="68" customFormat="1" ht="9.75" customHeight="1">
      <c r="A2" s="67"/>
    </row>
    <row r="3" spans="1:46" s="68" customFormat="1" ht="15" customHeight="1">
      <c r="B3" s="67"/>
      <c r="C3" s="67"/>
      <c r="H3" s="454" t="s">
        <v>213</v>
      </c>
      <c r="I3" s="454"/>
      <c r="J3" s="454"/>
      <c r="K3" s="454"/>
      <c r="L3" s="454"/>
      <c r="M3" s="454"/>
      <c r="N3" s="454"/>
      <c r="O3" s="454"/>
      <c r="P3" s="454"/>
      <c r="Q3" s="454"/>
      <c r="R3" s="454"/>
      <c r="S3" s="454"/>
      <c r="T3" s="454"/>
      <c r="U3" s="454"/>
      <c r="V3" s="454"/>
      <c r="W3" s="209" t="s">
        <v>318</v>
      </c>
      <c r="Y3" s="69"/>
    </row>
    <row r="4" spans="1:46" s="68" customFormat="1" ht="9.75" customHeight="1">
      <c r="A4" s="70"/>
      <c r="B4" s="70"/>
      <c r="C4" s="70"/>
      <c r="D4" s="70"/>
      <c r="E4" s="70"/>
      <c r="F4" s="70"/>
      <c r="G4" s="70"/>
      <c r="H4" s="70"/>
      <c r="I4" s="70"/>
      <c r="J4" s="70"/>
      <c r="K4" s="70"/>
      <c r="L4" s="70"/>
    </row>
    <row r="5" spans="1:46" s="1" customFormat="1" ht="17.25" customHeight="1">
      <c r="A5" s="440" t="s">
        <v>22</v>
      </c>
      <c r="B5" s="440"/>
      <c r="C5" s="440"/>
      <c r="D5" s="455" t="str">
        <f>'調書1-1'!C3</f>
        <v>児童入所施設</v>
      </c>
      <c r="E5" s="455"/>
      <c r="F5" s="455"/>
      <c r="G5" s="455"/>
      <c r="H5" s="455"/>
      <c r="I5" s="455"/>
      <c r="J5" s="455"/>
      <c r="K5" s="455"/>
      <c r="L5" s="455"/>
      <c r="M5" s="440" t="s">
        <v>212</v>
      </c>
      <c r="N5" s="440"/>
      <c r="O5" s="440"/>
      <c r="P5" s="440"/>
      <c r="Q5" s="440"/>
      <c r="R5" s="440"/>
      <c r="S5" s="441">
        <f>'調書1-1'!AD3</f>
        <v>0</v>
      </c>
      <c r="T5" s="441"/>
      <c r="U5" s="441"/>
      <c r="V5" s="441"/>
      <c r="W5" s="441"/>
      <c r="X5" s="441"/>
      <c r="Y5" s="441"/>
      <c r="Z5" s="441"/>
      <c r="AA5" s="441"/>
      <c r="AB5" s="441"/>
      <c r="AC5" s="441"/>
      <c r="AD5" s="441"/>
      <c r="AE5" s="441"/>
      <c r="AF5" s="441"/>
      <c r="AG5" s="441"/>
      <c r="AH5" s="441"/>
      <c r="AI5" s="441"/>
      <c r="AJ5" s="441"/>
      <c r="AK5" s="441"/>
      <c r="AL5" s="441"/>
      <c r="AM5" s="149"/>
      <c r="AN5" s="150"/>
      <c r="AO5" s="150"/>
      <c r="AP5" s="150"/>
    </row>
    <row r="6" spans="1:46" s="1" customFormat="1" ht="17.25" customHeight="1">
      <c r="A6" s="440" t="s">
        <v>29</v>
      </c>
      <c r="B6" s="440"/>
      <c r="C6" s="440"/>
      <c r="D6" s="441">
        <f>'調書1-1'!D5</f>
        <v>0</v>
      </c>
      <c r="E6" s="441"/>
      <c r="F6" s="441"/>
      <c r="G6" s="441"/>
      <c r="H6" s="441"/>
      <c r="I6" s="441"/>
      <c r="J6" s="441"/>
      <c r="K6" s="441"/>
      <c r="L6" s="441"/>
      <c r="M6" s="512"/>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4"/>
      <c r="AM6" s="149"/>
      <c r="AN6" s="150"/>
      <c r="AO6" s="150"/>
      <c r="AP6" s="150"/>
    </row>
    <row r="7" spans="1:46" s="1" customFormat="1" ht="17.25" customHeight="1">
      <c r="A7" s="440" t="s">
        <v>142</v>
      </c>
      <c r="B7" s="440"/>
      <c r="C7" s="440"/>
      <c r="D7" s="442">
        <f>'調書1-1'!M5</f>
        <v>0</v>
      </c>
      <c r="E7" s="443"/>
      <c r="F7" s="443"/>
      <c r="G7" s="443"/>
      <c r="H7" s="443"/>
      <c r="I7" s="443"/>
      <c r="J7" s="443"/>
      <c r="K7" s="443"/>
      <c r="L7" s="444"/>
      <c r="M7" s="515"/>
      <c r="N7" s="516"/>
      <c r="O7" s="516"/>
      <c r="P7" s="516"/>
      <c r="Q7" s="516"/>
      <c r="R7" s="516"/>
      <c r="S7" s="516"/>
      <c r="T7" s="516"/>
      <c r="U7" s="516"/>
      <c r="V7" s="516"/>
      <c r="W7" s="516"/>
      <c r="X7" s="516"/>
      <c r="Y7" s="516"/>
      <c r="Z7" s="516"/>
      <c r="AA7" s="516"/>
      <c r="AB7" s="516"/>
      <c r="AC7" s="516"/>
      <c r="AD7" s="516"/>
      <c r="AE7" s="516"/>
      <c r="AF7" s="516"/>
      <c r="AG7" s="516"/>
      <c r="AH7" s="516"/>
      <c r="AI7" s="516"/>
      <c r="AJ7" s="516"/>
      <c r="AK7" s="516"/>
      <c r="AL7" s="517"/>
      <c r="AM7" s="151"/>
      <c r="AN7" s="152"/>
      <c r="AO7" s="152"/>
      <c r="AP7" s="152"/>
    </row>
    <row r="8" spans="1:46" ht="15" customHeight="1">
      <c r="A8" s="193"/>
      <c r="B8" s="445" t="s">
        <v>80</v>
      </c>
      <c r="C8" s="194"/>
      <c r="D8" s="447" t="s">
        <v>81</v>
      </c>
      <c r="E8" s="448"/>
      <c r="F8" s="448"/>
      <c r="G8" s="448"/>
      <c r="H8" s="448"/>
      <c r="I8" s="448"/>
      <c r="J8" s="449"/>
      <c r="K8" s="518" t="s">
        <v>82</v>
      </c>
      <c r="L8" s="519"/>
      <c r="M8" s="519"/>
      <c r="N8" s="519"/>
      <c r="O8" s="519"/>
      <c r="P8" s="519"/>
      <c r="Q8" s="520"/>
      <c r="R8" s="447" t="s">
        <v>83</v>
      </c>
      <c r="S8" s="448"/>
      <c r="T8" s="448"/>
      <c r="U8" s="448"/>
      <c r="V8" s="448"/>
      <c r="W8" s="448"/>
      <c r="X8" s="449"/>
      <c r="Y8" s="447" t="s">
        <v>84</v>
      </c>
      <c r="Z8" s="448"/>
      <c r="AA8" s="448"/>
      <c r="AB8" s="448"/>
      <c r="AC8" s="448"/>
      <c r="AD8" s="448"/>
      <c r="AE8" s="449"/>
      <c r="AF8" s="456" t="s">
        <v>85</v>
      </c>
      <c r="AG8" s="457" t="s">
        <v>86</v>
      </c>
      <c r="AH8" s="456" t="s">
        <v>86</v>
      </c>
      <c r="AI8" s="456"/>
      <c r="AJ8" s="456" t="s">
        <v>144</v>
      </c>
      <c r="AK8" s="456"/>
      <c r="AL8" s="198"/>
    </row>
    <row r="9" spans="1:46" ht="15" customHeight="1">
      <c r="A9" s="195" t="s">
        <v>87</v>
      </c>
      <c r="B9" s="445"/>
      <c r="C9" s="262" t="s">
        <v>88</v>
      </c>
      <c r="D9" s="199">
        <v>1</v>
      </c>
      <c r="E9" s="200">
        <v>2</v>
      </c>
      <c r="F9" s="200">
        <v>3</v>
      </c>
      <c r="G9" s="200">
        <v>4</v>
      </c>
      <c r="H9" s="200">
        <v>5</v>
      </c>
      <c r="I9" s="200">
        <v>6</v>
      </c>
      <c r="J9" s="201">
        <v>7</v>
      </c>
      <c r="K9" s="202">
        <v>8</v>
      </c>
      <c r="L9" s="200">
        <v>9</v>
      </c>
      <c r="M9" s="200">
        <v>10</v>
      </c>
      <c r="N9" s="200">
        <v>11</v>
      </c>
      <c r="O9" s="200">
        <v>12</v>
      </c>
      <c r="P9" s="200">
        <v>13</v>
      </c>
      <c r="Q9" s="203">
        <v>14</v>
      </c>
      <c r="R9" s="199">
        <v>15</v>
      </c>
      <c r="S9" s="200">
        <v>16</v>
      </c>
      <c r="T9" s="200">
        <v>17</v>
      </c>
      <c r="U9" s="200">
        <v>18</v>
      </c>
      <c r="V9" s="200">
        <v>19</v>
      </c>
      <c r="W9" s="200">
        <v>20</v>
      </c>
      <c r="X9" s="201">
        <v>21</v>
      </c>
      <c r="Y9" s="199">
        <v>22</v>
      </c>
      <c r="Z9" s="200">
        <v>23</v>
      </c>
      <c r="AA9" s="200">
        <v>24</v>
      </c>
      <c r="AB9" s="200">
        <v>25</v>
      </c>
      <c r="AC9" s="200">
        <v>26</v>
      </c>
      <c r="AD9" s="200">
        <v>27</v>
      </c>
      <c r="AE9" s="201">
        <v>28</v>
      </c>
      <c r="AF9" s="456"/>
      <c r="AG9" s="457"/>
      <c r="AH9" s="456"/>
      <c r="AI9" s="456"/>
      <c r="AJ9" s="456"/>
      <c r="AK9" s="456"/>
      <c r="AL9" s="198" t="s">
        <v>89</v>
      </c>
    </row>
    <row r="10" spans="1:46" ht="15" customHeight="1">
      <c r="A10" s="196"/>
      <c r="B10" s="446"/>
      <c r="C10" s="197"/>
      <c r="D10" s="204" t="e">
        <f>'調書1-2'!E9</f>
        <v>#NUM!</v>
      </c>
      <c r="E10" s="204" t="e">
        <f>'調書1-2'!F9</f>
        <v>#NUM!</v>
      </c>
      <c r="F10" s="204" t="e">
        <f>'調書1-2'!G9</f>
        <v>#NUM!</v>
      </c>
      <c r="G10" s="204" t="e">
        <f>'調書1-2'!H9</f>
        <v>#NUM!</v>
      </c>
      <c r="H10" s="204" t="e">
        <f>'調書1-2'!I9</f>
        <v>#NUM!</v>
      </c>
      <c r="I10" s="204" t="e">
        <f>'調書1-2'!J9</f>
        <v>#NUM!</v>
      </c>
      <c r="J10" s="204" t="e">
        <f>'調書1-2'!K9</f>
        <v>#NUM!</v>
      </c>
      <c r="K10" s="204" t="e">
        <f>'調書1-2'!L9</f>
        <v>#NUM!</v>
      </c>
      <c r="L10" s="204" t="e">
        <f>'調書1-2'!M9</f>
        <v>#NUM!</v>
      </c>
      <c r="M10" s="204" t="e">
        <f>'調書1-2'!N9</f>
        <v>#NUM!</v>
      </c>
      <c r="N10" s="204" t="e">
        <f>'調書1-2'!O9</f>
        <v>#NUM!</v>
      </c>
      <c r="O10" s="204" t="e">
        <f>'調書1-2'!P9</f>
        <v>#NUM!</v>
      </c>
      <c r="P10" s="204" t="e">
        <f>'調書1-2'!Q9</f>
        <v>#NUM!</v>
      </c>
      <c r="Q10" s="204" t="e">
        <f>'調書1-2'!R9</f>
        <v>#NUM!</v>
      </c>
      <c r="R10" s="204" t="e">
        <f>'調書1-2'!S9</f>
        <v>#NUM!</v>
      </c>
      <c r="S10" s="204" t="e">
        <f>'調書1-2'!T9</f>
        <v>#NUM!</v>
      </c>
      <c r="T10" s="204" t="e">
        <f>'調書1-2'!U9</f>
        <v>#NUM!</v>
      </c>
      <c r="U10" s="204" t="e">
        <f>'調書1-2'!V9</f>
        <v>#NUM!</v>
      </c>
      <c r="V10" s="204" t="e">
        <f>'調書1-2'!W9</f>
        <v>#NUM!</v>
      </c>
      <c r="W10" s="204" t="e">
        <f>'調書1-2'!X9</f>
        <v>#NUM!</v>
      </c>
      <c r="X10" s="204" t="e">
        <f>'調書1-2'!Y9</f>
        <v>#NUM!</v>
      </c>
      <c r="Y10" s="204" t="e">
        <f>'調書1-2'!Z9</f>
        <v>#NUM!</v>
      </c>
      <c r="Z10" s="204" t="e">
        <f>'調書1-2'!AA9</f>
        <v>#NUM!</v>
      </c>
      <c r="AA10" s="204" t="e">
        <f>'調書1-2'!AB9</f>
        <v>#NUM!</v>
      </c>
      <c r="AB10" s="204" t="e">
        <f>'調書1-2'!AC9</f>
        <v>#NUM!</v>
      </c>
      <c r="AC10" s="204" t="e">
        <f>'調書1-2'!AD9</f>
        <v>#NUM!</v>
      </c>
      <c r="AD10" s="204" t="e">
        <f>'調書1-2'!AE9</f>
        <v>#NUM!</v>
      </c>
      <c r="AE10" s="204" t="e">
        <f>'調書1-2'!AF9</f>
        <v>#NUM!</v>
      </c>
      <c r="AF10" s="458"/>
      <c r="AG10" s="459"/>
      <c r="AH10" s="458"/>
      <c r="AI10" s="458"/>
      <c r="AJ10" s="458"/>
      <c r="AK10" s="458"/>
      <c r="AL10" s="205"/>
    </row>
    <row r="11" spans="1:46" ht="15" customHeight="1">
      <c r="A11" s="460" t="s">
        <v>44</v>
      </c>
      <c r="B11" s="461"/>
      <c r="C11" s="461"/>
      <c r="D11" s="162"/>
      <c r="E11" s="79"/>
      <c r="F11" s="79"/>
      <c r="G11" s="79"/>
      <c r="H11" s="79"/>
      <c r="I11" s="79"/>
      <c r="J11" s="163"/>
      <c r="K11" s="164"/>
      <c r="L11" s="79"/>
      <c r="M11" s="79"/>
      <c r="N11" s="79"/>
      <c r="O11" s="79"/>
      <c r="P11" s="79"/>
      <c r="Q11" s="165"/>
      <c r="R11" s="162"/>
      <c r="S11" s="79"/>
      <c r="T11" s="79"/>
      <c r="U11" s="79"/>
      <c r="V11" s="79"/>
      <c r="W11" s="79"/>
      <c r="X11" s="163"/>
      <c r="Y11" s="162"/>
      <c r="Z11" s="79"/>
      <c r="AA11" s="79"/>
      <c r="AB11" s="79"/>
      <c r="AC11" s="79"/>
      <c r="AD11" s="79"/>
      <c r="AE11" s="163"/>
      <c r="AF11" s="462"/>
      <c r="AG11" s="463"/>
      <c r="AH11" s="462"/>
      <c r="AI11" s="462"/>
      <c r="AJ11" s="462"/>
      <c r="AK11" s="462"/>
      <c r="AL11" s="80"/>
      <c r="AM11" s="81"/>
      <c r="AN11" s="81"/>
      <c r="AO11" s="81"/>
      <c r="AP11" s="81"/>
    </row>
    <row r="12" spans="1:46" ht="15" customHeight="1">
      <c r="A12" s="464"/>
      <c r="B12" s="466"/>
      <c r="C12" s="468"/>
      <c r="D12" s="166"/>
      <c r="E12" s="82"/>
      <c r="F12" s="82"/>
      <c r="G12" s="82"/>
      <c r="H12" s="82"/>
      <c r="I12" s="82"/>
      <c r="J12" s="167"/>
      <c r="K12" s="168"/>
      <c r="L12" s="82"/>
      <c r="M12" s="82"/>
      <c r="N12" s="82"/>
      <c r="O12" s="82"/>
      <c r="P12" s="82"/>
      <c r="Q12" s="169"/>
      <c r="R12" s="166"/>
      <c r="S12" s="82"/>
      <c r="T12" s="82"/>
      <c r="U12" s="82"/>
      <c r="V12" s="82"/>
      <c r="W12" s="82"/>
      <c r="X12" s="167"/>
      <c r="Y12" s="166"/>
      <c r="Z12" s="82"/>
      <c r="AA12" s="82"/>
      <c r="AB12" s="82"/>
      <c r="AC12" s="82"/>
      <c r="AD12" s="82"/>
      <c r="AE12" s="167"/>
      <c r="AF12" s="470">
        <f>SUMIF(D13:AE13,"&gt;0")</f>
        <v>0</v>
      </c>
      <c r="AG12" s="471"/>
      <c r="AH12" s="474">
        <f>AF12/4</f>
        <v>0</v>
      </c>
      <c r="AI12" s="475"/>
      <c r="AJ12" s="478">
        <f>ROUNDDOWN(AH12/$AC$43,1)</f>
        <v>0</v>
      </c>
      <c r="AK12" s="479"/>
      <c r="AL12" s="80"/>
      <c r="AM12" s="81"/>
      <c r="AN12" s="81"/>
      <c r="AO12" s="81"/>
      <c r="AP12" s="81"/>
      <c r="AQ12" s="106"/>
      <c r="AR12" s="106"/>
      <c r="AS12" s="106"/>
      <c r="AT12" s="106"/>
    </row>
    <row r="13" spans="1:46" ht="15" customHeight="1">
      <c r="A13" s="465"/>
      <c r="B13" s="467"/>
      <c r="C13" s="469"/>
      <c r="D13" s="170" t="e">
        <f>VLOOKUP(D12,$B$47:$I$77,2,1)</f>
        <v>#N/A</v>
      </c>
      <c r="E13" s="171" t="e">
        <f t="shared" ref="E13:AE13" si="0">VLOOKUP(E12,$B$47:$I$77,2,1)</f>
        <v>#N/A</v>
      </c>
      <c r="F13" s="171" t="e">
        <f t="shared" si="0"/>
        <v>#N/A</v>
      </c>
      <c r="G13" s="171" t="e">
        <f t="shared" si="0"/>
        <v>#N/A</v>
      </c>
      <c r="H13" s="171" t="e">
        <f t="shared" si="0"/>
        <v>#N/A</v>
      </c>
      <c r="I13" s="171" t="e">
        <f t="shared" si="0"/>
        <v>#N/A</v>
      </c>
      <c r="J13" s="172" t="e">
        <f t="shared" si="0"/>
        <v>#N/A</v>
      </c>
      <c r="K13" s="173" t="e">
        <f t="shared" si="0"/>
        <v>#N/A</v>
      </c>
      <c r="L13" s="171" t="e">
        <f t="shared" si="0"/>
        <v>#N/A</v>
      </c>
      <c r="M13" s="171" t="e">
        <f t="shared" si="0"/>
        <v>#N/A</v>
      </c>
      <c r="N13" s="171" t="e">
        <f t="shared" si="0"/>
        <v>#N/A</v>
      </c>
      <c r="O13" s="171" t="e">
        <f t="shared" si="0"/>
        <v>#N/A</v>
      </c>
      <c r="P13" s="171" t="e">
        <f t="shared" si="0"/>
        <v>#N/A</v>
      </c>
      <c r="Q13" s="174" t="e">
        <f t="shared" si="0"/>
        <v>#N/A</v>
      </c>
      <c r="R13" s="170" t="e">
        <f t="shared" si="0"/>
        <v>#N/A</v>
      </c>
      <c r="S13" s="171" t="e">
        <f t="shared" si="0"/>
        <v>#N/A</v>
      </c>
      <c r="T13" s="171" t="e">
        <f t="shared" si="0"/>
        <v>#N/A</v>
      </c>
      <c r="U13" s="171" t="e">
        <f t="shared" si="0"/>
        <v>#N/A</v>
      </c>
      <c r="V13" s="171" t="e">
        <f t="shared" si="0"/>
        <v>#N/A</v>
      </c>
      <c r="W13" s="171" t="e">
        <f t="shared" si="0"/>
        <v>#N/A</v>
      </c>
      <c r="X13" s="172" t="e">
        <f t="shared" si="0"/>
        <v>#N/A</v>
      </c>
      <c r="Y13" s="170" t="e">
        <f t="shared" si="0"/>
        <v>#N/A</v>
      </c>
      <c r="Z13" s="171" t="e">
        <f t="shared" si="0"/>
        <v>#N/A</v>
      </c>
      <c r="AA13" s="171" t="e">
        <f t="shared" si="0"/>
        <v>#N/A</v>
      </c>
      <c r="AB13" s="171" t="e">
        <f t="shared" si="0"/>
        <v>#N/A</v>
      </c>
      <c r="AC13" s="171" t="e">
        <f t="shared" si="0"/>
        <v>#N/A</v>
      </c>
      <c r="AD13" s="171" t="e">
        <f t="shared" si="0"/>
        <v>#N/A</v>
      </c>
      <c r="AE13" s="172" t="e">
        <f t="shared" si="0"/>
        <v>#N/A</v>
      </c>
      <c r="AF13" s="472"/>
      <c r="AG13" s="473"/>
      <c r="AH13" s="476"/>
      <c r="AI13" s="477"/>
      <c r="AJ13" s="480"/>
      <c r="AK13" s="481"/>
      <c r="AL13" s="80"/>
      <c r="AM13" s="81"/>
      <c r="AN13" s="81"/>
      <c r="AO13" s="81"/>
      <c r="AP13" s="81"/>
      <c r="AQ13" s="106"/>
      <c r="AR13" s="106"/>
      <c r="AS13" s="106"/>
      <c r="AT13" s="106"/>
    </row>
    <row r="14" spans="1:46" ht="15" customHeight="1">
      <c r="A14" s="464"/>
      <c r="B14" s="466"/>
      <c r="C14" s="468"/>
      <c r="D14" s="166"/>
      <c r="E14" s="82"/>
      <c r="F14" s="82"/>
      <c r="G14" s="82"/>
      <c r="H14" s="82"/>
      <c r="I14" s="82"/>
      <c r="J14" s="167"/>
      <c r="K14" s="168"/>
      <c r="L14" s="82"/>
      <c r="M14" s="82"/>
      <c r="N14" s="82"/>
      <c r="O14" s="82"/>
      <c r="P14" s="82"/>
      <c r="Q14" s="169"/>
      <c r="R14" s="166"/>
      <c r="S14" s="82"/>
      <c r="T14" s="82"/>
      <c r="U14" s="82"/>
      <c r="V14" s="82"/>
      <c r="W14" s="82"/>
      <c r="X14" s="167"/>
      <c r="Y14" s="166"/>
      <c r="Z14" s="82"/>
      <c r="AA14" s="82"/>
      <c r="AB14" s="82"/>
      <c r="AC14" s="82"/>
      <c r="AD14" s="82"/>
      <c r="AE14" s="167"/>
      <c r="AF14" s="470">
        <f>SUMIF(D15:AE15,"&gt;0")</f>
        <v>0</v>
      </c>
      <c r="AG14" s="471"/>
      <c r="AH14" s="474">
        <f>AF14/4</f>
        <v>0</v>
      </c>
      <c r="AI14" s="475"/>
      <c r="AJ14" s="478">
        <f>ROUNDDOWN(AH14/$AC$43,1)</f>
        <v>0</v>
      </c>
      <c r="AK14" s="479"/>
      <c r="AL14" s="80"/>
      <c r="AM14" s="81"/>
      <c r="AN14" s="81"/>
      <c r="AO14" s="81"/>
      <c r="AP14" s="81"/>
      <c r="AQ14" s="106"/>
      <c r="AR14" s="106"/>
      <c r="AS14" s="106"/>
      <c r="AT14" s="106"/>
    </row>
    <row r="15" spans="1:46" ht="15" customHeight="1">
      <c r="A15" s="465"/>
      <c r="B15" s="467"/>
      <c r="C15" s="469"/>
      <c r="D15" s="170" t="e">
        <f t="shared" ref="D15:AE15" si="1">VLOOKUP(D14,$B$47:$I$77,2,1)</f>
        <v>#N/A</v>
      </c>
      <c r="E15" s="171" t="e">
        <f t="shared" si="1"/>
        <v>#N/A</v>
      </c>
      <c r="F15" s="171" t="e">
        <f t="shared" si="1"/>
        <v>#N/A</v>
      </c>
      <c r="G15" s="171" t="e">
        <f t="shared" si="1"/>
        <v>#N/A</v>
      </c>
      <c r="H15" s="171" t="e">
        <f t="shared" si="1"/>
        <v>#N/A</v>
      </c>
      <c r="I15" s="171" t="e">
        <f t="shared" si="1"/>
        <v>#N/A</v>
      </c>
      <c r="J15" s="172" t="e">
        <f t="shared" si="1"/>
        <v>#N/A</v>
      </c>
      <c r="K15" s="173" t="e">
        <f t="shared" si="1"/>
        <v>#N/A</v>
      </c>
      <c r="L15" s="171" t="e">
        <f t="shared" si="1"/>
        <v>#N/A</v>
      </c>
      <c r="M15" s="171" t="e">
        <f t="shared" si="1"/>
        <v>#N/A</v>
      </c>
      <c r="N15" s="171" t="e">
        <f t="shared" si="1"/>
        <v>#N/A</v>
      </c>
      <c r="O15" s="171" t="e">
        <f t="shared" si="1"/>
        <v>#N/A</v>
      </c>
      <c r="P15" s="171" t="e">
        <f t="shared" si="1"/>
        <v>#N/A</v>
      </c>
      <c r="Q15" s="174" t="e">
        <f t="shared" si="1"/>
        <v>#N/A</v>
      </c>
      <c r="R15" s="170" t="e">
        <f t="shared" si="1"/>
        <v>#N/A</v>
      </c>
      <c r="S15" s="171" t="e">
        <f t="shared" si="1"/>
        <v>#N/A</v>
      </c>
      <c r="T15" s="171" t="e">
        <f t="shared" si="1"/>
        <v>#N/A</v>
      </c>
      <c r="U15" s="171" t="e">
        <f t="shared" si="1"/>
        <v>#N/A</v>
      </c>
      <c r="V15" s="171" t="e">
        <f t="shared" si="1"/>
        <v>#N/A</v>
      </c>
      <c r="W15" s="171" t="e">
        <f t="shared" si="1"/>
        <v>#N/A</v>
      </c>
      <c r="X15" s="172" t="e">
        <f t="shared" si="1"/>
        <v>#N/A</v>
      </c>
      <c r="Y15" s="170" t="e">
        <f t="shared" si="1"/>
        <v>#N/A</v>
      </c>
      <c r="Z15" s="171" t="e">
        <f t="shared" si="1"/>
        <v>#N/A</v>
      </c>
      <c r="AA15" s="171" t="e">
        <f t="shared" si="1"/>
        <v>#N/A</v>
      </c>
      <c r="AB15" s="171" t="e">
        <f t="shared" si="1"/>
        <v>#N/A</v>
      </c>
      <c r="AC15" s="171" t="e">
        <f t="shared" si="1"/>
        <v>#N/A</v>
      </c>
      <c r="AD15" s="171" t="e">
        <f t="shared" si="1"/>
        <v>#N/A</v>
      </c>
      <c r="AE15" s="172" t="e">
        <f t="shared" si="1"/>
        <v>#N/A</v>
      </c>
      <c r="AF15" s="472"/>
      <c r="AG15" s="473"/>
      <c r="AH15" s="476"/>
      <c r="AI15" s="477"/>
      <c r="AJ15" s="480"/>
      <c r="AK15" s="481"/>
      <c r="AL15" s="80"/>
      <c r="AM15" s="81"/>
      <c r="AN15" s="81"/>
      <c r="AO15" s="81"/>
      <c r="AP15" s="81"/>
      <c r="AQ15" s="106"/>
      <c r="AR15" s="106"/>
      <c r="AS15" s="106"/>
      <c r="AT15" s="106"/>
    </row>
    <row r="16" spans="1:46" ht="15" customHeight="1">
      <c r="A16" s="464"/>
      <c r="B16" s="466"/>
      <c r="C16" s="468"/>
      <c r="D16" s="166"/>
      <c r="E16" s="82"/>
      <c r="F16" s="82"/>
      <c r="G16" s="82"/>
      <c r="H16" s="82"/>
      <c r="I16" s="82"/>
      <c r="J16" s="167"/>
      <c r="K16" s="168"/>
      <c r="L16" s="82"/>
      <c r="M16" s="82"/>
      <c r="N16" s="82"/>
      <c r="O16" s="82"/>
      <c r="P16" s="82"/>
      <c r="Q16" s="169"/>
      <c r="R16" s="166"/>
      <c r="S16" s="82"/>
      <c r="T16" s="82"/>
      <c r="U16" s="82"/>
      <c r="V16" s="82"/>
      <c r="W16" s="82"/>
      <c r="X16" s="167"/>
      <c r="Y16" s="166"/>
      <c r="Z16" s="82"/>
      <c r="AA16" s="82"/>
      <c r="AB16" s="82"/>
      <c r="AC16" s="82"/>
      <c r="AD16" s="82"/>
      <c r="AE16" s="167"/>
      <c r="AF16" s="470">
        <f>SUMIF(D17:AE17,"&gt;0")</f>
        <v>0</v>
      </c>
      <c r="AG16" s="471"/>
      <c r="AH16" s="474">
        <f>AF16/4</f>
        <v>0</v>
      </c>
      <c r="AI16" s="475"/>
      <c r="AJ16" s="478">
        <f>ROUNDDOWN(AH16/$AC$43,1)</f>
        <v>0</v>
      </c>
      <c r="AK16" s="479"/>
      <c r="AL16" s="80"/>
      <c r="AM16" s="81"/>
      <c r="AN16" s="81"/>
      <c r="AO16" s="81"/>
      <c r="AP16" s="81"/>
      <c r="AQ16" s="106"/>
      <c r="AR16" s="106"/>
      <c r="AS16" s="106"/>
      <c r="AT16" s="106"/>
    </row>
    <row r="17" spans="1:46" ht="15" customHeight="1">
      <c r="A17" s="465"/>
      <c r="B17" s="467"/>
      <c r="C17" s="469"/>
      <c r="D17" s="170" t="e">
        <f t="shared" ref="D17:AE17" si="2">VLOOKUP(D16,$B$47:$I$77,2,1)</f>
        <v>#N/A</v>
      </c>
      <c r="E17" s="171" t="e">
        <f t="shared" si="2"/>
        <v>#N/A</v>
      </c>
      <c r="F17" s="171" t="e">
        <f t="shared" si="2"/>
        <v>#N/A</v>
      </c>
      <c r="G17" s="171" t="e">
        <f t="shared" si="2"/>
        <v>#N/A</v>
      </c>
      <c r="H17" s="171" t="e">
        <f t="shared" si="2"/>
        <v>#N/A</v>
      </c>
      <c r="I17" s="171" t="e">
        <f t="shared" si="2"/>
        <v>#N/A</v>
      </c>
      <c r="J17" s="172" t="e">
        <f t="shared" si="2"/>
        <v>#N/A</v>
      </c>
      <c r="K17" s="173" t="e">
        <f t="shared" si="2"/>
        <v>#N/A</v>
      </c>
      <c r="L17" s="171" t="e">
        <f t="shared" si="2"/>
        <v>#N/A</v>
      </c>
      <c r="M17" s="171" t="e">
        <f t="shared" si="2"/>
        <v>#N/A</v>
      </c>
      <c r="N17" s="171" t="e">
        <f t="shared" si="2"/>
        <v>#N/A</v>
      </c>
      <c r="O17" s="171" t="e">
        <f t="shared" si="2"/>
        <v>#N/A</v>
      </c>
      <c r="P17" s="171" t="e">
        <f t="shared" si="2"/>
        <v>#N/A</v>
      </c>
      <c r="Q17" s="174" t="e">
        <f t="shared" si="2"/>
        <v>#N/A</v>
      </c>
      <c r="R17" s="170" t="e">
        <f t="shared" si="2"/>
        <v>#N/A</v>
      </c>
      <c r="S17" s="171" t="e">
        <f t="shared" si="2"/>
        <v>#N/A</v>
      </c>
      <c r="T17" s="171" t="e">
        <f t="shared" si="2"/>
        <v>#N/A</v>
      </c>
      <c r="U17" s="171" t="e">
        <f t="shared" si="2"/>
        <v>#N/A</v>
      </c>
      <c r="V17" s="171" t="e">
        <f t="shared" si="2"/>
        <v>#N/A</v>
      </c>
      <c r="W17" s="171" t="e">
        <f t="shared" si="2"/>
        <v>#N/A</v>
      </c>
      <c r="X17" s="172" t="e">
        <f t="shared" si="2"/>
        <v>#N/A</v>
      </c>
      <c r="Y17" s="170" t="e">
        <f t="shared" si="2"/>
        <v>#N/A</v>
      </c>
      <c r="Z17" s="171" t="e">
        <f t="shared" si="2"/>
        <v>#N/A</v>
      </c>
      <c r="AA17" s="171" t="e">
        <f t="shared" si="2"/>
        <v>#N/A</v>
      </c>
      <c r="AB17" s="171" t="e">
        <f t="shared" si="2"/>
        <v>#N/A</v>
      </c>
      <c r="AC17" s="171" t="e">
        <f t="shared" si="2"/>
        <v>#N/A</v>
      </c>
      <c r="AD17" s="171" t="e">
        <f t="shared" si="2"/>
        <v>#N/A</v>
      </c>
      <c r="AE17" s="172" t="e">
        <f t="shared" si="2"/>
        <v>#N/A</v>
      </c>
      <c r="AF17" s="472"/>
      <c r="AG17" s="473"/>
      <c r="AH17" s="476"/>
      <c r="AI17" s="477"/>
      <c r="AJ17" s="480"/>
      <c r="AK17" s="481"/>
      <c r="AL17" s="80"/>
      <c r="AM17" s="81"/>
      <c r="AN17" s="81"/>
      <c r="AO17" s="81"/>
      <c r="AP17" s="81"/>
      <c r="AQ17" s="106"/>
      <c r="AR17" s="106"/>
      <c r="AS17" s="106"/>
      <c r="AT17" s="106"/>
    </row>
    <row r="18" spans="1:46" ht="15" customHeight="1">
      <c r="A18" s="464"/>
      <c r="B18" s="482"/>
      <c r="C18" s="468"/>
      <c r="D18" s="166"/>
      <c r="E18" s="82"/>
      <c r="F18" s="82"/>
      <c r="G18" s="82"/>
      <c r="H18" s="82"/>
      <c r="I18" s="82"/>
      <c r="J18" s="167"/>
      <c r="K18" s="168"/>
      <c r="L18" s="82"/>
      <c r="M18" s="82"/>
      <c r="N18" s="82"/>
      <c r="O18" s="82"/>
      <c r="P18" s="82"/>
      <c r="Q18" s="169"/>
      <c r="R18" s="166"/>
      <c r="S18" s="82"/>
      <c r="T18" s="82"/>
      <c r="U18" s="82"/>
      <c r="V18" s="82"/>
      <c r="W18" s="82"/>
      <c r="X18" s="167"/>
      <c r="Y18" s="166"/>
      <c r="Z18" s="82"/>
      <c r="AA18" s="82"/>
      <c r="AB18" s="82"/>
      <c r="AC18" s="82"/>
      <c r="AD18" s="82"/>
      <c r="AE18" s="167"/>
      <c r="AF18" s="470">
        <f>SUMIF(D19:AE19,"&gt;0")</f>
        <v>0</v>
      </c>
      <c r="AG18" s="471"/>
      <c r="AH18" s="474">
        <f>AF18/4</f>
        <v>0</v>
      </c>
      <c r="AI18" s="475"/>
      <c r="AJ18" s="478">
        <f>ROUNDDOWN(AH18/$AC$43,1)</f>
        <v>0</v>
      </c>
      <c r="AK18" s="479"/>
      <c r="AL18" s="80"/>
      <c r="AM18" s="81"/>
      <c r="AN18" s="81"/>
      <c r="AO18" s="81"/>
      <c r="AP18" s="81"/>
      <c r="AQ18" s="106"/>
      <c r="AR18" s="106"/>
      <c r="AS18" s="106"/>
      <c r="AT18" s="106"/>
    </row>
    <row r="19" spans="1:46" ht="15" customHeight="1">
      <c r="A19" s="465"/>
      <c r="B19" s="483"/>
      <c r="C19" s="469"/>
      <c r="D19" s="170" t="e">
        <f t="shared" ref="D19:AE19" si="3">VLOOKUP(D18,$B$47:$I$77,2,1)</f>
        <v>#N/A</v>
      </c>
      <c r="E19" s="171" t="e">
        <f t="shared" si="3"/>
        <v>#N/A</v>
      </c>
      <c r="F19" s="171" t="e">
        <f t="shared" si="3"/>
        <v>#N/A</v>
      </c>
      <c r="G19" s="171" t="e">
        <f t="shared" si="3"/>
        <v>#N/A</v>
      </c>
      <c r="H19" s="171" t="e">
        <f t="shared" si="3"/>
        <v>#N/A</v>
      </c>
      <c r="I19" s="171" t="e">
        <f t="shared" si="3"/>
        <v>#N/A</v>
      </c>
      <c r="J19" s="172" t="e">
        <f t="shared" si="3"/>
        <v>#N/A</v>
      </c>
      <c r="K19" s="173" t="e">
        <f t="shared" si="3"/>
        <v>#N/A</v>
      </c>
      <c r="L19" s="171" t="e">
        <f t="shared" si="3"/>
        <v>#N/A</v>
      </c>
      <c r="M19" s="171" t="e">
        <f t="shared" si="3"/>
        <v>#N/A</v>
      </c>
      <c r="N19" s="171" t="e">
        <f t="shared" si="3"/>
        <v>#N/A</v>
      </c>
      <c r="O19" s="171" t="e">
        <f t="shared" si="3"/>
        <v>#N/A</v>
      </c>
      <c r="P19" s="171" t="e">
        <f t="shared" si="3"/>
        <v>#N/A</v>
      </c>
      <c r="Q19" s="174" t="e">
        <f t="shared" si="3"/>
        <v>#N/A</v>
      </c>
      <c r="R19" s="170" t="e">
        <f t="shared" si="3"/>
        <v>#N/A</v>
      </c>
      <c r="S19" s="171" t="e">
        <f t="shared" si="3"/>
        <v>#N/A</v>
      </c>
      <c r="T19" s="171" t="e">
        <f t="shared" si="3"/>
        <v>#N/A</v>
      </c>
      <c r="U19" s="171" t="e">
        <f t="shared" si="3"/>
        <v>#N/A</v>
      </c>
      <c r="V19" s="171" t="e">
        <f t="shared" si="3"/>
        <v>#N/A</v>
      </c>
      <c r="W19" s="171" t="e">
        <f t="shared" si="3"/>
        <v>#N/A</v>
      </c>
      <c r="X19" s="172" t="e">
        <f t="shared" si="3"/>
        <v>#N/A</v>
      </c>
      <c r="Y19" s="170" t="e">
        <f t="shared" si="3"/>
        <v>#N/A</v>
      </c>
      <c r="Z19" s="171" t="e">
        <f t="shared" si="3"/>
        <v>#N/A</v>
      </c>
      <c r="AA19" s="171" t="e">
        <f t="shared" si="3"/>
        <v>#N/A</v>
      </c>
      <c r="AB19" s="171" t="e">
        <f t="shared" si="3"/>
        <v>#N/A</v>
      </c>
      <c r="AC19" s="171" t="e">
        <f t="shared" si="3"/>
        <v>#N/A</v>
      </c>
      <c r="AD19" s="171" t="e">
        <f t="shared" si="3"/>
        <v>#N/A</v>
      </c>
      <c r="AE19" s="172" t="e">
        <f t="shared" si="3"/>
        <v>#N/A</v>
      </c>
      <c r="AF19" s="472"/>
      <c r="AG19" s="473"/>
      <c r="AH19" s="476"/>
      <c r="AI19" s="477"/>
      <c r="AJ19" s="480"/>
      <c r="AK19" s="481"/>
      <c r="AL19" s="80"/>
    </row>
    <row r="20" spans="1:46" ht="15" customHeight="1">
      <c r="A20" s="464"/>
      <c r="B20" s="466"/>
      <c r="C20" s="468"/>
      <c r="D20" s="166"/>
      <c r="E20" s="82"/>
      <c r="F20" s="82"/>
      <c r="G20" s="82"/>
      <c r="H20" s="82"/>
      <c r="I20" s="82"/>
      <c r="J20" s="167"/>
      <c r="K20" s="168"/>
      <c r="L20" s="82"/>
      <c r="M20" s="82"/>
      <c r="N20" s="82"/>
      <c r="O20" s="82"/>
      <c r="P20" s="82"/>
      <c r="Q20" s="169"/>
      <c r="R20" s="166"/>
      <c r="S20" s="82"/>
      <c r="T20" s="82"/>
      <c r="U20" s="82"/>
      <c r="V20" s="82"/>
      <c r="W20" s="82"/>
      <c r="X20" s="167"/>
      <c r="Y20" s="166"/>
      <c r="Z20" s="82"/>
      <c r="AA20" s="82"/>
      <c r="AB20" s="82"/>
      <c r="AC20" s="82"/>
      <c r="AD20" s="82"/>
      <c r="AE20" s="167"/>
      <c r="AF20" s="470">
        <f>SUMIF(D21:AE21,"&gt;0")</f>
        <v>0</v>
      </c>
      <c r="AG20" s="471"/>
      <c r="AH20" s="474">
        <f>AF20/4</f>
        <v>0</v>
      </c>
      <c r="AI20" s="475"/>
      <c r="AJ20" s="478">
        <f>ROUNDDOWN(AH20/$AC$43,1)</f>
        <v>0</v>
      </c>
      <c r="AK20" s="479"/>
      <c r="AL20" s="80"/>
    </row>
    <row r="21" spans="1:46" ht="15" customHeight="1">
      <c r="A21" s="465"/>
      <c r="B21" s="467"/>
      <c r="C21" s="469"/>
      <c r="D21" s="170" t="e">
        <f t="shared" ref="D21:AE21" si="4">VLOOKUP(D20,$B$47:$I$77,2,1)</f>
        <v>#N/A</v>
      </c>
      <c r="E21" s="171" t="e">
        <f t="shared" si="4"/>
        <v>#N/A</v>
      </c>
      <c r="F21" s="171" t="e">
        <f t="shared" si="4"/>
        <v>#N/A</v>
      </c>
      <c r="G21" s="171" t="e">
        <f t="shared" si="4"/>
        <v>#N/A</v>
      </c>
      <c r="H21" s="171" t="e">
        <f t="shared" si="4"/>
        <v>#N/A</v>
      </c>
      <c r="I21" s="171" t="e">
        <f t="shared" si="4"/>
        <v>#N/A</v>
      </c>
      <c r="J21" s="172" t="e">
        <f t="shared" si="4"/>
        <v>#N/A</v>
      </c>
      <c r="K21" s="173" t="e">
        <f t="shared" si="4"/>
        <v>#N/A</v>
      </c>
      <c r="L21" s="171" t="e">
        <f t="shared" si="4"/>
        <v>#N/A</v>
      </c>
      <c r="M21" s="171" t="e">
        <f t="shared" si="4"/>
        <v>#N/A</v>
      </c>
      <c r="N21" s="171" t="e">
        <f t="shared" si="4"/>
        <v>#N/A</v>
      </c>
      <c r="O21" s="171" t="e">
        <f t="shared" si="4"/>
        <v>#N/A</v>
      </c>
      <c r="P21" s="171" t="e">
        <f t="shared" si="4"/>
        <v>#N/A</v>
      </c>
      <c r="Q21" s="174" t="e">
        <f t="shared" si="4"/>
        <v>#N/A</v>
      </c>
      <c r="R21" s="170" t="e">
        <f t="shared" si="4"/>
        <v>#N/A</v>
      </c>
      <c r="S21" s="171" t="e">
        <f t="shared" si="4"/>
        <v>#N/A</v>
      </c>
      <c r="T21" s="171" t="e">
        <f t="shared" si="4"/>
        <v>#N/A</v>
      </c>
      <c r="U21" s="171" t="e">
        <f t="shared" si="4"/>
        <v>#N/A</v>
      </c>
      <c r="V21" s="171" t="e">
        <f t="shared" si="4"/>
        <v>#N/A</v>
      </c>
      <c r="W21" s="171" t="e">
        <f t="shared" si="4"/>
        <v>#N/A</v>
      </c>
      <c r="X21" s="172" t="e">
        <f t="shared" si="4"/>
        <v>#N/A</v>
      </c>
      <c r="Y21" s="170" t="e">
        <f t="shared" si="4"/>
        <v>#N/A</v>
      </c>
      <c r="Z21" s="171" t="e">
        <f t="shared" si="4"/>
        <v>#N/A</v>
      </c>
      <c r="AA21" s="171" t="e">
        <f t="shared" si="4"/>
        <v>#N/A</v>
      </c>
      <c r="AB21" s="171" t="e">
        <f t="shared" si="4"/>
        <v>#N/A</v>
      </c>
      <c r="AC21" s="171" t="e">
        <f t="shared" si="4"/>
        <v>#N/A</v>
      </c>
      <c r="AD21" s="171" t="e">
        <f t="shared" si="4"/>
        <v>#N/A</v>
      </c>
      <c r="AE21" s="172" t="e">
        <f t="shared" si="4"/>
        <v>#N/A</v>
      </c>
      <c r="AF21" s="472"/>
      <c r="AG21" s="473"/>
      <c r="AH21" s="476"/>
      <c r="AI21" s="477"/>
      <c r="AJ21" s="480"/>
      <c r="AK21" s="481"/>
      <c r="AL21" s="80"/>
    </row>
    <row r="22" spans="1:46" ht="15" customHeight="1">
      <c r="A22" s="464"/>
      <c r="B22" s="466"/>
      <c r="C22" s="468"/>
      <c r="D22" s="166"/>
      <c r="E22" s="82"/>
      <c r="F22" s="82"/>
      <c r="G22" s="82"/>
      <c r="H22" s="82"/>
      <c r="I22" s="82"/>
      <c r="J22" s="167"/>
      <c r="K22" s="168"/>
      <c r="L22" s="82"/>
      <c r="M22" s="82"/>
      <c r="N22" s="82"/>
      <c r="O22" s="82"/>
      <c r="P22" s="82"/>
      <c r="Q22" s="169"/>
      <c r="R22" s="166"/>
      <c r="S22" s="82"/>
      <c r="T22" s="82"/>
      <c r="U22" s="82"/>
      <c r="V22" s="82"/>
      <c r="W22" s="82"/>
      <c r="X22" s="167"/>
      <c r="Y22" s="166"/>
      <c r="Z22" s="82"/>
      <c r="AA22" s="82"/>
      <c r="AB22" s="82"/>
      <c r="AC22" s="82"/>
      <c r="AD22" s="82"/>
      <c r="AE22" s="167"/>
      <c r="AF22" s="470">
        <f>SUMIF(D23:AE23,"&gt;0")</f>
        <v>0</v>
      </c>
      <c r="AG22" s="471"/>
      <c r="AH22" s="474">
        <f>AF22/4</f>
        <v>0</v>
      </c>
      <c r="AI22" s="475"/>
      <c r="AJ22" s="478">
        <f>ROUNDDOWN(AH22/$AC$43,1)</f>
        <v>0</v>
      </c>
      <c r="AK22" s="479"/>
      <c r="AL22" s="80"/>
      <c r="AM22" s="81"/>
      <c r="AN22" s="81"/>
      <c r="AO22" s="81"/>
      <c r="AP22" s="81"/>
      <c r="AQ22" s="106"/>
      <c r="AR22" s="106"/>
      <c r="AS22" s="106"/>
      <c r="AT22" s="106"/>
    </row>
    <row r="23" spans="1:46" ht="15" customHeight="1">
      <c r="A23" s="465"/>
      <c r="B23" s="467"/>
      <c r="C23" s="469"/>
      <c r="D23" s="170" t="e">
        <f t="shared" ref="D23:AE23" si="5">VLOOKUP(D22,$B$47:$I$77,2,1)</f>
        <v>#N/A</v>
      </c>
      <c r="E23" s="171" t="e">
        <f t="shared" si="5"/>
        <v>#N/A</v>
      </c>
      <c r="F23" s="171" t="e">
        <f t="shared" si="5"/>
        <v>#N/A</v>
      </c>
      <c r="G23" s="171" t="e">
        <f t="shared" si="5"/>
        <v>#N/A</v>
      </c>
      <c r="H23" s="171" t="e">
        <f t="shared" si="5"/>
        <v>#N/A</v>
      </c>
      <c r="I23" s="171" t="e">
        <f t="shared" si="5"/>
        <v>#N/A</v>
      </c>
      <c r="J23" s="172" t="e">
        <f t="shared" si="5"/>
        <v>#N/A</v>
      </c>
      <c r="K23" s="173" t="e">
        <f t="shared" si="5"/>
        <v>#N/A</v>
      </c>
      <c r="L23" s="171" t="e">
        <f t="shared" si="5"/>
        <v>#N/A</v>
      </c>
      <c r="M23" s="171" t="e">
        <f t="shared" si="5"/>
        <v>#N/A</v>
      </c>
      <c r="N23" s="171" t="e">
        <f t="shared" si="5"/>
        <v>#N/A</v>
      </c>
      <c r="O23" s="171" t="e">
        <f t="shared" si="5"/>
        <v>#N/A</v>
      </c>
      <c r="P23" s="171" t="e">
        <f t="shared" si="5"/>
        <v>#N/A</v>
      </c>
      <c r="Q23" s="174" t="e">
        <f t="shared" si="5"/>
        <v>#N/A</v>
      </c>
      <c r="R23" s="170" t="e">
        <f t="shared" si="5"/>
        <v>#N/A</v>
      </c>
      <c r="S23" s="171" t="e">
        <f t="shared" si="5"/>
        <v>#N/A</v>
      </c>
      <c r="T23" s="171" t="e">
        <f t="shared" si="5"/>
        <v>#N/A</v>
      </c>
      <c r="U23" s="171" t="e">
        <f t="shared" si="5"/>
        <v>#N/A</v>
      </c>
      <c r="V23" s="171" t="e">
        <f t="shared" si="5"/>
        <v>#N/A</v>
      </c>
      <c r="W23" s="171" t="e">
        <f t="shared" si="5"/>
        <v>#N/A</v>
      </c>
      <c r="X23" s="172" t="e">
        <f t="shared" si="5"/>
        <v>#N/A</v>
      </c>
      <c r="Y23" s="170" t="e">
        <f t="shared" si="5"/>
        <v>#N/A</v>
      </c>
      <c r="Z23" s="171" t="e">
        <f t="shared" si="5"/>
        <v>#N/A</v>
      </c>
      <c r="AA23" s="171" t="e">
        <f t="shared" si="5"/>
        <v>#N/A</v>
      </c>
      <c r="AB23" s="171" t="e">
        <f t="shared" si="5"/>
        <v>#N/A</v>
      </c>
      <c r="AC23" s="171" t="e">
        <f t="shared" si="5"/>
        <v>#N/A</v>
      </c>
      <c r="AD23" s="171" t="e">
        <f t="shared" si="5"/>
        <v>#N/A</v>
      </c>
      <c r="AE23" s="172" t="e">
        <f t="shared" si="5"/>
        <v>#N/A</v>
      </c>
      <c r="AF23" s="472"/>
      <c r="AG23" s="473"/>
      <c r="AH23" s="476"/>
      <c r="AI23" s="477"/>
      <c r="AJ23" s="480"/>
      <c r="AK23" s="481"/>
      <c r="AL23" s="80"/>
      <c r="AM23" s="81"/>
      <c r="AN23" s="81"/>
      <c r="AO23" s="81"/>
      <c r="AP23" s="81"/>
      <c r="AQ23" s="106"/>
      <c r="AR23" s="106"/>
      <c r="AS23" s="106"/>
      <c r="AT23" s="106"/>
    </row>
    <row r="24" spans="1:46" ht="15" customHeight="1">
      <c r="A24" s="464"/>
      <c r="B24" s="466"/>
      <c r="C24" s="468"/>
      <c r="D24" s="166"/>
      <c r="E24" s="82"/>
      <c r="F24" s="82"/>
      <c r="G24" s="82"/>
      <c r="H24" s="82"/>
      <c r="I24" s="82"/>
      <c r="J24" s="167"/>
      <c r="K24" s="168"/>
      <c r="L24" s="82"/>
      <c r="M24" s="82"/>
      <c r="N24" s="82"/>
      <c r="O24" s="82"/>
      <c r="P24" s="82"/>
      <c r="Q24" s="169"/>
      <c r="R24" s="166"/>
      <c r="S24" s="82"/>
      <c r="T24" s="82"/>
      <c r="U24" s="82"/>
      <c r="V24" s="82"/>
      <c r="W24" s="82"/>
      <c r="X24" s="167"/>
      <c r="Y24" s="166"/>
      <c r="Z24" s="82"/>
      <c r="AA24" s="82"/>
      <c r="AB24" s="82"/>
      <c r="AC24" s="82"/>
      <c r="AD24" s="82"/>
      <c r="AE24" s="167"/>
      <c r="AF24" s="470">
        <f>SUMIF(D25:AE25,"&gt;0")</f>
        <v>0</v>
      </c>
      <c r="AG24" s="471"/>
      <c r="AH24" s="474">
        <f>AF24/4</f>
        <v>0</v>
      </c>
      <c r="AI24" s="475"/>
      <c r="AJ24" s="478">
        <f>ROUNDDOWN(AH24/$AC$43,1)</f>
        <v>0</v>
      </c>
      <c r="AK24" s="479"/>
      <c r="AL24" s="80"/>
      <c r="AM24" s="81"/>
      <c r="AN24" s="81"/>
      <c r="AO24" s="81"/>
      <c r="AP24" s="81"/>
      <c r="AQ24" s="106"/>
      <c r="AR24" s="106"/>
      <c r="AS24" s="106"/>
      <c r="AT24" s="106"/>
    </row>
    <row r="25" spans="1:46" ht="15" customHeight="1">
      <c r="A25" s="465"/>
      <c r="B25" s="467"/>
      <c r="C25" s="469"/>
      <c r="D25" s="170" t="e">
        <f t="shared" ref="D25:AE25" si="6">VLOOKUP(D24,$B$47:$I$77,2,1)</f>
        <v>#N/A</v>
      </c>
      <c r="E25" s="171" t="e">
        <f t="shared" si="6"/>
        <v>#N/A</v>
      </c>
      <c r="F25" s="171" t="e">
        <f t="shared" si="6"/>
        <v>#N/A</v>
      </c>
      <c r="G25" s="171" t="e">
        <f t="shared" si="6"/>
        <v>#N/A</v>
      </c>
      <c r="H25" s="171" t="e">
        <f t="shared" si="6"/>
        <v>#N/A</v>
      </c>
      <c r="I25" s="171" t="e">
        <f t="shared" si="6"/>
        <v>#N/A</v>
      </c>
      <c r="J25" s="172" t="e">
        <f t="shared" si="6"/>
        <v>#N/A</v>
      </c>
      <c r="K25" s="173" t="e">
        <f t="shared" si="6"/>
        <v>#N/A</v>
      </c>
      <c r="L25" s="171" t="e">
        <f t="shared" si="6"/>
        <v>#N/A</v>
      </c>
      <c r="M25" s="171" t="e">
        <f t="shared" si="6"/>
        <v>#N/A</v>
      </c>
      <c r="N25" s="171" t="e">
        <f t="shared" si="6"/>
        <v>#N/A</v>
      </c>
      <c r="O25" s="171" t="e">
        <f t="shared" si="6"/>
        <v>#N/A</v>
      </c>
      <c r="P25" s="171" t="e">
        <f t="shared" si="6"/>
        <v>#N/A</v>
      </c>
      <c r="Q25" s="174" t="e">
        <f t="shared" si="6"/>
        <v>#N/A</v>
      </c>
      <c r="R25" s="170" t="e">
        <f t="shared" si="6"/>
        <v>#N/A</v>
      </c>
      <c r="S25" s="171" t="e">
        <f t="shared" si="6"/>
        <v>#N/A</v>
      </c>
      <c r="T25" s="171" t="e">
        <f t="shared" si="6"/>
        <v>#N/A</v>
      </c>
      <c r="U25" s="171" t="e">
        <f t="shared" si="6"/>
        <v>#N/A</v>
      </c>
      <c r="V25" s="171" t="e">
        <f t="shared" si="6"/>
        <v>#N/A</v>
      </c>
      <c r="W25" s="171" t="e">
        <f t="shared" si="6"/>
        <v>#N/A</v>
      </c>
      <c r="X25" s="172" t="e">
        <f t="shared" si="6"/>
        <v>#N/A</v>
      </c>
      <c r="Y25" s="170" t="e">
        <f t="shared" si="6"/>
        <v>#N/A</v>
      </c>
      <c r="Z25" s="171" t="e">
        <f t="shared" si="6"/>
        <v>#N/A</v>
      </c>
      <c r="AA25" s="171" t="e">
        <f t="shared" si="6"/>
        <v>#N/A</v>
      </c>
      <c r="AB25" s="171" t="e">
        <f t="shared" si="6"/>
        <v>#N/A</v>
      </c>
      <c r="AC25" s="171" t="e">
        <f t="shared" si="6"/>
        <v>#N/A</v>
      </c>
      <c r="AD25" s="171" t="e">
        <f t="shared" si="6"/>
        <v>#N/A</v>
      </c>
      <c r="AE25" s="172" t="e">
        <f t="shared" si="6"/>
        <v>#N/A</v>
      </c>
      <c r="AF25" s="472"/>
      <c r="AG25" s="473"/>
      <c r="AH25" s="476"/>
      <c r="AI25" s="477"/>
      <c r="AJ25" s="480"/>
      <c r="AK25" s="481"/>
      <c r="AL25" s="80"/>
      <c r="AM25" s="81"/>
      <c r="AN25" s="81"/>
      <c r="AO25" s="81"/>
      <c r="AP25" s="81"/>
      <c r="AQ25" s="106"/>
      <c r="AR25" s="106"/>
      <c r="AS25" s="106"/>
      <c r="AT25" s="106"/>
    </row>
    <row r="26" spans="1:46" ht="15" customHeight="1">
      <c r="A26" s="464"/>
      <c r="B26" s="482"/>
      <c r="C26" s="468"/>
      <c r="D26" s="166"/>
      <c r="E26" s="82"/>
      <c r="F26" s="82"/>
      <c r="G26" s="82"/>
      <c r="H26" s="82"/>
      <c r="I26" s="82"/>
      <c r="J26" s="167"/>
      <c r="K26" s="168"/>
      <c r="L26" s="82"/>
      <c r="M26" s="82"/>
      <c r="N26" s="82"/>
      <c r="O26" s="82"/>
      <c r="P26" s="82"/>
      <c r="Q26" s="169"/>
      <c r="R26" s="166"/>
      <c r="S26" s="82"/>
      <c r="T26" s="82"/>
      <c r="U26" s="82"/>
      <c r="V26" s="82"/>
      <c r="W26" s="82"/>
      <c r="X26" s="167"/>
      <c r="Y26" s="166"/>
      <c r="Z26" s="82"/>
      <c r="AA26" s="82"/>
      <c r="AB26" s="82"/>
      <c r="AC26" s="82"/>
      <c r="AD26" s="82"/>
      <c r="AE26" s="167"/>
      <c r="AF26" s="470">
        <f>SUMIF(D27:AE27,"&gt;0")</f>
        <v>0</v>
      </c>
      <c r="AG26" s="471"/>
      <c r="AH26" s="474">
        <f>AF26/4</f>
        <v>0</v>
      </c>
      <c r="AI26" s="475"/>
      <c r="AJ26" s="478">
        <f>ROUNDDOWN(AH26/$AC$43,1)</f>
        <v>0</v>
      </c>
      <c r="AK26" s="479"/>
      <c r="AL26" s="80"/>
      <c r="AM26" s="81"/>
      <c r="AN26" s="81"/>
      <c r="AO26" s="81"/>
      <c r="AP26" s="81"/>
      <c r="AQ26" s="106"/>
      <c r="AR26" s="106"/>
      <c r="AS26" s="106"/>
      <c r="AT26" s="106"/>
    </row>
    <row r="27" spans="1:46" ht="15" customHeight="1">
      <c r="A27" s="465"/>
      <c r="B27" s="483"/>
      <c r="C27" s="469"/>
      <c r="D27" s="170" t="e">
        <f t="shared" ref="D27:AE27" si="7">VLOOKUP(D26,$B$47:$I$77,2,1)</f>
        <v>#N/A</v>
      </c>
      <c r="E27" s="171" t="e">
        <f t="shared" si="7"/>
        <v>#N/A</v>
      </c>
      <c r="F27" s="171" t="e">
        <f t="shared" si="7"/>
        <v>#N/A</v>
      </c>
      <c r="G27" s="171" t="e">
        <f t="shared" si="7"/>
        <v>#N/A</v>
      </c>
      <c r="H27" s="171" t="e">
        <f t="shared" si="7"/>
        <v>#N/A</v>
      </c>
      <c r="I27" s="171" t="e">
        <f t="shared" si="7"/>
        <v>#N/A</v>
      </c>
      <c r="J27" s="172" t="e">
        <f t="shared" si="7"/>
        <v>#N/A</v>
      </c>
      <c r="K27" s="173" t="e">
        <f t="shared" si="7"/>
        <v>#N/A</v>
      </c>
      <c r="L27" s="171" t="e">
        <f t="shared" si="7"/>
        <v>#N/A</v>
      </c>
      <c r="M27" s="171" t="e">
        <f t="shared" si="7"/>
        <v>#N/A</v>
      </c>
      <c r="N27" s="171" t="e">
        <f t="shared" si="7"/>
        <v>#N/A</v>
      </c>
      <c r="O27" s="171" t="e">
        <f t="shared" si="7"/>
        <v>#N/A</v>
      </c>
      <c r="P27" s="171" t="e">
        <f t="shared" si="7"/>
        <v>#N/A</v>
      </c>
      <c r="Q27" s="174" t="e">
        <f t="shared" si="7"/>
        <v>#N/A</v>
      </c>
      <c r="R27" s="170" t="e">
        <f t="shared" si="7"/>
        <v>#N/A</v>
      </c>
      <c r="S27" s="171" t="e">
        <f t="shared" si="7"/>
        <v>#N/A</v>
      </c>
      <c r="T27" s="171" t="e">
        <f t="shared" si="7"/>
        <v>#N/A</v>
      </c>
      <c r="U27" s="171" t="e">
        <f t="shared" si="7"/>
        <v>#N/A</v>
      </c>
      <c r="V27" s="171" t="e">
        <f t="shared" si="7"/>
        <v>#N/A</v>
      </c>
      <c r="W27" s="171" t="e">
        <f t="shared" si="7"/>
        <v>#N/A</v>
      </c>
      <c r="X27" s="172" t="e">
        <f t="shared" si="7"/>
        <v>#N/A</v>
      </c>
      <c r="Y27" s="170" t="e">
        <f t="shared" si="7"/>
        <v>#N/A</v>
      </c>
      <c r="Z27" s="171" t="e">
        <f t="shared" si="7"/>
        <v>#N/A</v>
      </c>
      <c r="AA27" s="171" t="e">
        <f t="shared" si="7"/>
        <v>#N/A</v>
      </c>
      <c r="AB27" s="171" t="e">
        <f t="shared" si="7"/>
        <v>#N/A</v>
      </c>
      <c r="AC27" s="171" t="e">
        <f t="shared" si="7"/>
        <v>#N/A</v>
      </c>
      <c r="AD27" s="171" t="e">
        <f t="shared" si="7"/>
        <v>#N/A</v>
      </c>
      <c r="AE27" s="172" t="e">
        <f t="shared" si="7"/>
        <v>#N/A</v>
      </c>
      <c r="AF27" s="472"/>
      <c r="AG27" s="473"/>
      <c r="AH27" s="476"/>
      <c r="AI27" s="477"/>
      <c r="AJ27" s="480"/>
      <c r="AK27" s="481"/>
      <c r="AL27" s="80"/>
    </row>
    <row r="28" spans="1:46" ht="15" customHeight="1">
      <c r="A28" s="464"/>
      <c r="B28" s="466"/>
      <c r="C28" s="468"/>
      <c r="D28" s="166"/>
      <c r="E28" s="82"/>
      <c r="F28" s="82"/>
      <c r="G28" s="82"/>
      <c r="H28" s="82"/>
      <c r="I28" s="82"/>
      <c r="J28" s="167"/>
      <c r="K28" s="168"/>
      <c r="L28" s="82"/>
      <c r="M28" s="82"/>
      <c r="N28" s="82"/>
      <c r="O28" s="82"/>
      <c r="P28" s="82"/>
      <c r="Q28" s="169"/>
      <c r="R28" s="166"/>
      <c r="S28" s="82"/>
      <c r="T28" s="82"/>
      <c r="U28" s="82"/>
      <c r="V28" s="82"/>
      <c r="W28" s="82"/>
      <c r="X28" s="167"/>
      <c r="Y28" s="166"/>
      <c r="Z28" s="82"/>
      <c r="AA28" s="82"/>
      <c r="AB28" s="82"/>
      <c r="AC28" s="82"/>
      <c r="AD28" s="82"/>
      <c r="AE28" s="167"/>
      <c r="AF28" s="470">
        <f>SUMIF(D29:AE29,"&gt;0")</f>
        <v>0</v>
      </c>
      <c r="AG28" s="471"/>
      <c r="AH28" s="474">
        <f>AF28/4</f>
        <v>0</v>
      </c>
      <c r="AI28" s="475"/>
      <c r="AJ28" s="478">
        <f>ROUNDDOWN(AH28/$AC$43,1)</f>
        <v>0</v>
      </c>
      <c r="AK28" s="479"/>
      <c r="AL28" s="80"/>
    </row>
    <row r="29" spans="1:46" ht="15" customHeight="1">
      <c r="A29" s="465"/>
      <c r="B29" s="467"/>
      <c r="C29" s="469"/>
      <c r="D29" s="170" t="e">
        <f t="shared" ref="D29:AE29" si="8">VLOOKUP(D28,$B$47:$I$77,2,1)</f>
        <v>#N/A</v>
      </c>
      <c r="E29" s="171" t="e">
        <f t="shared" si="8"/>
        <v>#N/A</v>
      </c>
      <c r="F29" s="171" t="e">
        <f t="shared" si="8"/>
        <v>#N/A</v>
      </c>
      <c r="G29" s="171" t="e">
        <f t="shared" si="8"/>
        <v>#N/A</v>
      </c>
      <c r="H29" s="171" t="e">
        <f t="shared" si="8"/>
        <v>#N/A</v>
      </c>
      <c r="I29" s="171" t="e">
        <f t="shared" si="8"/>
        <v>#N/A</v>
      </c>
      <c r="J29" s="172" t="e">
        <f t="shared" si="8"/>
        <v>#N/A</v>
      </c>
      <c r="K29" s="173" t="e">
        <f t="shared" si="8"/>
        <v>#N/A</v>
      </c>
      <c r="L29" s="171" t="e">
        <f t="shared" si="8"/>
        <v>#N/A</v>
      </c>
      <c r="M29" s="171" t="e">
        <f t="shared" si="8"/>
        <v>#N/A</v>
      </c>
      <c r="N29" s="171" t="e">
        <f t="shared" si="8"/>
        <v>#N/A</v>
      </c>
      <c r="O29" s="171" t="e">
        <f t="shared" si="8"/>
        <v>#N/A</v>
      </c>
      <c r="P29" s="171" t="e">
        <f t="shared" si="8"/>
        <v>#N/A</v>
      </c>
      <c r="Q29" s="174" t="e">
        <f t="shared" si="8"/>
        <v>#N/A</v>
      </c>
      <c r="R29" s="170" t="e">
        <f t="shared" si="8"/>
        <v>#N/A</v>
      </c>
      <c r="S29" s="171" t="e">
        <f t="shared" si="8"/>
        <v>#N/A</v>
      </c>
      <c r="T29" s="171" t="e">
        <f t="shared" si="8"/>
        <v>#N/A</v>
      </c>
      <c r="U29" s="171" t="e">
        <f t="shared" si="8"/>
        <v>#N/A</v>
      </c>
      <c r="V29" s="171" t="e">
        <f t="shared" si="8"/>
        <v>#N/A</v>
      </c>
      <c r="W29" s="171" t="e">
        <f t="shared" si="8"/>
        <v>#N/A</v>
      </c>
      <c r="X29" s="172" t="e">
        <f t="shared" si="8"/>
        <v>#N/A</v>
      </c>
      <c r="Y29" s="170" t="e">
        <f t="shared" si="8"/>
        <v>#N/A</v>
      </c>
      <c r="Z29" s="171" t="e">
        <f t="shared" si="8"/>
        <v>#N/A</v>
      </c>
      <c r="AA29" s="171" t="e">
        <f t="shared" si="8"/>
        <v>#N/A</v>
      </c>
      <c r="AB29" s="171" t="e">
        <f t="shared" si="8"/>
        <v>#N/A</v>
      </c>
      <c r="AC29" s="171" t="e">
        <f t="shared" si="8"/>
        <v>#N/A</v>
      </c>
      <c r="AD29" s="171" t="e">
        <f t="shared" si="8"/>
        <v>#N/A</v>
      </c>
      <c r="AE29" s="172" t="e">
        <f t="shared" si="8"/>
        <v>#N/A</v>
      </c>
      <c r="AF29" s="472"/>
      <c r="AG29" s="473"/>
      <c r="AH29" s="476"/>
      <c r="AI29" s="477"/>
      <c r="AJ29" s="480"/>
      <c r="AK29" s="481"/>
      <c r="AL29" s="80"/>
    </row>
    <row r="30" spans="1:46" ht="15" customHeight="1">
      <c r="A30" s="464"/>
      <c r="B30" s="466"/>
      <c r="C30" s="468"/>
      <c r="D30" s="166"/>
      <c r="E30" s="82"/>
      <c r="F30" s="82"/>
      <c r="G30" s="82"/>
      <c r="H30" s="82"/>
      <c r="I30" s="82"/>
      <c r="J30" s="167"/>
      <c r="K30" s="168"/>
      <c r="L30" s="82"/>
      <c r="M30" s="82"/>
      <c r="N30" s="82"/>
      <c r="O30" s="82"/>
      <c r="P30" s="82"/>
      <c r="Q30" s="169"/>
      <c r="R30" s="166"/>
      <c r="S30" s="82"/>
      <c r="T30" s="82"/>
      <c r="U30" s="82"/>
      <c r="V30" s="82"/>
      <c r="W30" s="82"/>
      <c r="X30" s="167"/>
      <c r="Y30" s="166"/>
      <c r="Z30" s="82"/>
      <c r="AA30" s="82"/>
      <c r="AB30" s="82"/>
      <c r="AC30" s="82"/>
      <c r="AD30" s="82"/>
      <c r="AE30" s="167"/>
      <c r="AF30" s="470">
        <f>SUMIF(D31:AE31,"&gt;0")</f>
        <v>0</v>
      </c>
      <c r="AG30" s="471"/>
      <c r="AH30" s="474">
        <f>AF30/4</f>
        <v>0</v>
      </c>
      <c r="AI30" s="475"/>
      <c r="AJ30" s="478">
        <f>ROUNDDOWN(AH30/$AC$43,1)</f>
        <v>0</v>
      </c>
      <c r="AK30" s="479"/>
      <c r="AL30" s="80"/>
      <c r="AM30" s="81"/>
      <c r="AN30" s="81"/>
      <c r="AO30" s="81"/>
      <c r="AP30" s="81"/>
      <c r="AQ30" s="106"/>
      <c r="AR30" s="106"/>
      <c r="AS30" s="106"/>
      <c r="AT30" s="106"/>
    </row>
    <row r="31" spans="1:46" ht="15" customHeight="1">
      <c r="A31" s="465"/>
      <c r="B31" s="467"/>
      <c r="C31" s="469"/>
      <c r="D31" s="170" t="e">
        <f t="shared" ref="D31:AE31" si="9">VLOOKUP(D30,$B$47:$I$77,2,1)</f>
        <v>#N/A</v>
      </c>
      <c r="E31" s="171" t="e">
        <f t="shared" si="9"/>
        <v>#N/A</v>
      </c>
      <c r="F31" s="171" t="e">
        <f t="shared" si="9"/>
        <v>#N/A</v>
      </c>
      <c r="G31" s="171" t="e">
        <f t="shared" si="9"/>
        <v>#N/A</v>
      </c>
      <c r="H31" s="171" t="e">
        <f t="shared" si="9"/>
        <v>#N/A</v>
      </c>
      <c r="I31" s="171" t="e">
        <f t="shared" si="9"/>
        <v>#N/A</v>
      </c>
      <c r="J31" s="172" t="e">
        <f t="shared" si="9"/>
        <v>#N/A</v>
      </c>
      <c r="K31" s="173" t="e">
        <f t="shared" si="9"/>
        <v>#N/A</v>
      </c>
      <c r="L31" s="171" t="e">
        <f t="shared" si="9"/>
        <v>#N/A</v>
      </c>
      <c r="M31" s="171" t="e">
        <f t="shared" si="9"/>
        <v>#N/A</v>
      </c>
      <c r="N31" s="171" t="e">
        <f t="shared" si="9"/>
        <v>#N/A</v>
      </c>
      <c r="O31" s="171" t="e">
        <f t="shared" si="9"/>
        <v>#N/A</v>
      </c>
      <c r="P31" s="171" t="e">
        <f t="shared" si="9"/>
        <v>#N/A</v>
      </c>
      <c r="Q31" s="174" t="e">
        <f t="shared" si="9"/>
        <v>#N/A</v>
      </c>
      <c r="R31" s="170" t="e">
        <f t="shared" si="9"/>
        <v>#N/A</v>
      </c>
      <c r="S31" s="171" t="e">
        <f t="shared" si="9"/>
        <v>#N/A</v>
      </c>
      <c r="T31" s="171" t="e">
        <f t="shared" si="9"/>
        <v>#N/A</v>
      </c>
      <c r="U31" s="171" t="e">
        <f t="shared" si="9"/>
        <v>#N/A</v>
      </c>
      <c r="V31" s="171" t="e">
        <f t="shared" si="9"/>
        <v>#N/A</v>
      </c>
      <c r="W31" s="171" t="e">
        <f t="shared" si="9"/>
        <v>#N/A</v>
      </c>
      <c r="X31" s="172" t="e">
        <f t="shared" si="9"/>
        <v>#N/A</v>
      </c>
      <c r="Y31" s="170" t="e">
        <f t="shared" si="9"/>
        <v>#N/A</v>
      </c>
      <c r="Z31" s="171" t="e">
        <f t="shared" si="9"/>
        <v>#N/A</v>
      </c>
      <c r="AA31" s="171" t="e">
        <f t="shared" si="9"/>
        <v>#N/A</v>
      </c>
      <c r="AB31" s="171" t="e">
        <f t="shared" si="9"/>
        <v>#N/A</v>
      </c>
      <c r="AC31" s="171" t="e">
        <f t="shared" si="9"/>
        <v>#N/A</v>
      </c>
      <c r="AD31" s="171" t="e">
        <f t="shared" si="9"/>
        <v>#N/A</v>
      </c>
      <c r="AE31" s="172" t="e">
        <f t="shared" si="9"/>
        <v>#N/A</v>
      </c>
      <c r="AF31" s="472"/>
      <c r="AG31" s="473"/>
      <c r="AH31" s="476"/>
      <c r="AI31" s="477"/>
      <c r="AJ31" s="480"/>
      <c r="AK31" s="481"/>
      <c r="AL31" s="80"/>
      <c r="AM31" s="81"/>
      <c r="AN31" s="81"/>
      <c r="AO31" s="81"/>
      <c r="AP31" s="81"/>
      <c r="AQ31" s="106"/>
      <c r="AR31" s="106"/>
      <c r="AS31" s="106"/>
      <c r="AT31" s="106"/>
    </row>
    <row r="32" spans="1:46" ht="15" customHeight="1">
      <c r="A32" s="464"/>
      <c r="B32" s="466"/>
      <c r="C32" s="468"/>
      <c r="D32" s="166"/>
      <c r="E32" s="82"/>
      <c r="F32" s="82"/>
      <c r="G32" s="82"/>
      <c r="H32" s="82"/>
      <c r="I32" s="82"/>
      <c r="J32" s="167"/>
      <c r="K32" s="168"/>
      <c r="L32" s="82"/>
      <c r="M32" s="82"/>
      <c r="N32" s="82"/>
      <c r="O32" s="82"/>
      <c r="P32" s="82"/>
      <c r="Q32" s="169"/>
      <c r="R32" s="166"/>
      <c r="S32" s="82"/>
      <c r="T32" s="82"/>
      <c r="U32" s="82"/>
      <c r="V32" s="82"/>
      <c r="W32" s="82"/>
      <c r="X32" s="167"/>
      <c r="Y32" s="166"/>
      <c r="Z32" s="82"/>
      <c r="AA32" s="82"/>
      <c r="AB32" s="82"/>
      <c r="AC32" s="82"/>
      <c r="AD32" s="82"/>
      <c r="AE32" s="167"/>
      <c r="AF32" s="470">
        <f>SUMIF(D33:AE33,"&gt;0")</f>
        <v>0</v>
      </c>
      <c r="AG32" s="471"/>
      <c r="AH32" s="474">
        <f>AF32/4</f>
        <v>0</v>
      </c>
      <c r="AI32" s="475"/>
      <c r="AJ32" s="478">
        <f>ROUNDDOWN(AH32/$AC$43,1)</f>
        <v>0</v>
      </c>
      <c r="AK32" s="479"/>
      <c r="AL32" s="80"/>
      <c r="AM32" s="81"/>
      <c r="AN32" s="81"/>
      <c r="AO32" s="81"/>
      <c r="AP32" s="81"/>
      <c r="AQ32" s="106"/>
      <c r="AR32" s="106"/>
      <c r="AS32" s="106"/>
      <c r="AT32" s="106"/>
    </row>
    <row r="33" spans="1:46" ht="15" customHeight="1">
      <c r="A33" s="465"/>
      <c r="B33" s="467"/>
      <c r="C33" s="469"/>
      <c r="D33" s="170" t="e">
        <f t="shared" ref="D33:AE33" si="10">VLOOKUP(D32,$B$47:$I$77,2,1)</f>
        <v>#N/A</v>
      </c>
      <c r="E33" s="171" t="e">
        <f t="shared" si="10"/>
        <v>#N/A</v>
      </c>
      <c r="F33" s="171" t="e">
        <f t="shared" si="10"/>
        <v>#N/A</v>
      </c>
      <c r="G33" s="171" t="e">
        <f t="shared" si="10"/>
        <v>#N/A</v>
      </c>
      <c r="H33" s="171" t="e">
        <f t="shared" si="10"/>
        <v>#N/A</v>
      </c>
      <c r="I33" s="171" t="e">
        <f t="shared" si="10"/>
        <v>#N/A</v>
      </c>
      <c r="J33" s="172" t="e">
        <f t="shared" si="10"/>
        <v>#N/A</v>
      </c>
      <c r="K33" s="173" t="e">
        <f t="shared" si="10"/>
        <v>#N/A</v>
      </c>
      <c r="L33" s="171" t="e">
        <f t="shared" si="10"/>
        <v>#N/A</v>
      </c>
      <c r="M33" s="171" t="e">
        <f t="shared" si="10"/>
        <v>#N/A</v>
      </c>
      <c r="N33" s="171" t="e">
        <f t="shared" si="10"/>
        <v>#N/A</v>
      </c>
      <c r="O33" s="171" t="e">
        <f t="shared" si="10"/>
        <v>#N/A</v>
      </c>
      <c r="P33" s="171" t="e">
        <f t="shared" si="10"/>
        <v>#N/A</v>
      </c>
      <c r="Q33" s="174" t="e">
        <f t="shared" si="10"/>
        <v>#N/A</v>
      </c>
      <c r="R33" s="170" t="e">
        <f t="shared" si="10"/>
        <v>#N/A</v>
      </c>
      <c r="S33" s="171" t="e">
        <f t="shared" si="10"/>
        <v>#N/A</v>
      </c>
      <c r="T33" s="171" t="e">
        <f t="shared" si="10"/>
        <v>#N/A</v>
      </c>
      <c r="U33" s="171" t="e">
        <f t="shared" si="10"/>
        <v>#N/A</v>
      </c>
      <c r="V33" s="171" t="e">
        <f t="shared" si="10"/>
        <v>#N/A</v>
      </c>
      <c r="W33" s="171" t="e">
        <f t="shared" si="10"/>
        <v>#N/A</v>
      </c>
      <c r="X33" s="172" t="e">
        <f t="shared" si="10"/>
        <v>#N/A</v>
      </c>
      <c r="Y33" s="170" t="e">
        <f t="shared" si="10"/>
        <v>#N/A</v>
      </c>
      <c r="Z33" s="171" t="e">
        <f t="shared" si="10"/>
        <v>#N/A</v>
      </c>
      <c r="AA33" s="171" t="e">
        <f t="shared" si="10"/>
        <v>#N/A</v>
      </c>
      <c r="AB33" s="171" t="e">
        <f t="shared" si="10"/>
        <v>#N/A</v>
      </c>
      <c r="AC33" s="171" t="e">
        <f t="shared" si="10"/>
        <v>#N/A</v>
      </c>
      <c r="AD33" s="171" t="e">
        <f t="shared" si="10"/>
        <v>#N/A</v>
      </c>
      <c r="AE33" s="172" t="e">
        <f t="shared" si="10"/>
        <v>#N/A</v>
      </c>
      <c r="AF33" s="472"/>
      <c r="AG33" s="473"/>
      <c r="AH33" s="476"/>
      <c r="AI33" s="477"/>
      <c r="AJ33" s="480"/>
      <c r="AK33" s="481"/>
      <c r="AL33" s="80"/>
      <c r="AM33" s="81"/>
      <c r="AN33" s="81"/>
      <c r="AO33" s="81"/>
      <c r="AP33" s="81"/>
      <c r="AQ33" s="106"/>
      <c r="AR33" s="106"/>
      <c r="AS33" s="106"/>
      <c r="AT33" s="106"/>
    </row>
    <row r="34" spans="1:46" ht="15" customHeight="1">
      <c r="A34" s="464"/>
      <c r="B34" s="482"/>
      <c r="C34" s="468"/>
      <c r="D34" s="166"/>
      <c r="E34" s="82"/>
      <c r="F34" s="82"/>
      <c r="G34" s="82"/>
      <c r="H34" s="82"/>
      <c r="I34" s="82"/>
      <c r="J34" s="167"/>
      <c r="K34" s="168"/>
      <c r="L34" s="82"/>
      <c r="M34" s="82"/>
      <c r="N34" s="82"/>
      <c r="O34" s="82"/>
      <c r="P34" s="82"/>
      <c r="Q34" s="169"/>
      <c r="R34" s="166"/>
      <c r="S34" s="82"/>
      <c r="T34" s="82"/>
      <c r="U34" s="82"/>
      <c r="V34" s="82"/>
      <c r="W34" s="82"/>
      <c r="X34" s="167"/>
      <c r="Y34" s="166"/>
      <c r="Z34" s="82"/>
      <c r="AA34" s="82"/>
      <c r="AB34" s="82"/>
      <c r="AC34" s="82"/>
      <c r="AD34" s="82"/>
      <c r="AE34" s="167"/>
      <c r="AF34" s="470">
        <f>SUMIF(D35:AE35,"&gt;0")</f>
        <v>0</v>
      </c>
      <c r="AG34" s="471"/>
      <c r="AH34" s="474">
        <f>AF34/4</f>
        <v>0</v>
      </c>
      <c r="AI34" s="475"/>
      <c r="AJ34" s="478">
        <f>ROUNDDOWN(AH34/$AC$43,1)</f>
        <v>0</v>
      </c>
      <c r="AK34" s="479"/>
      <c r="AL34" s="80"/>
      <c r="AM34" s="81"/>
      <c r="AN34" s="81"/>
      <c r="AO34" s="81"/>
      <c r="AP34" s="81"/>
      <c r="AQ34" s="106"/>
      <c r="AR34" s="106"/>
      <c r="AS34" s="106"/>
      <c r="AT34" s="106"/>
    </row>
    <row r="35" spans="1:46" ht="15" customHeight="1">
      <c r="A35" s="465"/>
      <c r="B35" s="483"/>
      <c r="C35" s="469"/>
      <c r="D35" s="170" t="e">
        <f t="shared" ref="D35:AE35" si="11">VLOOKUP(D34,$B$47:$I$77,2,1)</f>
        <v>#N/A</v>
      </c>
      <c r="E35" s="171" t="e">
        <f t="shared" si="11"/>
        <v>#N/A</v>
      </c>
      <c r="F35" s="171" t="e">
        <f t="shared" si="11"/>
        <v>#N/A</v>
      </c>
      <c r="G35" s="171" t="e">
        <f t="shared" si="11"/>
        <v>#N/A</v>
      </c>
      <c r="H35" s="171" t="e">
        <f t="shared" si="11"/>
        <v>#N/A</v>
      </c>
      <c r="I35" s="171" t="e">
        <f t="shared" si="11"/>
        <v>#N/A</v>
      </c>
      <c r="J35" s="172" t="e">
        <f t="shared" si="11"/>
        <v>#N/A</v>
      </c>
      <c r="K35" s="173" t="e">
        <f t="shared" si="11"/>
        <v>#N/A</v>
      </c>
      <c r="L35" s="171" t="e">
        <f t="shared" si="11"/>
        <v>#N/A</v>
      </c>
      <c r="M35" s="171" t="e">
        <f t="shared" si="11"/>
        <v>#N/A</v>
      </c>
      <c r="N35" s="171" t="e">
        <f t="shared" si="11"/>
        <v>#N/A</v>
      </c>
      <c r="O35" s="171" t="e">
        <f t="shared" si="11"/>
        <v>#N/A</v>
      </c>
      <c r="P35" s="171" t="e">
        <f t="shared" si="11"/>
        <v>#N/A</v>
      </c>
      <c r="Q35" s="174" t="e">
        <f t="shared" si="11"/>
        <v>#N/A</v>
      </c>
      <c r="R35" s="170" t="e">
        <f t="shared" si="11"/>
        <v>#N/A</v>
      </c>
      <c r="S35" s="171" t="e">
        <f t="shared" si="11"/>
        <v>#N/A</v>
      </c>
      <c r="T35" s="171" t="e">
        <f t="shared" si="11"/>
        <v>#N/A</v>
      </c>
      <c r="U35" s="171" t="e">
        <f t="shared" si="11"/>
        <v>#N/A</v>
      </c>
      <c r="V35" s="171" t="e">
        <f t="shared" si="11"/>
        <v>#N/A</v>
      </c>
      <c r="W35" s="171" t="e">
        <f t="shared" si="11"/>
        <v>#N/A</v>
      </c>
      <c r="X35" s="172" t="e">
        <f t="shared" si="11"/>
        <v>#N/A</v>
      </c>
      <c r="Y35" s="170" t="e">
        <f t="shared" si="11"/>
        <v>#N/A</v>
      </c>
      <c r="Z35" s="171" t="e">
        <f t="shared" si="11"/>
        <v>#N/A</v>
      </c>
      <c r="AA35" s="171" t="e">
        <f t="shared" si="11"/>
        <v>#N/A</v>
      </c>
      <c r="AB35" s="171" t="e">
        <f t="shared" si="11"/>
        <v>#N/A</v>
      </c>
      <c r="AC35" s="171" t="e">
        <f t="shared" si="11"/>
        <v>#N/A</v>
      </c>
      <c r="AD35" s="171" t="e">
        <f t="shared" si="11"/>
        <v>#N/A</v>
      </c>
      <c r="AE35" s="172" t="e">
        <f t="shared" si="11"/>
        <v>#N/A</v>
      </c>
      <c r="AF35" s="472"/>
      <c r="AG35" s="473"/>
      <c r="AH35" s="476"/>
      <c r="AI35" s="477"/>
      <c r="AJ35" s="480"/>
      <c r="AK35" s="481"/>
      <c r="AL35" s="80"/>
    </row>
    <row r="36" spans="1:46" ht="15" customHeight="1">
      <c r="A36" s="464"/>
      <c r="B36" s="466"/>
      <c r="C36" s="468"/>
      <c r="D36" s="166"/>
      <c r="E36" s="82"/>
      <c r="F36" s="82"/>
      <c r="G36" s="82"/>
      <c r="H36" s="82"/>
      <c r="I36" s="82"/>
      <c r="J36" s="167"/>
      <c r="K36" s="168"/>
      <c r="L36" s="82"/>
      <c r="M36" s="82"/>
      <c r="N36" s="82"/>
      <c r="O36" s="82"/>
      <c r="P36" s="82"/>
      <c r="Q36" s="169"/>
      <c r="R36" s="166"/>
      <c r="S36" s="82"/>
      <c r="T36" s="82"/>
      <c r="U36" s="82"/>
      <c r="V36" s="82"/>
      <c r="W36" s="82"/>
      <c r="X36" s="167"/>
      <c r="Y36" s="166"/>
      <c r="Z36" s="82"/>
      <c r="AA36" s="82"/>
      <c r="AB36" s="82"/>
      <c r="AC36" s="82"/>
      <c r="AD36" s="82"/>
      <c r="AE36" s="167"/>
      <c r="AF36" s="470">
        <f>SUMIF(D37:AE37,"&gt;0")</f>
        <v>0</v>
      </c>
      <c r="AG36" s="471"/>
      <c r="AH36" s="474">
        <f>AF36/4</f>
        <v>0</v>
      </c>
      <c r="AI36" s="475"/>
      <c r="AJ36" s="478">
        <f>ROUNDDOWN(AH36/$AC$43,1)</f>
        <v>0</v>
      </c>
      <c r="AK36" s="479"/>
      <c r="AL36" s="80"/>
    </row>
    <row r="37" spans="1:46" ht="15" customHeight="1">
      <c r="A37" s="465"/>
      <c r="B37" s="467"/>
      <c r="C37" s="469"/>
      <c r="D37" s="170" t="e">
        <f t="shared" ref="D37:AE37" si="12">VLOOKUP(D36,$B$47:$I$77,2,1)</f>
        <v>#N/A</v>
      </c>
      <c r="E37" s="171" t="e">
        <f t="shared" si="12"/>
        <v>#N/A</v>
      </c>
      <c r="F37" s="171" t="e">
        <f t="shared" si="12"/>
        <v>#N/A</v>
      </c>
      <c r="G37" s="171" t="e">
        <f t="shared" si="12"/>
        <v>#N/A</v>
      </c>
      <c r="H37" s="171" t="e">
        <f t="shared" si="12"/>
        <v>#N/A</v>
      </c>
      <c r="I37" s="171" t="e">
        <f t="shared" si="12"/>
        <v>#N/A</v>
      </c>
      <c r="J37" s="172" t="e">
        <f t="shared" si="12"/>
        <v>#N/A</v>
      </c>
      <c r="K37" s="173" t="e">
        <f t="shared" si="12"/>
        <v>#N/A</v>
      </c>
      <c r="L37" s="171" t="e">
        <f t="shared" si="12"/>
        <v>#N/A</v>
      </c>
      <c r="M37" s="171" t="e">
        <f t="shared" si="12"/>
        <v>#N/A</v>
      </c>
      <c r="N37" s="171" t="e">
        <f t="shared" si="12"/>
        <v>#N/A</v>
      </c>
      <c r="O37" s="171" t="e">
        <f t="shared" si="12"/>
        <v>#N/A</v>
      </c>
      <c r="P37" s="171" t="e">
        <f t="shared" si="12"/>
        <v>#N/A</v>
      </c>
      <c r="Q37" s="174" t="e">
        <f t="shared" si="12"/>
        <v>#N/A</v>
      </c>
      <c r="R37" s="170" t="e">
        <f t="shared" si="12"/>
        <v>#N/A</v>
      </c>
      <c r="S37" s="171" t="e">
        <f t="shared" si="12"/>
        <v>#N/A</v>
      </c>
      <c r="T37" s="171" t="e">
        <f t="shared" si="12"/>
        <v>#N/A</v>
      </c>
      <c r="U37" s="171" t="e">
        <f t="shared" si="12"/>
        <v>#N/A</v>
      </c>
      <c r="V37" s="171" t="e">
        <f t="shared" si="12"/>
        <v>#N/A</v>
      </c>
      <c r="W37" s="171" t="e">
        <f t="shared" si="12"/>
        <v>#N/A</v>
      </c>
      <c r="X37" s="172" t="e">
        <f t="shared" si="12"/>
        <v>#N/A</v>
      </c>
      <c r="Y37" s="170" t="e">
        <f t="shared" si="12"/>
        <v>#N/A</v>
      </c>
      <c r="Z37" s="171" t="e">
        <f t="shared" si="12"/>
        <v>#N/A</v>
      </c>
      <c r="AA37" s="171" t="e">
        <f t="shared" si="12"/>
        <v>#N/A</v>
      </c>
      <c r="AB37" s="171" t="e">
        <f t="shared" si="12"/>
        <v>#N/A</v>
      </c>
      <c r="AC37" s="171" t="e">
        <f t="shared" si="12"/>
        <v>#N/A</v>
      </c>
      <c r="AD37" s="171" t="e">
        <f t="shared" si="12"/>
        <v>#N/A</v>
      </c>
      <c r="AE37" s="172" t="e">
        <f t="shared" si="12"/>
        <v>#N/A</v>
      </c>
      <c r="AF37" s="472"/>
      <c r="AG37" s="473"/>
      <c r="AH37" s="476"/>
      <c r="AI37" s="477"/>
      <c r="AJ37" s="480"/>
      <c r="AK37" s="481"/>
      <c r="AL37" s="80"/>
    </row>
    <row r="38" spans="1:46" ht="15" customHeight="1">
      <c r="A38" s="464"/>
      <c r="B38" s="466"/>
      <c r="C38" s="468"/>
      <c r="D38" s="166"/>
      <c r="E38" s="82"/>
      <c r="F38" s="82"/>
      <c r="G38" s="82"/>
      <c r="H38" s="82"/>
      <c r="I38" s="82"/>
      <c r="J38" s="167"/>
      <c r="K38" s="168"/>
      <c r="L38" s="82"/>
      <c r="M38" s="82"/>
      <c r="N38" s="82"/>
      <c r="O38" s="82"/>
      <c r="P38" s="82"/>
      <c r="Q38" s="169"/>
      <c r="R38" s="166"/>
      <c r="S38" s="82"/>
      <c r="T38" s="82"/>
      <c r="U38" s="82"/>
      <c r="V38" s="82"/>
      <c r="W38" s="82"/>
      <c r="X38" s="167"/>
      <c r="Y38" s="166"/>
      <c r="Z38" s="82"/>
      <c r="AA38" s="82"/>
      <c r="AB38" s="82"/>
      <c r="AC38" s="82"/>
      <c r="AD38" s="82"/>
      <c r="AE38" s="167"/>
      <c r="AF38" s="470">
        <f>SUMIF(D39:AE39,"&gt;0")</f>
        <v>0</v>
      </c>
      <c r="AG38" s="471"/>
      <c r="AH38" s="474">
        <f>AF38/4</f>
        <v>0</v>
      </c>
      <c r="AI38" s="475"/>
      <c r="AJ38" s="478">
        <f>ROUNDDOWN(AH38/$AC$43,1)</f>
        <v>0</v>
      </c>
      <c r="AK38" s="479"/>
      <c r="AL38" s="80"/>
    </row>
    <row r="39" spans="1:46" ht="15" customHeight="1">
      <c r="A39" s="465"/>
      <c r="B39" s="467"/>
      <c r="C39" s="469"/>
      <c r="D39" s="170" t="e">
        <f t="shared" ref="D39:AE39" si="13">VLOOKUP(D38,$B$47:$I$77,2,1)</f>
        <v>#N/A</v>
      </c>
      <c r="E39" s="171" t="e">
        <f t="shared" si="13"/>
        <v>#N/A</v>
      </c>
      <c r="F39" s="171" t="e">
        <f t="shared" si="13"/>
        <v>#N/A</v>
      </c>
      <c r="G39" s="171" t="e">
        <f t="shared" si="13"/>
        <v>#N/A</v>
      </c>
      <c r="H39" s="171" t="e">
        <f t="shared" si="13"/>
        <v>#N/A</v>
      </c>
      <c r="I39" s="171" t="e">
        <f t="shared" si="13"/>
        <v>#N/A</v>
      </c>
      <c r="J39" s="172" t="e">
        <f t="shared" si="13"/>
        <v>#N/A</v>
      </c>
      <c r="K39" s="173" t="e">
        <f t="shared" si="13"/>
        <v>#N/A</v>
      </c>
      <c r="L39" s="171" t="e">
        <f t="shared" si="13"/>
        <v>#N/A</v>
      </c>
      <c r="M39" s="171" t="e">
        <f t="shared" si="13"/>
        <v>#N/A</v>
      </c>
      <c r="N39" s="171" t="e">
        <f t="shared" si="13"/>
        <v>#N/A</v>
      </c>
      <c r="O39" s="171" t="e">
        <f t="shared" si="13"/>
        <v>#N/A</v>
      </c>
      <c r="P39" s="171" t="e">
        <f t="shared" si="13"/>
        <v>#N/A</v>
      </c>
      <c r="Q39" s="174" t="e">
        <f t="shared" si="13"/>
        <v>#N/A</v>
      </c>
      <c r="R39" s="170" t="e">
        <f t="shared" si="13"/>
        <v>#N/A</v>
      </c>
      <c r="S39" s="171" t="e">
        <f t="shared" si="13"/>
        <v>#N/A</v>
      </c>
      <c r="T39" s="171" t="e">
        <f t="shared" si="13"/>
        <v>#N/A</v>
      </c>
      <c r="U39" s="171" t="e">
        <f t="shared" si="13"/>
        <v>#N/A</v>
      </c>
      <c r="V39" s="171" t="e">
        <f t="shared" si="13"/>
        <v>#N/A</v>
      </c>
      <c r="W39" s="171" t="e">
        <f t="shared" si="13"/>
        <v>#N/A</v>
      </c>
      <c r="X39" s="172" t="e">
        <f t="shared" si="13"/>
        <v>#N/A</v>
      </c>
      <c r="Y39" s="170" t="e">
        <f t="shared" si="13"/>
        <v>#N/A</v>
      </c>
      <c r="Z39" s="171" t="e">
        <f t="shared" si="13"/>
        <v>#N/A</v>
      </c>
      <c r="AA39" s="171" t="e">
        <f t="shared" si="13"/>
        <v>#N/A</v>
      </c>
      <c r="AB39" s="171" t="e">
        <f t="shared" si="13"/>
        <v>#N/A</v>
      </c>
      <c r="AC39" s="171" t="e">
        <f t="shared" si="13"/>
        <v>#N/A</v>
      </c>
      <c r="AD39" s="171" t="e">
        <f t="shared" si="13"/>
        <v>#N/A</v>
      </c>
      <c r="AE39" s="172" t="e">
        <f t="shared" si="13"/>
        <v>#N/A</v>
      </c>
      <c r="AF39" s="472"/>
      <c r="AG39" s="473"/>
      <c r="AH39" s="476"/>
      <c r="AI39" s="477"/>
      <c r="AJ39" s="480"/>
      <c r="AK39" s="481"/>
      <c r="AL39" s="80"/>
    </row>
    <row r="40" spans="1:46" ht="15" customHeight="1">
      <c r="A40" s="464"/>
      <c r="B40" s="466"/>
      <c r="C40" s="468"/>
      <c r="D40" s="166"/>
      <c r="E40" s="82"/>
      <c r="F40" s="82"/>
      <c r="G40" s="82"/>
      <c r="H40" s="82"/>
      <c r="I40" s="82"/>
      <c r="J40" s="167"/>
      <c r="K40" s="168"/>
      <c r="L40" s="82"/>
      <c r="M40" s="82"/>
      <c r="N40" s="82"/>
      <c r="O40" s="82"/>
      <c r="P40" s="82"/>
      <c r="Q40" s="169"/>
      <c r="R40" s="166"/>
      <c r="S40" s="82"/>
      <c r="T40" s="82"/>
      <c r="U40" s="82"/>
      <c r="V40" s="82"/>
      <c r="W40" s="82"/>
      <c r="X40" s="167"/>
      <c r="Y40" s="166"/>
      <c r="Z40" s="82"/>
      <c r="AA40" s="82"/>
      <c r="AB40" s="82"/>
      <c r="AC40" s="82"/>
      <c r="AD40" s="82"/>
      <c r="AE40" s="167"/>
      <c r="AF40" s="500">
        <f>SUMIF(D41:AE41,"&gt;0")</f>
        <v>0</v>
      </c>
      <c r="AG40" s="501"/>
      <c r="AH40" s="474">
        <f>AF40/4</f>
        <v>0</v>
      </c>
      <c r="AI40" s="475"/>
      <c r="AJ40" s="478">
        <f>ROUNDDOWN(AH40/$AC$43,1)</f>
        <v>0</v>
      </c>
      <c r="AK40" s="479"/>
      <c r="AL40" s="80"/>
    </row>
    <row r="41" spans="1:46" ht="15" customHeight="1">
      <c r="A41" s="497"/>
      <c r="B41" s="498"/>
      <c r="C41" s="499"/>
      <c r="D41" s="206" t="e">
        <f t="shared" ref="D41:AE41" si="14">VLOOKUP(D40,$B$47:$I$77,2,1)</f>
        <v>#N/A</v>
      </c>
      <c r="E41" s="178" t="e">
        <f t="shared" si="14"/>
        <v>#N/A</v>
      </c>
      <c r="F41" s="178" t="e">
        <f t="shared" si="14"/>
        <v>#N/A</v>
      </c>
      <c r="G41" s="178" t="e">
        <f t="shared" si="14"/>
        <v>#N/A</v>
      </c>
      <c r="H41" s="178" t="e">
        <f t="shared" si="14"/>
        <v>#N/A</v>
      </c>
      <c r="I41" s="178" t="e">
        <f t="shared" si="14"/>
        <v>#N/A</v>
      </c>
      <c r="J41" s="179" t="e">
        <f t="shared" si="14"/>
        <v>#N/A</v>
      </c>
      <c r="K41" s="207" t="e">
        <f t="shared" si="14"/>
        <v>#N/A</v>
      </c>
      <c r="L41" s="178" t="e">
        <f t="shared" si="14"/>
        <v>#N/A</v>
      </c>
      <c r="M41" s="178" t="e">
        <f t="shared" si="14"/>
        <v>#N/A</v>
      </c>
      <c r="N41" s="178" t="e">
        <f t="shared" si="14"/>
        <v>#N/A</v>
      </c>
      <c r="O41" s="178" t="e">
        <f t="shared" si="14"/>
        <v>#N/A</v>
      </c>
      <c r="P41" s="178" t="e">
        <f t="shared" si="14"/>
        <v>#N/A</v>
      </c>
      <c r="Q41" s="208" t="e">
        <f t="shared" si="14"/>
        <v>#N/A</v>
      </c>
      <c r="R41" s="206" t="e">
        <f t="shared" si="14"/>
        <v>#N/A</v>
      </c>
      <c r="S41" s="178" t="e">
        <f t="shared" si="14"/>
        <v>#N/A</v>
      </c>
      <c r="T41" s="178" t="e">
        <f t="shared" si="14"/>
        <v>#N/A</v>
      </c>
      <c r="U41" s="178" t="e">
        <f t="shared" si="14"/>
        <v>#N/A</v>
      </c>
      <c r="V41" s="178" t="e">
        <f t="shared" si="14"/>
        <v>#N/A</v>
      </c>
      <c r="W41" s="178" t="e">
        <f t="shared" si="14"/>
        <v>#N/A</v>
      </c>
      <c r="X41" s="179" t="e">
        <f t="shared" si="14"/>
        <v>#N/A</v>
      </c>
      <c r="Y41" s="206" t="e">
        <f t="shared" si="14"/>
        <v>#N/A</v>
      </c>
      <c r="Z41" s="178" t="e">
        <f t="shared" si="14"/>
        <v>#N/A</v>
      </c>
      <c r="AA41" s="178" t="e">
        <f t="shared" si="14"/>
        <v>#N/A</v>
      </c>
      <c r="AB41" s="178" t="e">
        <f t="shared" si="14"/>
        <v>#N/A</v>
      </c>
      <c r="AC41" s="178" t="e">
        <f t="shared" si="14"/>
        <v>#N/A</v>
      </c>
      <c r="AD41" s="178" t="e">
        <f t="shared" si="14"/>
        <v>#N/A</v>
      </c>
      <c r="AE41" s="179" t="e">
        <f t="shared" si="14"/>
        <v>#N/A</v>
      </c>
      <c r="AF41" s="472"/>
      <c r="AG41" s="473"/>
      <c r="AH41" s="476"/>
      <c r="AI41" s="477"/>
      <c r="AJ41" s="480"/>
      <c r="AK41" s="481"/>
      <c r="AL41" s="80"/>
    </row>
    <row r="42" spans="1:46" ht="24" customHeight="1">
      <c r="A42" s="460" t="s">
        <v>16</v>
      </c>
      <c r="B42" s="461"/>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84"/>
      <c r="AF42" s="485">
        <f>SUM(AF12:AG41)</f>
        <v>0</v>
      </c>
      <c r="AG42" s="486"/>
      <c r="AH42" s="485">
        <f>SUM(AH12:AI41)</f>
        <v>0</v>
      </c>
      <c r="AI42" s="486"/>
      <c r="AJ42" s="487">
        <f>SUM(AJ12:AK41)</f>
        <v>0</v>
      </c>
      <c r="AK42" s="488"/>
      <c r="AL42" s="80"/>
    </row>
    <row r="43" spans="1:46" ht="15" customHeight="1" thickBot="1">
      <c r="A43" s="521" t="s">
        <v>17</v>
      </c>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3"/>
      <c r="AC43" s="492">
        <v>1.6666666666666667</v>
      </c>
      <c r="AD43" s="493"/>
      <c r="AE43" s="494"/>
      <c r="AF43" s="495" t="s">
        <v>43</v>
      </c>
      <c r="AG43" s="495"/>
      <c r="AH43" s="495"/>
      <c r="AI43" s="495"/>
      <c r="AJ43" s="495"/>
      <c r="AK43" s="495"/>
      <c r="AL43" s="496"/>
    </row>
    <row r="44" spans="1:46" ht="6.7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4"/>
      <c r="AJ44" s="83"/>
      <c r="AK44" s="84"/>
    </row>
    <row r="45" spans="1:46" ht="15" customHeight="1">
      <c r="A45" s="507" t="s">
        <v>94</v>
      </c>
      <c r="B45" s="508"/>
      <c r="C45" s="509"/>
      <c r="D45" s="210" t="s">
        <v>93</v>
      </c>
      <c r="E45" s="510" t="s">
        <v>95</v>
      </c>
      <c r="F45" s="511"/>
      <c r="G45" s="511"/>
      <c r="H45" s="511"/>
      <c r="I45" s="511"/>
      <c r="J45" s="502">
        <v>0</v>
      </c>
      <c r="K45" s="503"/>
      <c r="L45" s="210" t="s">
        <v>92</v>
      </c>
      <c r="M45" s="510" t="s">
        <v>95</v>
      </c>
      <c r="N45" s="511"/>
      <c r="O45" s="511"/>
      <c r="P45" s="511"/>
      <c r="Q45" s="511"/>
      <c r="R45" s="502">
        <v>0</v>
      </c>
      <c r="S45" s="503"/>
      <c r="T45" s="210" t="s">
        <v>96</v>
      </c>
      <c r="U45" s="510" t="s">
        <v>95</v>
      </c>
      <c r="V45" s="511"/>
      <c r="W45" s="511"/>
      <c r="X45" s="511"/>
      <c r="Y45" s="511"/>
      <c r="Z45" s="502">
        <v>0</v>
      </c>
      <c r="AA45" s="503"/>
      <c r="AB45" s="210" t="s">
        <v>97</v>
      </c>
      <c r="AC45" s="510" t="s">
        <v>95</v>
      </c>
      <c r="AD45" s="511"/>
      <c r="AE45" s="511"/>
      <c r="AF45" s="511"/>
      <c r="AG45" s="511"/>
      <c r="AH45" s="502">
        <v>0</v>
      </c>
      <c r="AI45" s="503"/>
      <c r="AJ45" s="502">
        <v>0</v>
      </c>
      <c r="AK45" s="503"/>
      <c r="AL45" s="84"/>
      <c r="AM45" s="86"/>
    </row>
    <row r="46" spans="1:46" ht="6.75" customHeight="1">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9"/>
      <c r="AJ46" s="88"/>
      <c r="AK46" s="89"/>
    </row>
    <row r="47" spans="1:46" ht="15" customHeight="1">
      <c r="A47" s="504" t="s">
        <v>98</v>
      </c>
      <c r="B47" s="211" t="s">
        <v>145</v>
      </c>
      <c r="C47" s="212" t="s">
        <v>146</v>
      </c>
      <c r="D47" s="505" t="s">
        <v>147</v>
      </c>
      <c r="E47" s="505"/>
      <c r="F47" s="505" t="s">
        <v>148</v>
      </c>
      <c r="G47" s="505"/>
      <c r="H47" s="505" t="s">
        <v>149</v>
      </c>
      <c r="I47" s="505"/>
      <c r="J47" s="93" t="s">
        <v>216</v>
      </c>
      <c r="L47" s="83"/>
      <c r="N47" s="263"/>
      <c r="O47" s="263"/>
      <c r="P47" s="263"/>
      <c r="Q47" s="263"/>
      <c r="R47" s="263"/>
      <c r="S47" s="263"/>
      <c r="T47" s="263"/>
      <c r="U47" s="263"/>
      <c r="V47" s="263"/>
      <c r="W47" s="263"/>
      <c r="X47" s="263"/>
      <c r="Y47" s="263"/>
      <c r="Z47" s="263"/>
      <c r="AA47" s="263"/>
      <c r="AB47" s="263"/>
      <c r="AC47" s="263"/>
      <c r="AD47" s="263"/>
      <c r="AE47" s="263"/>
      <c r="AF47" s="263"/>
      <c r="AG47" s="263"/>
      <c r="AH47" s="263"/>
      <c r="AI47" s="87"/>
      <c r="AJ47" s="263"/>
      <c r="AK47" s="87"/>
    </row>
    <row r="48" spans="1:46" ht="15" customHeight="1">
      <c r="A48" s="504"/>
      <c r="B48" s="210" t="s">
        <v>99</v>
      </c>
      <c r="C48" s="184">
        <f t="shared" ref="C48:C77" si="15">F48-D48-H48</f>
        <v>0</v>
      </c>
      <c r="D48" s="506"/>
      <c r="E48" s="506"/>
      <c r="F48" s="506"/>
      <c r="G48" s="506"/>
      <c r="H48" s="506"/>
      <c r="I48" s="506"/>
      <c r="J48" s="93" t="s">
        <v>150</v>
      </c>
      <c r="N48" s="185"/>
      <c r="O48" s="185"/>
      <c r="P48" s="185"/>
      <c r="Q48" s="185"/>
      <c r="R48" s="186"/>
      <c r="S48" s="186"/>
      <c r="T48" s="264"/>
      <c r="U48" s="185"/>
      <c r="V48" s="185"/>
      <c r="W48" s="185"/>
      <c r="X48" s="185"/>
      <c r="Y48" s="185"/>
      <c r="Z48" s="186"/>
      <c r="AA48" s="186"/>
      <c r="AB48" s="264"/>
      <c r="AC48" s="185"/>
      <c r="AD48" s="185"/>
      <c r="AE48" s="185"/>
      <c r="AF48" s="185"/>
      <c r="AG48" s="185"/>
      <c r="AH48" s="186"/>
      <c r="AI48" s="186"/>
      <c r="AJ48" s="186"/>
      <c r="AK48" s="186"/>
      <c r="AL48" s="84"/>
      <c r="AM48" s="86"/>
    </row>
    <row r="49" spans="1:39" ht="15" customHeight="1">
      <c r="A49" s="504"/>
      <c r="B49" s="210" t="s">
        <v>100</v>
      </c>
      <c r="C49" s="184">
        <f t="shared" si="15"/>
        <v>0</v>
      </c>
      <c r="D49" s="506"/>
      <c r="E49" s="506"/>
      <c r="F49" s="506"/>
      <c r="G49" s="506"/>
      <c r="H49" s="506"/>
      <c r="I49" s="506"/>
      <c r="J49" s="93" t="s">
        <v>107</v>
      </c>
      <c r="N49" s="185"/>
      <c r="O49" s="185"/>
      <c r="P49" s="185"/>
      <c r="Q49" s="185"/>
      <c r="R49" s="186"/>
      <c r="S49" s="186"/>
      <c r="T49" s="264"/>
      <c r="U49" s="185"/>
      <c r="V49" s="185"/>
      <c r="W49" s="185"/>
      <c r="X49" s="185"/>
      <c r="Y49" s="185"/>
      <c r="Z49" s="186"/>
      <c r="AA49" s="186"/>
      <c r="AB49" s="264"/>
      <c r="AC49" s="185"/>
      <c r="AD49" s="185"/>
      <c r="AE49" s="185"/>
      <c r="AF49" s="185"/>
      <c r="AG49" s="185"/>
      <c r="AH49" s="186"/>
      <c r="AI49" s="186"/>
      <c r="AJ49" s="186"/>
      <c r="AK49" s="186"/>
      <c r="AL49" s="84"/>
      <c r="AM49" s="86"/>
    </row>
    <row r="50" spans="1:39" ht="15" customHeight="1">
      <c r="A50" s="504"/>
      <c r="B50" s="210" t="s">
        <v>101</v>
      </c>
      <c r="C50" s="184">
        <f t="shared" si="15"/>
        <v>0</v>
      </c>
      <c r="D50" s="506"/>
      <c r="E50" s="506"/>
      <c r="F50" s="506"/>
      <c r="G50" s="506"/>
      <c r="H50" s="506"/>
      <c r="I50" s="506"/>
      <c r="J50" s="93" t="s">
        <v>151</v>
      </c>
      <c r="N50" s="185"/>
      <c r="O50" s="185"/>
      <c r="P50" s="185"/>
      <c r="Q50" s="185"/>
      <c r="R50" s="186"/>
      <c r="S50" s="186"/>
      <c r="T50" s="264"/>
      <c r="U50" s="185"/>
      <c r="V50" s="185"/>
      <c r="W50" s="185"/>
      <c r="X50" s="185"/>
      <c r="Y50" s="185"/>
      <c r="Z50" s="186"/>
      <c r="AA50" s="186"/>
      <c r="AB50" s="264"/>
      <c r="AC50" s="185"/>
      <c r="AD50" s="185"/>
      <c r="AE50" s="185"/>
      <c r="AF50" s="185"/>
      <c r="AG50" s="185"/>
      <c r="AH50" s="186"/>
      <c r="AI50" s="186"/>
      <c r="AJ50" s="186"/>
      <c r="AK50" s="186"/>
      <c r="AL50" s="84"/>
      <c r="AM50" s="86"/>
    </row>
    <row r="51" spans="1:39" ht="15" customHeight="1">
      <c r="A51" s="504"/>
      <c r="B51" s="210" t="s">
        <v>102</v>
      </c>
      <c r="C51" s="184">
        <f t="shared" si="15"/>
        <v>0</v>
      </c>
      <c r="D51" s="506"/>
      <c r="E51" s="506"/>
      <c r="F51" s="506"/>
      <c r="G51" s="506"/>
      <c r="H51" s="506"/>
      <c r="I51" s="506"/>
      <c r="J51" s="93" t="s">
        <v>152</v>
      </c>
      <c r="N51" s="185"/>
      <c r="O51" s="185"/>
      <c r="P51" s="185"/>
      <c r="Q51" s="185"/>
      <c r="R51" s="186"/>
      <c r="S51" s="186"/>
      <c r="T51" s="264"/>
      <c r="U51" s="185"/>
      <c r="V51" s="185"/>
      <c r="W51" s="185"/>
      <c r="X51" s="185"/>
      <c r="Y51" s="185"/>
      <c r="Z51" s="186"/>
      <c r="AA51" s="186"/>
      <c r="AB51" s="264"/>
      <c r="AC51" s="185"/>
      <c r="AD51" s="185"/>
      <c r="AE51" s="185"/>
      <c r="AF51" s="185"/>
      <c r="AG51" s="185"/>
      <c r="AH51" s="186"/>
      <c r="AI51" s="186"/>
      <c r="AJ51" s="186"/>
      <c r="AK51" s="186"/>
      <c r="AL51" s="84"/>
      <c r="AM51" s="86"/>
    </row>
    <row r="52" spans="1:39" ht="15" customHeight="1">
      <c r="A52" s="504"/>
      <c r="B52" s="210" t="s">
        <v>103</v>
      </c>
      <c r="C52" s="184">
        <f t="shared" si="15"/>
        <v>0</v>
      </c>
      <c r="D52" s="506"/>
      <c r="E52" s="506"/>
      <c r="F52" s="506"/>
      <c r="G52" s="506"/>
      <c r="H52" s="506"/>
      <c r="I52" s="506"/>
      <c r="J52" s="93" t="s">
        <v>153</v>
      </c>
      <c r="N52" s="185"/>
      <c r="O52" s="185"/>
      <c r="P52" s="185"/>
      <c r="Q52" s="185"/>
      <c r="R52" s="186"/>
      <c r="S52" s="186"/>
      <c r="T52" s="264"/>
      <c r="U52" s="185"/>
      <c r="V52" s="185"/>
      <c r="W52" s="185"/>
      <c r="X52" s="185"/>
      <c r="Y52" s="185"/>
      <c r="Z52" s="186"/>
      <c r="AA52" s="186"/>
      <c r="AB52" s="264"/>
      <c r="AC52" s="185"/>
      <c r="AD52" s="185"/>
      <c r="AE52" s="185"/>
      <c r="AF52" s="185"/>
      <c r="AG52" s="185"/>
      <c r="AH52" s="186"/>
      <c r="AI52" s="186"/>
      <c r="AJ52" s="186"/>
      <c r="AK52" s="186"/>
      <c r="AL52" s="84"/>
      <c r="AM52" s="86"/>
    </row>
    <row r="53" spans="1:39" ht="15" customHeight="1">
      <c r="A53" s="504"/>
      <c r="B53" s="210" t="s">
        <v>104</v>
      </c>
      <c r="C53" s="184">
        <f t="shared" si="15"/>
        <v>0</v>
      </c>
      <c r="D53" s="506"/>
      <c r="E53" s="506"/>
      <c r="F53" s="506"/>
      <c r="G53" s="506"/>
      <c r="H53" s="506"/>
      <c r="I53" s="506"/>
      <c r="J53" s="93" t="s">
        <v>154</v>
      </c>
      <c r="N53" s="185"/>
      <c r="O53" s="185"/>
      <c r="P53" s="185"/>
      <c r="Q53" s="185"/>
      <c r="R53" s="186"/>
      <c r="S53" s="186"/>
      <c r="T53" s="264"/>
      <c r="U53" s="185"/>
      <c r="V53" s="185"/>
      <c r="W53" s="185"/>
      <c r="X53" s="185"/>
      <c r="Y53" s="185"/>
      <c r="Z53" s="186"/>
      <c r="AA53" s="186"/>
      <c r="AB53" s="264"/>
      <c r="AC53" s="185"/>
      <c r="AD53" s="185"/>
      <c r="AE53" s="185"/>
      <c r="AF53" s="185"/>
      <c r="AG53" s="185"/>
      <c r="AH53" s="186"/>
      <c r="AI53" s="186"/>
      <c r="AJ53" s="186"/>
      <c r="AK53" s="186"/>
      <c r="AL53" s="84"/>
      <c r="AM53" s="86"/>
    </row>
    <row r="54" spans="1:39" ht="15" customHeight="1">
      <c r="A54" s="504"/>
      <c r="B54" s="210" t="s">
        <v>105</v>
      </c>
      <c r="C54" s="184">
        <f t="shared" si="15"/>
        <v>0</v>
      </c>
      <c r="D54" s="506"/>
      <c r="E54" s="506"/>
      <c r="F54" s="506"/>
      <c r="G54" s="506"/>
      <c r="H54" s="506"/>
      <c r="I54" s="506"/>
      <c r="J54" s="93" t="s">
        <v>155</v>
      </c>
      <c r="N54" s="185"/>
      <c r="O54" s="185"/>
      <c r="P54" s="185"/>
      <c r="Q54" s="185"/>
      <c r="R54" s="186"/>
      <c r="S54" s="186"/>
      <c r="T54" s="264"/>
      <c r="U54" s="185"/>
      <c r="V54" s="185"/>
      <c r="W54" s="185"/>
      <c r="X54" s="185"/>
      <c r="Y54" s="185"/>
      <c r="Z54" s="186"/>
      <c r="AA54" s="186"/>
      <c r="AB54" s="264"/>
      <c r="AC54" s="185"/>
      <c r="AD54" s="185"/>
      <c r="AE54" s="185"/>
      <c r="AF54" s="185"/>
      <c r="AG54" s="185"/>
      <c r="AH54" s="186"/>
      <c r="AI54" s="186"/>
      <c r="AJ54" s="186"/>
      <c r="AK54" s="186"/>
      <c r="AL54" s="84"/>
      <c r="AM54" s="86"/>
    </row>
    <row r="55" spans="1:39" ht="15" customHeight="1">
      <c r="A55" s="504"/>
      <c r="B55" s="210" t="s">
        <v>106</v>
      </c>
      <c r="C55" s="184">
        <f t="shared" si="15"/>
        <v>0</v>
      </c>
      <c r="D55" s="506"/>
      <c r="E55" s="506"/>
      <c r="F55" s="506"/>
      <c r="G55" s="506"/>
      <c r="H55" s="506"/>
      <c r="I55" s="506"/>
      <c r="J55" s="93" t="s">
        <v>156</v>
      </c>
      <c r="N55" s="185"/>
      <c r="O55" s="185"/>
      <c r="P55" s="185"/>
      <c r="Q55" s="185"/>
      <c r="R55" s="186"/>
      <c r="S55" s="186"/>
      <c r="T55" s="264"/>
      <c r="U55" s="185"/>
      <c r="V55" s="185"/>
      <c r="W55" s="185"/>
      <c r="X55" s="185"/>
      <c r="Y55" s="185"/>
      <c r="Z55" s="186"/>
      <c r="AA55" s="186"/>
      <c r="AB55" s="264"/>
      <c r="AC55" s="185"/>
      <c r="AD55" s="185"/>
      <c r="AE55" s="185"/>
      <c r="AF55" s="185"/>
      <c r="AG55" s="185"/>
      <c r="AH55" s="186"/>
      <c r="AI55" s="186"/>
      <c r="AJ55" s="186"/>
      <c r="AK55" s="186"/>
      <c r="AL55" s="84"/>
      <c r="AM55" s="86"/>
    </row>
    <row r="56" spans="1:39" ht="15" customHeight="1">
      <c r="A56" s="504" t="s">
        <v>98</v>
      </c>
      <c r="B56" s="210" t="s">
        <v>121</v>
      </c>
      <c r="C56" s="184">
        <f t="shared" si="15"/>
        <v>0</v>
      </c>
      <c r="D56" s="506"/>
      <c r="E56" s="506"/>
      <c r="F56" s="506"/>
      <c r="G56" s="506"/>
      <c r="H56" s="506"/>
      <c r="I56" s="506"/>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9"/>
      <c r="AJ56" s="88"/>
      <c r="AK56" s="89"/>
    </row>
    <row r="57" spans="1:39" ht="15" customHeight="1">
      <c r="A57" s="504"/>
      <c r="B57" s="210" t="s">
        <v>123</v>
      </c>
      <c r="C57" s="184">
        <f t="shared" si="15"/>
        <v>0</v>
      </c>
      <c r="D57" s="506"/>
      <c r="E57" s="506"/>
      <c r="F57" s="506"/>
      <c r="G57" s="506"/>
      <c r="H57" s="506"/>
      <c r="I57" s="506"/>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9"/>
      <c r="AJ57" s="88"/>
      <c r="AK57" s="89"/>
    </row>
    <row r="58" spans="1:39" ht="15" customHeight="1">
      <c r="A58" s="504"/>
      <c r="B58" s="210" t="s">
        <v>157</v>
      </c>
      <c r="C58" s="184">
        <f t="shared" si="15"/>
        <v>0</v>
      </c>
      <c r="D58" s="506"/>
      <c r="E58" s="506"/>
      <c r="F58" s="506"/>
      <c r="G58" s="506"/>
      <c r="H58" s="506"/>
      <c r="I58" s="506"/>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9"/>
      <c r="AJ58" s="88"/>
      <c r="AK58" s="89"/>
    </row>
    <row r="59" spans="1:39" ht="15" customHeight="1">
      <c r="A59" s="504"/>
      <c r="B59" s="210" t="s">
        <v>158</v>
      </c>
      <c r="C59" s="184">
        <f t="shared" si="15"/>
        <v>0</v>
      </c>
      <c r="D59" s="506"/>
      <c r="E59" s="506"/>
      <c r="F59" s="506"/>
      <c r="G59" s="506"/>
      <c r="H59" s="506"/>
      <c r="I59" s="506"/>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9"/>
      <c r="AJ59" s="88"/>
      <c r="AK59" s="89"/>
    </row>
    <row r="60" spans="1:39" ht="15" customHeight="1">
      <c r="A60" s="504"/>
      <c r="B60" s="210" t="s">
        <v>159</v>
      </c>
      <c r="C60" s="184">
        <f t="shared" si="15"/>
        <v>0</v>
      </c>
      <c r="D60" s="506"/>
      <c r="E60" s="506"/>
      <c r="F60" s="506"/>
      <c r="G60" s="506"/>
      <c r="H60" s="506"/>
      <c r="I60" s="506"/>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9"/>
      <c r="AJ60" s="88"/>
      <c r="AK60" s="89"/>
    </row>
    <row r="61" spans="1:39" ht="15" customHeight="1">
      <c r="A61" s="504"/>
      <c r="B61" s="210" t="s">
        <v>160</v>
      </c>
      <c r="C61" s="184">
        <f t="shared" si="15"/>
        <v>0</v>
      </c>
      <c r="D61" s="506"/>
      <c r="E61" s="506"/>
      <c r="F61" s="506"/>
      <c r="G61" s="506"/>
      <c r="H61" s="506"/>
      <c r="I61" s="506"/>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9"/>
      <c r="AJ61" s="88"/>
      <c r="AK61" s="89"/>
    </row>
    <row r="62" spans="1:39" ht="15" customHeight="1">
      <c r="A62" s="504"/>
      <c r="B62" s="210" t="s">
        <v>161</v>
      </c>
      <c r="C62" s="184">
        <f t="shared" si="15"/>
        <v>0</v>
      </c>
      <c r="D62" s="506"/>
      <c r="E62" s="506"/>
      <c r="F62" s="506"/>
      <c r="G62" s="506"/>
      <c r="H62" s="506"/>
      <c r="I62" s="506"/>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9"/>
      <c r="AJ62" s="88"/>
      <c r="AK62" s="89"/>
    </row>
    <row r="63" spans="1:39" ht="15" customHeight="1">
      <c r="A63" s="504"/>
      <c r="B63" s="210" t="s">
        <v>162</v>
      </c>
      <c r="C63" s="184">
        <f t="shared" si="15"/>
        <v>0</v>
      </c>
      <c r="D63" s="506"/>
      <c r="E63" s="506"/>
      <c r="F63" s="506"/>
      <c r="G63" s="506"/>
      <c r="H63" s="506"/>
      <c r="I63" s="506"/>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9"/>
      <c r="AJ63" s="88"/>
      <c r="AK63" s="89"/>
    </row>
    <row r="64" spans="1:39" ht="15" customHeight="1">
      <c r="A64" s="504"/>
      <c r="B64" s="210" t="s">
        <v>163</v>
      </c>
      <c r="C64" s="184">
        <f t="shared" si="15"/>
        <v>0</v>
      </c>
      <c r="D64" s="506"/>
      <c r="E64" s="506"/>
      <c r="F64" s="506"/>
      <c r="G64" s="506"/>
      <c r="H64" s="506"/>
      <c r="I64" s="506"/>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9"/>
      <c r="AJ64" s="88"/>
      <c r="AK64" s="89"/>
    </row>
    <row r="65" spans="1:38" ht="15" customHeight="1">
      <c r="A65" s="504"/>
      <c r="B65" s="210" t="s">
        <v>164</v>
      </c>
      <c r="C65" s="184">
        <f t="shared" si="15"/>
        <v>0</v>
      </c>
      <c r="D65" s="506"/>
      <c r="E65" s="506"/>
      <c r="F65" s="506"/>
      <c r="G65" s="506"/>
      <c r="H65" s="506"/>
      <c r="I65" s="506"/>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9"/>
      <c r="AJ65" s="88"/>
      <c r="AK65" s="89"/>
    </row>
    <row r="66" spans="1:38" s="90" customFormat="1" ht="15" customHeight="1">
      <c r="A66" s="504"/>
      <c r="B66" s="210" t="s">
        <v>165</v>
      </c>
      <c r="C66" s="184">
        <f t="shared" si="15"/>
        <v>0</v>
      </c>
      <c r="D66" s="506"/>
      <c r="E66" s="506"/>
      <c r="F66" s="506"/>
      <c r="G66" s="506"/>
      <c r="H66" s="506"/>
      <c r="I66" s="506"/>
    </row>
    <row r="67" spans="1:38" s="90" customFormat="1" ht="15" customHeight="1">
      <c r="A67" s="504"/>
      <c r="B67" s="210" t="s">
        <v>166</v>
      </c>
      <c r="C67" s="184">
        <f t="shared" si="15"/>
        <v>0</v>
      </c>
      <c r="D67" s="506"/>
      <c r="E67" s="506"/>
      <c r="F67" s="506"/>
      <c r="G67" s="506"/>
      <c r="H67" s="506"/>
      <c r="I67" s="506"/>
    </row>
    <row r="68" spans="1:38" s="90" customFormat="1" ht="15" customHeight="1">
      <c r="A68" s="504"/>
      <c r="B68" s="210" t="s">
        <v>167</v>
      </c>
      <c r="C68" s="184">
        <f t="shared" si="15"/>
        <v>0</v>
      </c>
      <c r="D68" s="506"/>
      <c r="E68" s="506"/>
      <c r="F68" s="506"/>
      <c r="G68" s="506"/>
      <c r="H68" s="506"/>
      <c r="I68" s="506"/>
    </row>
    <row r="69" spans="1:38" s="90" customFormat="1" ht="15" customHeight="1">
      <c r="A69" s="504"/>
      <c r="B69" s="210" t="s">
        <v>168</v>
      </c>
      <c r="C69" s="184">
        <f t="shared" si="15"/>
        <v>0</v>
      </c>
      <c r="D69" s="506"/>
      <c r="E69" s="506"/>
      <c r="F69" s="506"/>
      <c r="G69" s="506"/>
      <c r="H69" s="506"/>
      <c r="I69" s="506"/>
    </row>
    <row r="70" spans="1:38" s="90" customFormat="1" ht="15" customHeight="1">
      <c r="A70" s="504"/>
      <c r="B70" s="210" t="s">
        <v>169</v>
      </c>
      <c r="C70" s="184">
        <f t="shared" si="15"/>
        <v>0</v>
      </c>
      <c r="D70" s="506"/>
      <c r="E70" s="506"/>
      <c r="F70" s="506"/>
      <c r="G70" s="506"/>
      <c r="H70" s="506"/>
      <c r="I70" s="506"/>
    </row>
    <row r="71" spans="1:38" s="90" customFormat="1" ht="15" customHeight="1">
      <c r="A71" s="504"/>
      <c r="B71" s="210" t="s">
        <v>170</v>
      </c>
      <c r="C71" s="184">
        <f t="shared" si="15"/>
        <v>0</v>
      </c>
      <c r="D71" s="506"/>
      <c r="E71" s="506"/>
      <c r="F71" s="506"/>
      <c r="G71" s="506"/>
      <c r="H71" s="506"/>
      <c r="I71" s="506"/>
    </row>
    <row r="72" spans="1:38" s="90" customFormat="1" ht="15" customHeight="1">
      <c r="A72" s="504"/>
      <c r="B72" s="210" t="s">
        <v>171</v>
      </c>
      <c r="C72" s="184">
        <f t="shared" si="15"/>
        <v>0</v>
      </c>
      <c r="D72" s="506"/>
      <c r="E72" s="506"/>
      <c r="F72" s="506"/>
      <c r="G72" s="506"/>
      <c r="H72" s="506"/>
      <c r="I72" s="506"/>
    </row>
    <row r="73" spans="1:38" s="90" customFormat="1" ht="15" customHeight="1">
      <c r="A73" s="504"/>
      <c r="B73" s="210" t="s">
        <v>172</v>
      </c>
      <c r="C73" s="184">
        <f t="shared" si="15"/>
        <v>0</v>
      </c>
      <c r="D73" s="506"/>
      <c r="E73" s="506"/>
      <c r="F73" s="506"/>
      <c r="G73" s="506"/>
      <c r="H73" s="506"/>
      <c r="I73" s="506"/>
    </row>
    <row r="74" spans="1:38" ht="15" customHeight="1">
      <c r="A74" s="504"/>
      <c r="B74" s="210" t="s">
        <v>173</v>
      </c>
      <c r="C74" s="184">
        <f t="shared" si="15"/>
        <v>0</v>
      </c>
      <c r="D74" s="506"/>
      <c r="E74" s="506"/>
      <c r="F74" s="506"/>
      <c r="G74" s="506"/>
      <c r="H74" s="506"/>
      <c r="I74" s="506"/>
      <c r="AL74" s="91"/>
    </row>
    <row r="75" spans="1:38" s="90" customFormat="1" ht="15" customHeight="1">
      <c r="A75" s="504"/>
      <c r="B75" s="210" t="s">
        <v>174</v>
      </c>
      <c r="C75" s="184">
        <f t="shared" si="15"/>
        <v>0</v>
      </c>
      <c r="D75" s="506"/>
      <c r="E75" s="506"/>
      <c r="F75" s="506"/>
      <c r="G75" s="506"/>
      <c r="H75" s="506"/>
      <c r="I75" s="506"/>
    </row>
    <row r="76" spans="1:38" s="90" customFormat="1" ht="15" customHeight="1">
      <c r="A76" s="504"/>
      <c r="B76" s="210" t="s">
        <v>175</v>
      </c>
      <c r="C76" s="184">
        <f t="shared" si="15"/>
        <v>0</v>
      </c>
      <c r="D76" s="506"/>
      <c r="E76" s="506"/>
      <c r="F76" s="506"/>
      <c r="G76" s="506"/>
      <c r="H76" s="506"/>
      <c r="I76" s="506"/>
    </row>
    <row r="77" spans="1:38" ht="15" customHeight="1">
      <c r="A77" s="504"/>
      <c r="B77" s="210" t="s">
        <v>176</v>
      </c>
      <c r="C77" s="184">
        <f t="shared" si="15"/>
        <v>0</v>
      </c>
      <c r="D77" s="506"/>
      <c r="E77" s="506"/>
      <c r="F77" s="506"/>
      <c r="G77" s="506"/>
      <c r="H77" s="506"/>
      <c r="I77" s="506"/>
      <c r="AL77" s="91" t="s">
        <v>108</v>
      </c>
    </row>
  </sheetData>
  <mergeCells count="225">
    <mergeCell ref="D76:E76"/>
    <mergeCell ref="F76:G76"/>
    <mergeCell ref="H76:I76"/>
    <mergeCell ref="D77:E77"/>
    <mergeCell ref="F77:G77"/>
    <mergeCell ref="H77:I77"/>
    <mergeCell ref="D74:E74"/>
    <mergeCell ref="F74:G74"/>
    <mergeCell ref="H74:I74"/>
    <mergeCell ref="D75:E75"/>
    <mergeCell ref="F75:G75"/>
    <mergeCell ref="H75:I75"/>
    <mergeCell ref="D72:E72"/>
    <mergeCell ref="F72:G72"/>
    <mergeCell ref="H72:I72"/>
    <mergeCell ref="D73:E73"/>
    <mergeCell ref="F73:G73"/>
    <mergeCell ref="H73:I73"/>
    <mergeCell ref="D70:E70"/>
    <mergeCell ref="F70:G70"/>
    <mergeCell ref="H70:I70"/>
    <mergeCell ref="D71:E71"/>
    <mergeCell ref="F71:G71"/>
    <mergeCell ref="H71:I71"/>
    <mergeCell ref="D68:E68"/>
    <mergeCell ref="F68:G68"/>
    <mergeCell ref="H68:I68"/>
    <mergeCell ref="D69:E69"/>
    <mergeCell ref="F69:G69"/>
    <mergeCell ref="H69:I69"/>
    <mergeCell ref="D66:E66"/>
    <mergeCell ref="F66:G66"/>
    <mergeCell ref="H66:I66"/>
    <mergeCell ref="D67:E67"/>
    <mergeCell ref="F67:G67"/>
    <mergeCell ref="H67:I67"/>
    <mergeCell ref="H64:I64"/>
    <mergeCell ref="D65:E65"/>
    <mergeCell ref="F65:G65"/>
    <mergeCell ref="H65:I65"/>
    <mergeCell ref="D62:E62"/>
    <mergeCell ref="F62:G62"/>
    <mergeCell ref="H62:I62"/>
    <mergeCell ref="D63:E63"/>
    <mergeCell ref="F63:G63"/>
    <mergeCell ref="H63:I63"/>
    <mergeCell ref="D55:E55"/>
    <mergeCell ref="F55:G55"/>
    <mergeCell ref="H55:I55"/>
    <mergeCell ref="A56:A77"/>
    <mergeCell ref="D56:E56"/>
    <mergeCell ref="F56:G56"/>
    <mergeCell ref="H56:I56"/>
    <mergeCell ref="D57:E57"/>
    <mergeCell ref="F57:G57"/>
    <mergeCell ref="H57:I57"/>
    <mergeCell ref="D60:E60"/>
    <mergeCell ref="F60:G60"/>
    <mergeCell ref="H60:I60"/>
    <mergeCell ref="D61:E61"/>
    <mergeCell ref="F61:G61"/>
    <mergeCell ref="H61:I61"/>
    <mergeCell ref="D58:E58"/>
    <mergeCell ref="F58:G58"/>
    <mergeCell ref="H58:I58"/>
    <mergeCell ref="D59:E59"/>
    <mergeCell ref="F59:G59"/>
    <mergeCell ref="H59:I59"/>
    <mergeCell ref="D64:E64"/>
    <mergeCell ref="F64:G64"/>
    <mergeCell ref="F53:G53"/>
    <mergeCell ref="H53:I53"/>
    <mergeCell ref="D54:E54"/>
    <mergeCell ref="F54:G54"/>
    <mergeCell ref="H54:I54"/>
    <mergeCell ref="D51:E51"/>
    <mergeCell ref="F51:G51"/>
    <mergeCell ref="H51:I51"/>
    <mergeCell ref="D52:E52"/>
    <mergeCell ref="F52:G52"/>
    <mergeCell ref="H52:I52"/>
    <mergeCell ref="AH45:AI45"/>
    <mergeCell ref="AJ45:AK45"/>
    <mergeCell ref="A47:A55"/>
    <mergeCell ref="D47:E47"/>
    <mergeCell ref="F47:G47"/>
    <mergeCell ref="H47:I47"/>
    <mergeCell ref="D48:E48"/>
    <mergeCell ref="F48:G48"/>
    <mergeCell ref="A45:C45"/>
    <mergeCell ref="E45:I45"/>
    <mergeCell ref="J45:K45"/>
    <mergeCell ref="M45:Q45"/>
    <mergeCell ref="R45:S45"/>
    <mergeCell ref="U45:Y45"/>
    <mergeCell ref="H48:I48"/>
    <mergeCell ref="D49:E49"/>
    <mergeCell ref="F49:G49"/>
    <mergeCell ref="H49:I49"/>
    <mergeCell ref="D50:E50"/>
    <mergeCell ref="F50:G50"/>
    <mergeCell ref="H50:I50"/>
    <mergeCell ref="Z45:AA45"/>
    <mergeCell ref="AC45:AG45"/>
    <mergeCell ref="D53:E53"/>
    <mergeCell ref="A42:AE42"/>
    <mergeCell ref="AF42:AG42"/>
    <mergeCell ref="AH42:AI42"/>
    <mergeCell ref="AJ42:AK42"/>
    <mergeCell ref="A43:AB43"/>
    <mergeCell ref="AC43:AE43"/>
    <mergeCell ref="AF43:AL43"/>
    <mergeCell ref="A40:A41"/>
    <mergeCell ref="B40:B41"/>
    <mergeCell ref="C40:C41"/>
    <mergeCell ref="AF40:AG41"/>
    <mergeCell ref="AH40:AI41"/>
    <mergeCell ref="AJ40:AK41"/>
    <mergeCell ref="A38:A39"/>
    <mergeCell ref="B38:B39"/>
    <mergeCell ref="C38:C39"/>
    <mergeCell ref="AF38:AG39"/>
    <mergeCell ref="AH38:AI39"/>
    <mergeCell ref="AJ38:AK39"/>
    <mergeCell ref="A36:A37"/>
    <mergeCell ref="B36:B37"/>
    <mergeCell ref="C36:C37"/>
    <mergeCell ref="AF36:AG37"/>
    <mergeCell ref="AH36:AI37"/>
    <mergeCell ref="AJ36:AK37"/>
    <mergeCell ref="A34:A35"/>
    <mergeCell ref="B34:B35"/>
    <mergeCell ref="C34:C35"/>
    <mergeCell ref="AF34:AG35"/>
    <mergeCell ref="AH34:AI35"/>
    <mergeCell ref="AJ34:AK35"/>
    <mergeCell ref="A32:A33"/>
    <mergeCell ref="B32:B33"/>
    <mergeCell ref="C32:C33"/>
    <mergeCell ref="AF32:AG33"/>
    <mergeCell ref="AH32:AI33"/>
    <mergeCell ref="AJ32:AK33"/>
    <mergeCell ref="A30:A31"/>
    <mergeCell ref="B30:B31"/>
    <mergeCell ref="C30:C31"/>
    <mergeCell ref="AF30:AG31"/>
    <mergeCell ref="AH30:AI31"/>
    <mergeCell ref="AJ30:AK31"/>
    <mergeCell ref="A28:A29"/>
    <mergeCell ref="B28:B29"/>
    <mergeCell ref="C28:C29"/>
    <mergeCell ref="AF28:AG29"/>
    <mergeCell ref="AH28:AI29"/>
    <mergeCell ref="AJ28:AK29"/>
    <mergeCell ref="A26:A27"/>
    <mergeCell ref="B26:B27"/>
    <mergeCell ref="C26:C27"/>
    <mergeCell ref="AF26:AG27"/>
    <mergeCell ref="AH26:AI27"/>
    <mergeCell ref="AJ26:AK27"/>
    <mergeCell ref="A24:A25"/>
    <mergeCell ref="B24:B25"/>
    <mergeCell ref="C24:C25"/>
    <mergeCell ref="AF24:AG25"/>
    <mergeCell ref="AH24:AI25"/>
    <mergeCell ref="AJ24:AK25"/>
    <mergeCell ref="A22:A23"/>
    <mergeCell ref="B22:B23"/>
    <mergeCell ref="C22:C23"/>
    <mergeCell ref="AF22:AG23"/>
    <mergeCell ref="AH22:AI23"/>
    <mergeCell ref="AJ22:AK23"/>
    <mergeCell ref="A20:A21"/>
    <mergeCell ref="B20:B21"/>
    <mergeCell ref="C20:C21"/>
    <mergeCell ref="AF20:AG21"/>
    <mergeCell ref="AH20:AI21"/>
    <mergeCell ref="AJ20:AK21"/>
    <mergeCell ref="A18:A19"/>
    <mergeCell ref="B18:B19"/>
    <mergeCell ref="C18:C19"/>
    <mergeCell ref="AF18:AG19"/>
    <mergeCell ref="AH18:AI19"/>
    <mergeCell ref="AJ18:AK19"/>
    <mergeCell ref="A16:A17"/>
    <mergeCell ref="B16:B17"/>
    <mergeCell ref="C16:C17"/>
    <mergeCell ref="AF16:AG17"/>
    <mergeCell ref="AH16:AI17"/>
    <mergeCell ref="AJ16:AK17"/>
    <mergeCell ref="A14:A15"/>
    <mergeCell ref="B14:B15"/>
    <mergeCell ref="C14:C15"/>
    <mergeCell ref="AF14:AG15"/>
    <mergeCell ref="AH14:AI15"/>
    <mergeCell ref="AJ14:AK15"/>
    <mergeCell ref="A12:A13"/>
    <mergeCell ref="B12:B13"/>
    <mergeCell ref="C12:C13"/>
    <mergeCell ref="AF12:AG13"/>
    <mergeCell ref="AH12:AI13"/>
    <mergeCell ref="AJ12:AK13"/>
    <mergeCell ref="A11:C11"/>
    <mergeCell ref="AF11:AG11"/>
    <mergeCell ref="AH11:AI11"/>
    <mergeCell ref="AJ11:AK11"/>
    <mergeCell ref="A6:C6"/>
    <mergeCell ref="D6:L6"/>
    <mergeCell ref="M6:AL7"/>
    <mergeCell ref="A7:C7"/>
    <mergeCell ref="D7:L7"/>
    <mergeCell ref="B8:B10"/>
    <mergeCell ref="D8:J8"/>
    <mergeCell ref="K8:Q8"/>
    <mergeCell ref="R8:X8"/>
    <mergeCell ref="Y8:AE8"/>
    <mergeCell ref="A1:B1"/>
    <mergeCell ref="H3:V3"/>
    <mergeCell ref="A5:C5"/>
    <mergeCell ref="D5:L5"/>
    <mergeCell ref="M5:R5"/>
    <mergeCell ref="S5:AL5"/>
    <mergeCell ref="AF8:AG10"/>
    <mergeCell ref="AH8:AI10"/>
    <mergeCell ref="AJ8:AK10"/>
  </mergeCells>
  <phoneticPr fontId="2"/>
  <dataValidations count="2">
    <dataValidation type="list" allowBlank="1" showInputMessage="1" showErrorMessage="1" sqref="D12:AE12 D22:AE22 D28:AE28 D26:AE26 D24:AE24 D30:AE30 D40:AE40 D38:AE38 D36:AE36 D34:AE34 D32:AE32 D14:AE14 D20:AE20 D18:AE18 D16:AE16">
      <formula1>$B$48:$B$77</formula1>
    </dataValidation>
    <dataValidation type="list" allowBlank="1" showInputMessage="1" showErrorMessage="1" sqref="B12 B30 B32 B34 B36 B38 B40 B22 B24 B26 B28 B14 B16 B18 B20">
      <formula1>"A,B,C,D"</formula1>
    </dataValidation>
  </dataValidations>
  <printOptions horizontalCentered="1"/>
  <pageMargins left="0.39370078740157483" right="0.39370078740157483" top="0.59055118110236227" bottom="0.59055118110236227" header="0.51181102362204722" footer="0.27559055118110237"/>
  <pageSetup paperSize="9" scale="65" fitToHeight="0" orientation="portrait" r:id="rId1"/>
  <headerFooter alignWithMargins="0"/>
  <rowBreaks count="1" manualBreakCount="1">
    <brk id="55"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9"/>
  <sheetViews>
    <sheetView view="pageBreakPreview" zoomScaleNormal="100" zoomScaleSheetLayoutView="100" workbookViewId="0"/>
  </sheetViews>
  <sheetFormatPr defaultColWidth="9" defaultRowHeight="15" customHeight="1"/>
  <cols>
    <col min="1" max="1" width="12.6328125" style="71" customWidth="1"/>
    <col min="2" max="2" width="3.7265625" style="71" customWidth="1"/>
    <col min="3" max="3" width="10.6328125" style="71" customWidth="1"/>
    <col min="4" max="37" width="3.36328125" style="71" customWidth="1"/>
    <col min="38" max="38" width="6.453125" style="71" customWidth="1"/>
    <col min="39" max="39" width="3.453125" style="71" bestFit="1" customWidth="1"/>
    <col min="40" max="42" width="3.36328125" style="71" bestFit="1" customWidth="1"/>
    <col min="43" max="43" width="4.453125" style="71" bestFit="1" customWidth="1"/>
    <col min="44" max="44" width="5.453125" style="71" bestFit="1" customWidth="1"/>
    <col min="45" max="45" width="3.453125" style="71" bestFit="1" customWidth="1"/>
    <col min="46" max="46" width="2.453125" style="71" bestFit="1" customWidth="1"/>
    <col min="47" max="16384" width="9" style="71"/>
  </cols>
  <sheetData>
    <row r="1" spans="1:46" s="68" customFormat="1" ht="15" customHeight="1">
      <c r="A1" s="67" t="s">
        <v>140</v>
      </c>
    </row>
    <row r="2" spans="1:46" s="68" customFormat="1" ht="9.75" customHeight="1">
      <c r="A2" s="67"/>
    </row>
    <row r="3" spans="1:46" s="68" customFormat="1" ht="15" customHeight="1">
      <c r="B3" s="67"/>
      <c r="C3" s="67"/>
      <c r="H3" s="148" t="s">
        <v>177</v>
      </c>
      <c r="I3" s="67"/>
      <c r="J3" s="67"/>
      <c r="K3" s="67"/>
      <c r="L3" s="67"/>
      <c r="M3" s="67"/>
      <c r="N3" s="67"/>
      <c r="O3" s="67"/>
      <c r="P3" s="67"/>
      <c r="Q3" s="67"/>
      <c r="R3" s="67"/>
      <c r="S3" s="67"/>
      <c r="T3" s="67"/>
      <c r="U3" s="67"/>
      <c r="V3" s="67"/>
      <c r="W3" s="69"/>
      <c r="Y3" s="69"/>
    </row>
    <row r="4" spans="1:46" s="68" customFormat="1" ht="9.75" customHeight="1">
      <c r="A4" s="70"/>
      <c r="B4" s="70"/>
      <c r="C4" s="70"/>
      <c r="D4" s="70"/>
      <c r="E4" s="70"/>
      <c r="F4" s="70"/>
      <c r="G4" s="70"/>
      <c r="H4" s="70"/>
      <c r="I4" s="70"/>
      <c r="J4" s="70"/>
      <c r="K4" s="70"/>
      <c r="L4" s="70"/>
    </row>
    <row r="5" spans="1:46" s="1" customFormat="1" ht="17.25" customHeight="1">
      <c r="A5" s="455" t="s">
        <v>22</v>
      </c>
      <c r="B5" s="455"/>
      <c r="C5" s="455"/>
      <c r="D5" s="455" t="s">
        <v>297</v>
      </c>
      <c r="E5" s="455"/>
      <c r="F5" s="455"/>
      <c r="G5" s="455"/>
      <c r="H5" s="455"/>
      <c r="I5" s="455"/>
      <c r="J5" s="455"/>
      <c r="K5" s="455"/>
      <c r="L5" s="455"/>
      <c r="M5" s="455" t="s">
        <v>5</v>
      </c>
      <c r="N5" s="455"/>
      <c r="O5" s="455"/>
      <c r="P5" s="455"/>
      <c r="Q5" s="455"/>
      <c r="R5" s="455"/>
      <c r="S5" s="455" t="s">
        <v>178</v>
      </c>
      <c r="T5" s="455"/>
      <c r="U5" s="455"/>
      <c r="V5" s="455"/>
      <c r="W5" s="455"/>
      <c r="X5" s="455"/>
      <c r="Y5" s="455"/>
      <c r="Z5" s="455"/>
      <c r="AA5" s="455"/>
      <c r="AB5" s="455"/>
      <c r="AC5" s="455"/>
      <c r="AD5" s="455"/>
      <c r="AE5" s="455"/>
      <c r="AF5" s="455"/>
      <c r="AG5" s="455"/>
      <c r="AH5" s="455"/>
      <c r="AI5" s="455"/>
      <c r="AJ5" s="455"/>
      <c r="AK5" s="455"/>
      <c r="AL5" s="455"/>
      <c r="AM5" s="149"/>
      <c r="AN5" s="150"/>
      <c r="AO5" s="150"/>
      <c r="AP5" s="150"/>
    </row>
    <row r="6" spans="1:46" s="1" customFormat="1" ht="17.25" customHeight="1">
      <c r="A6" s="455" t="s">
        <v>29</v>
      </c>
      <c r="B6" s="455"/>
      <c r="C6" s="455"/>
      <c r="D6" s="455">
        <v>16</v>
      </c>
      <c r="E6" s="455"/>
      <c r="F6" s="455"/>
      <c r="G6" s="455"/>
      <c r="H6" s="455"/>
      <c r="I6" s="455"/>
      <c r="J6" s="455"/>
      <c r="K6" s="455"/>
      <c r="L6" s="455"/>
      <c r="M6" s="558" t="s">
        <v>141</v>
      </c>
      <c r="N6" s="559"/>
      <c r="O6" s="559"/>
      <c r="P6" s="559"/>
      <c r="Q6" s="559"/>
      <c r="R6" s="560"/>
      <c r="S6" s="455" t="s">
        <v>179</v>
      </c>
      <c r="T6" s="455"/>
      <c r="U6" s="455"/>
      <c r="V6" s="455"/>
      <c r="W6" s="455"/>
      <c r="X6" s="455"/>
      <c r="Y6" s="455"/>
      <c r="Z6" s="455"/>
      <c r="AA6" s="455"/>
      <c r="AB6" s="455"/>
      <c r="AC6" s="455"/>
      <c r="AD6" s="455"/>
      <c r="AE6" s="455"/>
      <c r="AF6" s="455"/>
      <c r="AG6" s="455"/>
      <c r="AH6" s="455"/>
      <c r="AI6" s="455"/>
      <c r="AJ6" s="455"/>
      <c r="AK6" s="455"/>
      <c r="AL6" s="455"/>
      <c r="AM6" s="149"/>
      <c r="AN6" s="150"/>
      <c r="AO6" s="150"/>
      <c r="AP6" s="150"/>
    </row>
    <row r="7" spans="1:46" s="1" customFormat="1" ht="17.25" customHeight="1">
      <c r="A7" s="455" t="s">
        <v>142</v>
      </c>
      <c r="B7" s="455"/>
      <c r="C7" s="455"/>
      <c r="D7" s="442">
        <v>14.4</v>
      </c>
      <c r="E7" s="443"/>
      <c r="F7" s="443"/>
      <c r="G7" s="443"/>
      <c r="H7" s="443"/>
      <c r="I7" s="443"/>
      <c r="J7" s="443"/>
      <c r="K7" s="443"/>
      <c r="L7" s="444"/>
      <c r="M7" s="561"/>
      <c r="N7" s="562"/>
      <c r="O7" s="562"/>
      <c r="P7" s="562"/>
      <c r="Q7" s="562"/>
      <c r="R7" s="563"/>
      <c r="S7" s="564" t="s">
        <v>143</v>
      </c>
      <c r="T7" s="565"/>
      <c r="U7" s="565"/>
      <c r="V7" s="565"/>
      <c r="W7" s="565"/>
      <c r="X7" s="565"/>
      <c r="Y7" s="565"/>
      <c r="Z7" s="565"/>
      <c r="AA7" s="565"/>
      <c r="AB7" s="565"/>
      <c r="AC7" s="565"/>
      <c r="AD7" s="565"/>
      <c r="AE7" s="565"/>
      <c r="AF7" s="565"/>
      <c r="AG7" s="565"/>
      <c r="AH7" s="565"/>
      <c r="AI7" s="565"/>
      <c r="AJ7" s="565"/>
      <c r="AK7" s="565"/>
      <c r="AL7" s="566"/>
      <c r="AM7" s="151"/>
      <c r="AN7" s="152"/>
      <c r="AO7" s="152"/>
      <c r="AP7" s="152"/>
    </row>
    <row r="8" spans="1:46" ht="15" customHeight="1">
      <c r="A8" s="153"/>
      <c r="B8" s="544" t="s">
        <v>80</v>
      </c>
      <c r="C8" s="83"/>
      <c r="D8" s="546" t="s">
        <v>81</v>
      </c>
      <c r="E8" s="547"/>
      <c r="F8" s="547"/>
      <c r="G8" s="547"/>
      <c r="H8" s="547"/>
      <c r="I8" s="547"/>
      <c r="J8" s="548"/>
      <c r="K8" s="549" t="s">
        <v>82</v>
      </c>
      <c r="L8" s="550"/>
      <c r="M8" s="550"/>
      <c r="N8" s="550"/>
      <c r="O8" s="550"/>
      <c r="P8" s="550"/>
      <c r="Q8" s="551"/>
      <c r="R8" s="546" t="s">
        <v>83</v>
      </c>
      <c r="S8" s="547"/>
      <c r="T8" s="547"/>
      <c r="U8" s="547"/>
      <c r="V8" s="547"/>
      <c r="W8" s="547"/>
      <c r="X8" s="548"/>
      <c r="Y8" s="546" t="s">
        <v>84</v>
      </c>
      <c r="Z8" s="547"/>
      <c r="AA8" s="547"/>
      <c r="AB8" s="547"/>
      <c r="AC8" s="547"/>
      <c r="AD8" s="547"/>
      <c r="AE8" s="548"/>
      <c r="AF8" s="552" t="s">
        <v>85</v>
      </c>
      <c r="AG8" s="553" t="s">
        <v>86</v>
      </c>
      <c r="AH8" s="552" t="s">
        <v>86</v>
      </c>
      <c r="AI8" s="552"/>
      <c r="AJ8" s="552" t="s">
        <v>144</v>
      </c>
      <c r="AK8" s="552"/>
      <c r="AL8" s="74"/>
    </row>
    <row r="9" spans="1:46" ht="15" customHeight="1">
      <c r="A9" s="72" t="s">
        <v>87</v>
      </c>
      <c r="B9" s="544"/>
      <c r="C9" s="107" t="s">
        <v>88</v>
      </c>
      <c r="D9" s="154">
        <v>1</v>
      </c>
      <c r="E9" s="73">
        <v>2</v>
      </c>
      <c r="F9" s="73">
        <v>3</v>
      </c>
      <c r="G9" s="73">
        <v>4</v>
      </c>
      <c r="H9" s="73">
        <v>5</v>
      </c>
      <c r="I9" s="73">
        <v>6</v>
      </c>
      <c r="J9" s="155">
        <v>7</v>
      </c>
      <c r="K9" s="156">
        <v>8</v>
      </c>
      <c r="L9" s="73">
        <v>9</v>
      </c>
      <c r="M9" s="73">
        <v>10</v>
      </c>
      <c r="N9" s="73">
        <v>11</v>
      </c>
      <c r="O9" s="73">
        <v>12</v>
      </c>
      <c r="P9" s="73">
        <v>13</v>
      </c>
      <c r="Q9" s="157">
        <v>14</v>
      </c>
      <c r="R9" s="154">
        <v>15</v>
      </c>
      <c r="S9" s="73">
        <v>16</v>
      </c>
      <c r="T9" s="73">
        <v>17</v>
      </c>
      <c r="U9" s="73">
        <v>18</v>
      </c>
      <c r="V9" s="73">
        <v>19</v>
      </c>
      <c r="W9" s="73">
        <v>20</v>
      </c>
      <c r="X9" s="155">
        <v>21</v>
      </c>
      <c r="Y9" s="154">
        <v>22</v>
      </c>
      <c r="Z9" s="73">
        <v>23</v>
      </c>
      <c r="AA9" s="73">
        <v>24</v>
      </c>
      <c r="AB9" s="73">
        <v>25</v>
      </c>
      <c r="AC9" s="73">
        <v>26</v>
      </c>
      <c r="AD9" s="73">
        <v>27</v>
      </c>
      <c r="AE9" s="155">
        <v>28</v>
      </c>
      <c r="AF9" s="552"/>
      <c r="AG9" s="553"/>
      <c r="AH9" s="552"/>
      <c r="AI9" s="552"/>
      <c r="AJ9" s="552"/>
      <c r="AK9" s="552"/>
      <c r="AL9" s="74" t="s">
        <v>89</v>
      </c>
    </row>
    <row r="10" spans="1:46" ht="15" customHeight="1">
      <c r="A10" s="75"/>
      <c r="B10" s="545"/>
      <c r="C10" s="76"/>
      <c r="D10" s="158" t="s">
        <v>90</v>
      </c>
      <c r="E10" s="77" t="s">
        <v>91</v>
      </c>
      <c r="F10" s="77" t="s">
        <v>38</v>
      </c>
      <c r="G10" s="77" t="s">
        <v>39</v>
      </c>
      <c r="H10" s="77" t="s">
        <v>40</v>
      </c>
      <c r="I10" s="77" t="s">
        <v>76</v>
      </c>
      <c r="J10" s="159" t="s">
        <v>41</v>
      </c>
      <c r="K10" s="160" t="s">
        <v>90</v>
      </c>
      <c r="L10" s="77" t="s">
        <v>91</v>
      </c>
      <c r="M10" s="77" t="s">
        <v>38</v>
      </c>
      <c r="N10" s="77" t="s">
        <v>39</v>
      </c>
      <c r="O10" s="77" t="s">
        <v>40</v>
      </c>
      <c r="P10" s="77" t="s">
        <v>76</v>
      </c>
      <c r="Q10" s="161" t="s">
        <v>41</v>
      </c>
      <c r="R10" s="158" t="s">
        <v>90</v>
      </c>
      <c r="S10" s="77" t="s">
        <v>91</v>
      </c>
      <c r="T10" s="77" t="s">
        <v>38</v>
      </c>
      <c r="U10" s="77" t="s">
        <v>39</v>
      </c>
      <c r="V10" s="77" t="s">
        <v>40</v>
      </c>
      <c r="W10" s="77" t="s">
        <v>76</v>
      </c>
      <c r="X10" s="159" t="s">
        <v>41</v>
      </c>
      <c r="Y10" s="158" t="s">
        <v>90</v>
      </c>
      <c r="Z10" s="77" t="s">
        <v>91</v>
      </c>
      <c r="AA10" s="77" t="s">
        <v>38</v>
      </c>
      <c r="AB10" s="77" t="s">
        <v>39</v>
      </c>
      <c r="AC10" s="77" t="s">
        <v>40</v>
      </c>
      <c r="AD10" s="77" t="s">
        <v>76</v>
      </c>
      <c r="AE10" s="159" t="s">
        <v>41</v>
      </c>
      <c r="AF10" s="554"/>
      <c r="AG10" s="555"/>
      <c r="AH10" s="554"/>
      <c r="AI10" s="554"/>
      <c r="AJ10" s="554"/>
      <c r="AK10" s="554"/>
      <c r="AL10" s="78"/>
    </row>
    <row r="11" spans="1:46" ht="15" customHeight="1">
      <c r="A11" s="556" t="s">
        <v>44</v>
      </c>
      <c r="B11" s="557"/>
      <c r="C11" s="557"/>
      <c r="D11" s="162" t="s">
        <v>93</v>
      </c>
      <c r="E11" s="79" t="s">
        <v>93</v>
      </c>
      <c r="F11" s="79" t="s">
        <v>93</v>
      </c>
      <c r="G11" s="79" t="s">
        <v>93</v>
      </c>
      <c r="H11" s="79" t="s">
        <v>93</v>
      </c>
      <c r="I11" s="79" t="s">
        <v>93</v>
      </c>
      <c r="J11" s="163" t="s">
        <v>93</v>
      </c>
      <c r="K11" s="164" t="s">
        <v>93</v>
      </c>
      <c r="L11" s="79" t="s">
        <v>93</v>
      </c>
      <c r="M11" s="79" t="s">
        <v>93</v>
      </c>
      <c r="N11" s="79" t="s">
        <v>93</v>
      </c>
      <c r="O11" s="79" t="s">
        <v>93</v>
      </c>
      <c r="P11" s="79" t="s">
        <v>93</v>
      </c>
      <c r="Q11" s="165" t="s">
        <v>93</v>
      </c>
      <c r="R11" s="162" t="s">
        <v>93</v>
      </c>
      <c r="S11" s="79" t="s">
        <v>93</v>
      </c>
      <c r="T11" s="79" t="s">
        <v>93</v>
      </c>
      <c r="U11" s="79" t="s">
        <v>93</v>
      </c>
      <c r="V11" s="79" t="s">
        <v>93</v>
      </c>
      <c r="W11" s="79" t="s">
        <v>93</v>
      </c>
      <c r="X11" s="163" t="s">
        <v>93</v>
      </c>
      <c r="Y11" s="162" t="s">
        <v>93</v>
      </c>
      <c r="Z11" s="79" t="s">
        <v>93</v>
      </c>
      <c r="AA11" s="79" t="s">
        <v>93</v>
      </c>
      <c r="AB11" s="79" t="s">
        <v>93</v>
      </c>
      <c r="AC11" s="79" t="s">
        <v>93</v>
      </c>
      <c r="AD11" s="79" t="s">
        <v>93</v>
      </c>
      <c r="AE11" s="163" t="s">
        <v>93</v>
      </c>
      <c r="AF11" s="462"/>
      <c r="AG11" s="463"/>
      <c r="AH11" s="462"/>
      <c r="AI11" s="462"/>
      <c r="AJ11" s="462"/>
      <c r="AK11" s="462"/>
      <c r="AL11" s="80"/>
      <c r="AM11" s="81"/>
      <c r="AN11" s="81"/>
      <c r="AO11" s="81"/>
      <c r="AP11" s="81"/>
    </row>
    <row r="12" spans="1:46" ht="15" customHeight="1">
      <c r="A12" s="464" t="s">
        <v>180</v>
      </c>
      <c r="B12" s="539" t="s">
        <v>181</v>
      </c>
      <c r="C12" s="541" t="s">
        <v>182</v>
      </c>
      <c r="D12" s="168" t="s">
        <v>183</v>
      </c>
      <c r="E12" s="82" t="s">
        <v>183</v>
      </c>
      <c r="F12" s="82" t="s">
        <v>183</v>
      </c>
      <c r="G12" s="82" t="s">
        <v>183</v>
      </c>
      <c r="H12" s="82" t="s">
        <v>183</v>
      </c>
      <c r="I12" s="82"/>
      <c r="J12" s="167"/>
      <c r="K12" s="168" t="s">
        <v>183</v>
      </c>
      <c r="L12" s="82" t="s">
        <v>183</v>
      </c>
      <c r="M12" s="82" t="s">
        <v>183</v>
      </c>
      <c r="N12" s="82" t="s">
        <v>183</v>
      </c>
      <c r="O12" s="82" t="s">
        <v>183</v>
      </c>
      <c r="P12" s="82"/>
      <c r="Q12" s="169"/>
      <c r="R12" s="166" t="s">
        <v>183</v>
      </c>
      <c r="S12" s="82" t="s">
        <v>183</v>
      </c>
      <c r="T12" s="82" t="s">
        <v>183</v>
      </c>
      <c r="U12" s="82" t="s">
        <v>183</v>
      </c>
      <c r="V12" s="82" t="s">
        <v>183</v>
      </c>
      <c r="W12" s="82"/>
      <c r="X12" s="167"/>
      <c r="Y12" s="166" t="s">
        <v>183</v>
      </c>
      <c r="Z12" s="82" t="s">
        <v>183</v>
      </c>
      <c r="AA12" s="82" t="s">
        <v>183</v>
      </c>
      <c r="AB12" s="82" t="s">
        <v>183</v>
      </c>
      <c r="AC12" s="82" t="s">
        <v>183</v>
      </c>
      <c r="AD12" s="82"/>
      <c r="AE12" s="167"/>
      <c r="AF12" s="470">
        <f>SUMIF(D13:AE13,"&gt;0")</f>
        <v>6.6666666666666643</v>
      </c>
      <c r="AG12" s="471"/>
      <c r="AH12" s="474">
        <f>AF12/4</f>
        <v>1.6666666666666661</v>
      </c>
      <c r="AI12" s="475"/>
      <c r="AJ12" s="478">
        <f>ROUNDDOWN(AH12/$AC$55,1)</f>
        <v>1</v>
      </c>
      <c r="AK12" s="479"/>
      <c r="AL12" s="80"/>
      <c r="AM12" s="81"/>
      <c r="AN12" s="81"/>
      <c r="AO12" s="81"/>
      <c r="AP12" s="81"/>
      <c r="AQ12" s="106"/>
      <c r="AR12" s="106"/>
      <c r="AS12" s="106"/>
      <c r="AT12" s="106"/>
    </row>
    <row r="13" spans="1:46" ht="15" customHeight="1">
      <c r="A13" s="465"/>
      <c r="B13" s="540"/>
      <c r="C13" s="543"/>
      <c r="D13" s="173">
        <f t="shared" ref="D13:AE13" si="0">VLOOKUP(D12,$B$59:$I$67,2,1)</f>
        <v>0.33333333333333331</v>
      </c>
      <c r="E13" s="171">
        <f t="shared" si="0"/>
        <v>0.33333333333333331</v>
      </c>
      <c r="F13" s="171">
        <f t="shared" si="0"/>
        <v>0.33333333333333331</v>
      </c>
      <c r="G13" s="171">
        <f t="shared" si="0"/>
        <v>0.33333333333333331</v>
      </c>
      <c r="H13" s="171">
        <f t="shared" si="0"/>
        <v>0.33333333333333331</v>
      </c>
      <c r="I13" s="171" t="e">
        <f t="shared" si="0"/>
        <v>#N/A</v>
      </c>
      <c r="J13" s="172" t="e">
        <f t="shared" si="0"/>
        <v>#N/A</v>
      </c>
      <c r="K13" s="173">
        <f t="shared" si="0"/>
        <v>0.33333333333333331</v>
      </c>
      <c r="L13" s="171">
        <f t="shared" si="0"/>
        <v>0.33333333333333331</v>
      </c>
      <c r="M13" s="171">
        <f t="shared" si="0"/>
        <v>0.33333333333333331</v>
      </c>
      <c r="N13" s="171">
        <f t="shared" si="0"/>
        <v>0.33333333333333331</v>
      </c>
      <c r="O13" s="171">
        <f t="shared" si="0"/>
        <v>0.33333333333333331</v>
      </c>
      <c r="P13" s="171" t="e">
        <f t="shared" si="0"/>
        <v>#N/A</v>
      </c>
      <c r="Q13" s="174" t="e">
        <f t="shared" si="0"/>
        <v>#N/A</v>
      </c>
      <c r="R13" s="170">
        <f t="shared" si="0"/>
        <v>0.33333333333333331</v>
      </c>
      <c r="S13" s="171">
        <f t="shared" si="0"/>
        <v>0.33333333333333331</v>
      </c>
      <c r="T13" s="171">
        <f t="shared" si="0"/>
        <v>0.33333333333333331</v>
      </c>
      <c r="U13" s="171">
        <f t="shared" si="0"/>
        <v>0.33333333333333331</v>
      </c>
      <c r="V13" s="171">
        <f t="shared" si="0"/>
        <v>0.33333333333333331</v>
      </c>
      <c r="W13" s="171" t="e">
        <f t="shared" si="0"/>
        <v>#N/A</v>
      </c>
      <c r="X13" s="172" t="e">
        <f t="shared" si="0"/>
        <v>#N/A</v>
      </c>
      <c r="Y13" s="170">
        <f t="shared" si="0"/>
        <v>0.33333333333333331</v>
      </c>
      <c r="Z13" s="171">
        <f t="shared" si="0"/>
        <v>0.33333333333333331</v>
      </c>
      <c r="AA13" s="171">
        <f t="shared" si="0"/>
        <v>0.33333333333333331</v>
      </c>
      <c r="AB13" s="171">
        <f t="shared" si="0"/>
        <v>0.33333333333333331</v>
      </c>
      <c r="AC13" s="171">
        <f t="shared" si="0"/>
        <v>0.33333333333333331</v>
      </c>
      <c r="AD13" s="171" t="e">
        <f t="shared" si="0"/>
        <v>#N/A</v>
      </c>
      <c r="AE13" s="172" t="e">
        <f t="shared" si="0"/>
        <v>#N/A</v>
      </c>
      <c r="AF13" s="472"/>
      <c r="AG13" s="473"/>
      <c r="AH13" s="476"/>
      <c r="AI13" s="477"/>
      <c r="AJ13" s="480"/>
      <c r="AK13" s="481"/>
      <c r="AL13" s="80"/>
      <c r="AM13" s="81"/>
      <c r="AN13" s="81"/>
      <c r="AO13" s="81"/>
      <c r="AP13" s="81"/>
      <c r="AQ13" s="106"/>
      <c r="AR13" s="106"/>
      <c r="AS13" s="106"/>
      <c r="AT13" s="106"/>
    </row>
    <row r="14" spans="1:46" ht="15" customHeight="1">
      <c r="A14" s="464" t="s">
        <v>184</v>
      </c>
      <c r="B14" s="539" t="s">
        <v>185</v>
      </c>
      <c r="C14" s="541" t="s">
        <v>186</v>
      </c>
      <c r="D14" s="188" t="s">
        <v>187</v>
      </c>
      <c r="E14" s="189" t="s">
        <v>187</v>
      </c>
      <c r="F14" s="189" t="s">
        <v>187</v>
      </c>
      <c r="G14" s="189" t="s">
        <v>187</v>
      </c>
      <c r="H14" s="190" t="s">
        <v>187</v>
      </c>
      <c r="I14" s="82"/>
      <c r="J14" s="167"/>
      <c r="K14" s="168" t="s">
        <v>187</v>
      </c>
      <c r="L14" s="82" t="s">
        <v>187</v>
      </c>
      <c r="M14" s="82" t="s">
        <v>187</v>
      </c>
      <c r="N14" s="82" t="s">
        <v>187</v>
      </c>
      <c r="O14" s="82" t="s">
        <v>187</v>
      </c>
      <c r="P14" s="82"/>
      <c r="Q14" s="169"/>
      <c r="R14" s="166" t="s">
        <v>187</v>
      </c>
      <c r="S14" s="82" t="s">
        <v>187</v>
      </c>
      <c r="T14" s="82" t="s">
        <v>187</v>
      </c>
      <c r="U14" s="82" t="s">
        <v>187</v>
      </c>
      <c r="V14" s="82" t="s">
        <v>187</v>
      </c>
      <c r="W14" s="82"/>
      <c r="X14" s="167"/>
      <c r="Y14" s="166" t="s">
        <v>187</v>
      </c>
      <c r="Z14" s="82" t="s">
        <v>187</v>
      </c>
      <c r="AA14" s="82" t="s">
        <v>187</v>
      </c>
      <c r="AB14" s="82" t="s">
        <v>187</v>
      </c>
      <c r="AC14" s="82" t="s">
        <v>187</v>
      </c>
      <c r="AD14" s="82"/>
      <c r="AE14" s="167"/>
      <c r="AF14" s="470">
        <f>SUMIF(D15:AE15,"&gt;0")</f>
        <v>1.6666666666666656</v>
      </c>
      <c r="AG14" s="471"/>
      <c r="AH14" s="474">
        <f>AF14/4</f>
        <v>0.41666666666666641</v>
      </c>
      <c r="AI14" s="475"/>
      <c r="AJ14" s="478">
        <f>ROUNDDOWN(AH14/$AC$55,1)</f>
        <v>0.2</v>
      </c>
      <c r="AK14" s="479"/>
      <c r="AL14" s="80"/>
      <c r="AM14" s="81"/>
      <c r="AN14" s="81"/>
      <c r="AO14" s="81"/>
      <c r="AP14" s="81"/>
      <c r="AQ14" s="106"/>
      <c r="AR14" s="106"/>
      <c r="AS14" s="106"/>
      <c r="AT14" s="106"/>
    </row>
    <row r="15" spans="1:46" ht="15" customHeight="1">
      <c r="A15" s="465"/>
      <c r="B15" s="540"/>
      <c r="C15" s="543"/>
      <c r="D15" s="173">
        <f t="shared" ref="D15:AE15" si="1">VLOOKUP(D14,$B$59:$I$67,2,1)</f>
        <v>8.3333333333333315E-2</v>
      </c>
      <c r="E15" s="171">
        <f t="shared" si="1"/>
        <v>8.3333333333333315E-2</v>
      </c>
      <c r="F15" s="171">
        <f t="shared" si="1"/>
        <v>8.3333333333333315E-2</v>
      </c>
      <c r="G15" s="171">
        <f t="shared" si="1"/>
        <v>8.3333333333333315E-2</v>
      </c>
      <c r="H15" s="171">
        <f t="shared" si="1"/>
        <v>8.3333333333333315E-2</v>
      </c>
      <c r="I15" s="171" t="e">
        <f t="shared" si="1"/>
        <v>#N/A</v>
      </c>
      <c r="J15" s="172" t="e">
        <f t="shared" si="1"/>
        <v>#N/A</v>
      </c>
      <c r="K15" s="173">
        <f t="shared" si="1"/>
        <v>8.3333333333333315E-2</v>
      </c>
      <c r="L15" s="171">
        <f t="shared" si="1"/>
        <v>8.3333333333333315E-2</v>
      </c>
      <c r="M15" s="171">
        <f t="shared" si="1"/>
        <v>8.3333333333333315E-2</v>
      </c>
      <c r="N15" s="171">
        <f t="shared" si="1"/>
        <v>8.3333333333333315E-2</v>
      </c>
      <c r="O15" s="171">
        <f t="shared" si="1"/>
        <v>8.3333333333333315E-2</v>
      </c>
      <c r="P15" s="171" t="e">
        <f t="shared" si="1"/>
        <v>#N/A</v>
      </c>
      <c r="Q15" s="174" t="e">
        <f t="shared" si="1"/>
        <v>#N/A</v>
      </c>
      <c r="R15" s="170">
        <f t="shared" si="1"/>
        <v>8.3333333333333315E-2</v>
      </c>
      <c r="S15" s="171">
        <f t="shared" si="1"/>
        <v>8.3333333333333315E-2</v>
      </c>
      <c r="T15" s="171">
        <f t="shared" si="1"/>
        <v>8.3333333333333315E-2</v>
      </c>
      <c r="U15" s="171">
        <f t="shared" si="1"/>
        <v>8.3333333333333315E-2</v>
      </c>
      <c r="V15" s="171">
        <f t="shared" si="1"/>
        <v>8.3333333333333315E-2</v>
      </c>
      <c r="W15" s="171" t="e">
        <f t="shared" si="1"/>
        <v>#N/A</v>
      </c>
      <c r="X15" s="172" t="e">
        <f t="shared" si="1"/>
        <v>#N/A</v>
      </c>
      <c r="Y15" s="170">
        <f t="shared" si="1"/>
        <v>8.3333333333333315E-2</v>
      </c>
      <c r="Z15" s="171">
        <f t="shared" si="1"/>
        <v>8.3333333333333315E-2</v>
      </c>
      <c r="AA15" s="171">
        <f t="shared" si="1"/>
        <v>8.3333333333333315E-2</v>
      </c>
      <c r="AB15" s="171">
        <f t="shared" si="1"/>
        <v>8.3333333333333315E-2</v>
      </c>
      <c r="AC15" s="171">
        <f t="shared" si="1"/>
        <v>8.3333333333333315E-2</v>
      </c>
      <c r="AD15" s="171" t="e">
        <f t="shared" si="1"/>
        <v>#N/A</v>
      </c>
      <c r="AE15" s="172" t="e">
        <f t="shared" si="1"/>
        <v>#N/A</v>
      </c>
      <c r="AF15" s="472"/>
      <c r="AG15" s="473"/>
      <c r="AH15" s="476"/>
      <c r="AI15" s="477"/>
      <c r="AJ15" s="480"/>
      <c r="AK15" s="481"/>
      <c r="AL15" s="80"/>
      <c r="AM15" s="81"/>
      <c r="AN15" s="81"/>
      <c r="AO15" s="81"/>
      <c r="AP15" s="81"/>
      <c r="AQ15" s="106"/>
      <c r="AR15" s="106"/>
      <c r="AS15" s="106"/>
      <c r="AT15" s="106"/>
    </row>
    <row r="16" spans="1:46" ht="15" customHeight="1">
      <c r="A16" s="464" t="s">
        <v>184</v>
      </c>
      <c r="B16" s="539" t="s">
        <v>185</v>
      </c>
      <c r="C16" s="541" t="s">
        <v>188</v>
      </c>
      <c r="D16" s="168" t="s">
        <v>189</v>
      </c>
      <c r="E16" s="82" t="s">
        <v>189</v>
      </c>
      <c r="F16" s="82" t="s">
        <v>189</v>
      </c>
      <c r="G16" s="82" t="s">
        <v>189</v>
      </c>
      <c r="H16" s="82" t="s">
        <v>189</v>
      </c>
      <c r="I16" s="82"/>
      <c r="J16" s="167"/>
      <c r="K16" s="168" t="s">
        <v>189</v>
      </c>
      <c r="L16" s="82" t="s">
        <v>189</v>
      </c>
      <c r="M16" s="82" t="s">
        <v>189</v>
      </c>
      <c r="N16" s="82" t="s">
        <v>189</v>
      </c>
      <c r="O16" s="82" t="s">
        <v>189</v>
      </c>
      <c r="P16" s="82"/>
      <c r="Q16" s="169"/>
      <c r="R16" s="166" t="s">
        <v>189</v>
      </c>
      <c r="S16" s="82" t="s">
        <v>189</v>
      </c>
      <c r="T16" s="82" t="s">
        <v>189</v>
      </c>
      <c r="U16" s="82" t="s">
        <v>189</v>
      </c>
      <c r="V16" s="82" t="s">
        <v>189</v>
      </c>
      <c r="W16" s="82"/>
      <c r="X16" s="167"/>
      <c r="Y16" s="166" t="s">
        <v>189</v>
      </c>
      <c r="Z16" s="82" t="s">
        <v>189</v>
      </c>
      <c r="AA16" s="82" t="s">
        <v>189</v>
      </c>
      <c r="AB16" s="82" t="s">
        <v>189</v>
      </c>
      <c r="AC16" s="82" t="s">
        <v>189</v>
      </c>
      <c r="AD16" s="82"/>
      <c r="AE16" s="167"/>
      <c r="AF16" s="470">
        <f>SUMIF(D17:AE17,"&gt;0")</f>
        <v>4.1666666666666634</v>
      </c>
      <c r="AG16" s="471"/>
      <c r="AH16" s="474">
        <f>AF16/4</f>
        <v>1.0416666666666659</v>
      </c>
      <c r="AI16" s="475"/>
      <c r="AJ16" s="478">
        <f>ROUNDDOWN(AH16/$AC$55,1)</f>
        <v>0.6</v>
      </c>
      <c r="AK16" s="479"/>
      <c r="AL16" s="80"/>
      <c r="AM16" s="81"/>
      <c r="AN16" s="81"/>
      <c r="AO16" s="81"/>
      <c r="AP16" s="81"/>
      <c r="AQ16" s="106"/>
      <c r="AR16" s="106"/>
      <c r="AS16" s="106"/>
      <c r="AT16" s="106"/>
    </row>
    <row r="17" spans="1:46" ht="15" customHeight="1">
      <c r="A17" s="465"/>
      <c r="B17" s="540"/>
      <c r="C17" s="542"/>
      <c r="D17" s="173">
        <f t="shared" ref="D17:AE17" si="2">VLOOKUP(D16,$B$59:$I$67,2,1)</f>
        <v>0.20833333333333326</v>
      </c>
      <c r="E17" s="171">
        <f t="shared" si="2"/>
        <v>0.20833333333333326</v>
      </c>
      <c r="F17" s="171">
        <f t="shared" si="2"/>
        <v>0.20833333333333326</v>
      </c>
      <c r="G17" s="171">
        <f t="shared" si="2"/>
        <v>0.20833333333333326</v>
      </c>
      <c r="H17" s="171">
        <f t="shared" si="2"/>
        <v>0.20833333333333326</v>
      </c>
      <c r="I17" s="171" t="e">
        <f t="shared" si="2"/>
        <v>#N/A</v>
      </c>
      <c r="J17" s="172" t="e">
        <f t="shared" si="2"/>
        <v>#N/A</v>
      </c>
      <c r="K17" s="173">
        <f t="shared" si="2"/>
        <v>0.20833333333333326</v>
      </c>
      <c r="L17" s="171">
        <f t="shared" si="2"/>
        <v>0.20833333333333326</v>
      </c>
      <c r="M17" s="171">
        <f t="shared" si="2"/>
        <v>0.20833333333333326</v>
      </c>
      <c r="N17" s="171">
        <f t="shared" si="2"/>
        <v>0.20833333333333326</v>
      </c>
      <c r="O17" s="171">
        <f t="shared" si="2"/>
        <v>0.20833333333333326</v>
      </c>
      <c r="P17" s="171" t="e">
        <f t="shared" si="2"/>
        <v>#N/A</v>
      </c>
      <c r="Q17" s="174" t="e">
        <f t="shared" si="2"/>
        <v>#N/A</v>
      </c>
      <c r="R17" s="170">
        <f t="shared" si="2"/>
        <v>0.20833333333333326</v>
      </c>
      <c r="S17" s="171">
        <f t="shared" si="2"/>
        <v>0.20833333333333326</v>
      </c>
      <c r="T17" s="171">
        <f t="shared" si="2"/>
        <v>0.20833333333333326</v>
      </c>
      <c r="U17" s="171">
        <f t="shared" si="2"/>
        <v>0.20833333333333326</v>
      </c>
      <c r="V17" s="171">
        <f t="shared" si="2"/>
        <v>0.20833333333333326</v>
      </c>
      <c r="W17" s="171" t="e">
        <f t="shared" si="2"/>
        <v>#N/A</v>
      </c>
      <c r="X17" s="172" t="e">
        <f t="shared" si="2"/>
        <v>#N/A</v>
      </c>
      <c r="Y17" s="170">
        <f t="shared" si="2"/>
        <v>0.20833333333333326</v>
      </c>
      <c r="Z17" s="171">
        <f t="shared" si="2"/>
        <v>0.20833333333333326</v>
      </c>
      <c r="AA17" s="171">
        <f t="shared" si="2"/>
        <v>0.20833333333333326</v>
      </c>
      <c r="AB17" s="171">
        <f t="shared" si="2"/>
        <v>0.20833333333333326</v>
      </c>
      <c r="AC17" s="171">
        <f t="shared" si="2"/>
        <v>0.20833333333333326</v>
      </c>
      <c r="AD17" s="171" t="e">
        <f t="shared" si="2"/>
        <v>#N/A</v>
      </c>
      <c r="AE17" s="172" t="e">
        <f t="shared" si="2"/>
        <v>#N/A</v>
      </c>
      <c r="AF17" s="472"/>
      <c r="AG17" s="473"/>
      <c r="AH17" s="476"/>
      <c r="AI17" s="477"/>
      <c r="AJ17" s="480"/>
      <c r="AK17" s="481"/>
      <c r="AL17" s="80"/>
      <c r="AM17" s="81"/>
      <c r="AN17" s="81"/>
      <c r="AO17" s="81"/>
      <c r="AP17" s="81"/>
      <c r="AQ17" s="106"/>
      <c r="AR17" s="106"/>
      <c r="AS17" s="106"/>
      <c r="AT17" s="106"/>
    </row>
    <row r="18" spans="1:46" ht="15" customHeight="1">
      <c r="A18" s="464" t="s">
        <v>184</v>
      </c>
      <c r="B18" s="539" t="s">
        <v>185</v>
      </c>
      <c r="C18" s="541" t="s">
        <v>190</v>
      </c>
      <c r="D18" s="188" t="s">
        <v>187</v>
      </c>
      <c r="E18" s="189" t="s">
        <v>187</v>
      </c>
      <c r="F18" s="189" t="s">
        <v>187</v>
      </c>
      <c r="G18" s="189" t="s">
        <v>187</v>
      </c>
      <c r="H18" s="190" t="s">
        <v>187</v>
      </c>
      <c r="I18" s="82"/>
      <c r="J18" s="167"/>
      <c r="K18" s="168" t="s">
        <v>187</v>
      </c>
      <c r="L18" s="82" t="s">
        <v>187</v>
      </c>
      <c r="M18" s="82" t="s">
        <v>187</v>
      </c>
      <c r="N18" s="82" t="s">
        <v>187</v>
      </c>
      <c r="O18" s="82" t="s">
        <v>187</v>
      </c>
      <c r="P18" s="82"/>
      <c r="Q18" s="169"/>
      <c r="R18" s="166" t="s">
        <v>187</v>
      </c>
      <c r="S18" s="82" t="s">
        <v>187</v>
      </c>
      <c r="T18" s="82" t="s">
        <v>187</v>
      </c>
      <c r="U18" s="82" t="s">
        <v>187</v>
      </c>
      <c r="V18" s="82" t="s">
        <v>187</v>
      </c>
      <c r="W18" s="82"/>
      <c r="X18" s="167"/>
      <c r="Y18" s="166" t="s">
        <v>187</v>
      </c>
      <c r="Z18" s="82" t="s">
        <v>187</v>
      </c>
      <c r="AA18" s="82" t="s">
        <v>187</v>
      </c>
      <c r="AB18" s="82" t="s">
        <v>187</v>
      </c>
      <c r="AC18" s="82" t="s">
        <v>187</v>
      </c>
      <c r="AD18" s="82"/>
      <c r="AE18" s="167"/>
      <c r="AF18" s="470">
        <f>SUMIF(D19:AE19,"&gt;0")</f>
        <v>1.6666666666666656</v>
      </c>
      <c r="AG18" s="471"/>
      <c r="AH18" s="474">
        <f>AF18/4</f>
        <v>0.41666666666666641</v>
      </c>
      <c r="AI18" s="475"/>
      <c r="AJ18" s="478">
        <f>ROUNDDOWN(AH18/$AC$55,1)</f>
        <v>0.2</v>
      </c>
      <c r="AK18" s="479"/>
      <c r="AL18" s="80"/>
      <c r="AM18" s="81"/>
      <c r="AN18" s="81"/>
      <c r="AO18" s="81"/>
      <c r="AP18" s="81"/>
      <c r="AQ18" s="106"/>
      <c r="AR18" s="106"/>
      <c r="AS18" s="106"/>
      <c r="AT18" s="106"/>
    </row>
    <row r="19" spans="1:46" ht="15" customHeight="1">
      <c r="A19" s="465"/>
      <c r="B19" s="540"/>
      <c r="C19" s="543"/>
      <c r="D19" s="173">
        <f t="shared" ref="D19:AE19" si="3">VLOOKUP(D18,$B$59:$I$67,2,1)</f>
        <v>8.3333333333333315E-2</v>
      </c>
      <c r="E19" s="171">
        <f t="shared" si="3"/>
        <v>8.3333333333333315E-2</v>
      </c>
      <c r="F19" s="171">
        <f t="shared" si="3"/>
        <v>8.3333333333333315E-2</v>
      </c>
      <c r="G19" s="171">
        <f t="shared" si="3"/>
        <v>8.3333333333333315E-2</v>
      </c>
      <c r="H19" s="171">
        <f t="shared" si="3"/>
        <v>8.3333333333333315E-2</v>
      </c>
      <c r="I19" s="171" t="e">
        <f t="shared" si="3"/>
        <v>#N/A</v>
      </c>
      <c r="J19" s="172" t="e">
        <f t="shared" si="3"/>
        <v>#N/A</v>
      </c>
      <c r="K19" s="173">
        <f t="shared" si="3"/>
        <v>8.3333333333333315E-2</v>
      </c>
      <c r="L19" s="171">
        <f t="shared" si="3"/>
        <v>8.3333333333333315E-2</v>
      </c>
      <c r="M19" s="171">
        <f t="shared" si="3"/>
        <v>8.3333333333333315E-2</v>
      </c>
      <c r="N19" s="171">
        <f t="shared" si="3"/>
        <v>8.3333333333333315E-2</v>
      </c>
      <c r="O19" s="171">
        <f t="shared" si="3"/>
        <v>8.3333333333333315E-2</v>
      </c>
      <c r="P19" s="171" t="e">
        <f t="shared" si="3"/>
        <v>#N/A</v>
      </c>
      <c r="Q19" s="174" t="e">
        <f t="shared" si="3"/>
        <v>#N/A</v>
      </c>
      <c r="R19" s="170">
        <f t="shared" si="3"/>
        <v>8.3333333333333315E-2</v>
      </c>
      <c r="S19" s="171">
        <f t="shared" si="3"/>
        <v>8.3333333333333315E-2</v>
      </c>
      <c r="T19" s="171">
        <f t="shared" si="3"/>
        <v>8.3333333333333315E-2</v>
      </c>
      <c r="U19" s="171">
        <f t="shared" si="3"/>
        <v>8.3333333333333315E-2</v>
      </c>
      <c r="V19" s="171">
        <f t="shared" si="3"/>
        <v>8.3333333333333315E-2</v>
      </c>
      <c r="W19" s="171" t="e">
        <f t="shared" si="3"/>
        <v>#N/A</v>
      </c>
      <c r="X19" s="172" t="e">
        <f t="shared" si="3"/>
        <v>#N/A</v>
      </c>
      <c r="Y19" s="170">
        <f t="shared" si="3"/>
        <v>8.3333333333333315E-2</v>
      </c>
      <c r="Z19" s="171">
        <f t="shared" si="3"/>
        <v>8.3333333333333315E-2</v>
      </c>
      <c r="AA19" s="171">
        <f t="shared" si="3"/>
        <v>8.3333333333333315E-2</v>
      </c>
      <c r="AB19" s="171">
        <f t="shared" si="3"/>
        <v>8.3333333333333315E-2</v>
      </c>
      <c r="AC19" s="171">
        <f t="shared" si="3"/>
        <v>8.3333333333333315E-2</v>
      </c>
      <c r="AD19" s="171" t="e">
        <f t="shared" si="3"/>
        <v>#N/A</v>
      </c>
      <c r="AE19" s="172" t="e">
        <f t="shared" si="3"/>
        <v>#N/A</v>
      </c>
      <c r="AF19" s="472"/>
      <c r="AG19" s="473"/>
      <c r="AH19" s="476"/>
      <c r="AI19" s="477"/>
      <c r="AJ19" s="480"/>
      <c r="AK19" s="481"/>
      <c r="AL19" s="80"/>
      <c r="AM19" s="81"/>
      <c r="AN19" s="81"/>
      <c r="AO19" s="81"/>
      <c r="AP19" s="81"/>
      <c r="AQ19" s="106"/>
      <c r="AR19" s="106"/>
      <c r="AS19" s="106"/>
      <c r="AT19" s="106"/>
    </row>
    <row r="20" spans="1:46" ht="15" customHeight="1">
      <c r="A20" s="464" t="s">
        <v>184</v>
      </c>
      <c r="B20" s="539" t="s">
        <v>185</v>
      </c>
      <c r="C20" s="541" t="s">
        <v>191</v>
      </c>
      <c r="D20" s="168" t="s">
        <v>189</v>
      </c>
      <c r="E20" s="82" t="s">
        <v>189</v>
      </c>
      <c r="F20" s="82" t="s">
        <v>189</v>
      </c>
      <c r="G20" s="82" t="s">
        <v>189</v>
      </c>
      <c r="H20" s="82" t="s">
        <v>189</v>
      </c>
      <c r="I20" s="82"/>
      <c r="J20" s="167"/>
      <c r="K20" s="168" t="s">
        <v>189</v>
      </c>
      <c r="L20" s="82" t="s">
        <v>189</v>
      </c>
      <c r="M20" s="82" t="s">
        <v>189</v>
      </c>
      <c r="N20" s="82" t="s">
        <v>189</v>
      </c>
      <c r="O20" s="82" t="s">
        <v>189</v>
      </c>
      <c r="P20" s="82"/>
      <c r="Q20" s="169"/>
      <c r="R20" s="166" t="s">
        <v>189</v>
      </c>
      <c r="S20" s="82" t="s">
        <v>189</v>
      </c>
      <c r="T20" s="82" t="s">
        <v>189</v>
      </c>
      <c r="U20" s="82" t="s">
        <v>189</v>
      </c>
      <c r="V20" s="82" t="s">
        <v>189</v>
      </c>
      <c r="W20" s="82"/>
      <c r="X20" s="167"/>
      <c r="Y20" s="166" t="s">
        <v>189</v>
      </c>
      <c r="Z20" s="82" t="s">
        <v>189</v>
      </c>
      <c r="AA20" s="82" t="s">
        <v>189</v>
      </c>
      <c r="AB20" s="82" t="s">
        <v>189</v>
      </c>
      <c r="AC20" s="82" t="s">
        <v>189</v>
      </c>
      <c r="AD20" s="82"/>
      <c r="AE20" s="167"/>
      <c r="AF20" s="470">
        <f>SUMIF(D21:AE21,"&gt;0")</f>
        <v>4.1666666666666634</v>
      </c>
      <c r="AG20" s="471"/>
      <c r="AH20" s="474">
        <f>AF20/4</f>
        <v>1.0416666666666659</v>
      </c>
      <c r="AI20" s="475"/>
      <c r="AJ20" s="478">
        <f>ROUNDDOWN(AH20/$AC$55,1)</f>
        <v>0.6</v>
      </c>
      <c r="AK20" s="479"/>
      <c r="AL20" s="80"/>
      <c r="AM20" s="81"/>
      <c r="AN20" s="81"/>
      <c r="AO20" s="81"/>
      <c r="AP20" s="81"/>
      <c r="AQ20" s="106"/>
      <c r="AR20" s="106"/>
      <c r="AS20" s="106"/>
      <c r="AT20" s="106"/>
    </row>
    <row r="21" spans="1:46" ht="15" customHeight="1">
      <c r="A21" s="465"/>
      <c r="B21" s="540"/>
      <c r="C21" s="542"/>
      <c r="D21" s="173">
        <f t="shared" ref="D21:AE21" si="4">VLOOKUP(D20,$B$59:$I$67,2,1)</f>
        <v>0.20833333333333326</v>
      </c>
      <c r="E21" s="171">
        <f t="shared" si="4"/>
        <v>0.20833333333333326</v>
      </c>
      <c r="F21" s="171">
        <f t="shared" si="4"/>
        <v>0.20833333333333326</v>
      </c>
      <c r="G21" s="171">
        <f t="shared" si="4"/>
        <v>0.20833333333333326</v>
      </c>
      <c r="H21" s="171">
        <f t="shared" si="4"/>
        <v>0.20833333333333326</v>
      </c>
      <c r="I21" s="171" t="e">
        <f t="shared" si="4"/>
        <v>#N/A</v>
      </c>
      <c r="J21" s="172" t="e">
        <f t="shared" si="4"/>
        <v>#N/A</v>
      </c>
      <c r="K21" s="173">
        <f t="shared" si="4"/>
        <v>0.20833333333333326</v>
      </c>
      <c r="L21" s="171">
        <f t="shared" si="4"/>
        <v>0.20833333333333326</v>
      </c>
      <c r="M21" s="171">
        <f t="shared" si="4"/>
        <v>0.20833333333333326</v>
      </c>
      <c r="N21" s="171">
        <f t="shared" si="4"/>
        <v>0.20833333333333326</v>
      </c>
      <c r="O21" s="171">
        <f t="shared" si="4"/>
        <v>0.20833333333333326</v>
      </c>
      <c r="P21" s="171" t="e">
        <f t="shared" si="4"/>
        <v>#N/A</v>
      </c>
      <c r="Q21" s="174" t="e">
        <f t="shared" si="4"/>
        <v>#N/A</v>
      </c>
      <c r="R21" s="170">
        <f t="shared" si="4"/>
        <v>0.20833333333333326</v>
      </c>
      <c r="S21" s="171">
        <f t="shared" si="4"/>
        <v>0.20833333333333326</v>
      </c>
      <c r="T21" s="171">
        <f t="shared" si="4"/>
        <v>0.20833333333333326</v>
      </c>
      <c r="U21" s="171">
        <f t="shared" si="4"/>
        <v>0.20833333333333326</v>
      </c>
      <c r="V21" s="171">
        <f t="shared" si="4"/>
        <v>0.20833333333333326</v>
      </c>
      <c r="W21" s="171" t="e">
        <f t="shared" si="4"/>
        <v>#N/A</v>
      </c>
      <c r="X21" s="172" t="e">
        <f t="shared" si="4"/>
        <v>#N/A</v>
      </c>
      <c r="Y21" s="170">
        <f t="shared" si="4"/>
        <v>0.20833333333333326</v>
      </c>
      <c r="Z21" s="171">
        <f t="shared" si="4"/>
        <v>0.20833333333333326</v>
      </c>
      <c r="AA21" s="171">
        <f t="shared" si="4"/>
        <v>0.20833333333333326</v>
      </c>
      <c r="AB21" s="171">
        <f t="shared" si="4"/>
        <v>0.20833333333333326</v>
      </c>
      <c r="AC21" s="171">
        <f t="shared" si="4"/>
        <v>0.20833333333333326</v>
      </c>
      <c r="AD21" s="171" t="e">
        <f t="shared" si="4"/>
        <v>#N/A</v>
      </c>
      <c r="AE21" s="172" t="e">
        <f t="shared" si="4"/>
        <v>#N/A</v>
      </c>
      <c r="AF21" s="472"/>
      <c r="AG21" s="473"/>
      <c r="AH21" s="476"/>
      <c r="AI21" s="477"/>
      <c r="AJ21" s="480"/>
      <c r="AK21" s="481"/>
      <c r="AL21" s="80"/>
      <c r="AM21" s="81"/>
      <c r="AN21" s="81"/>
      <c r="AO21" s="81"/>
      <c r="AP21" s="81"/>
      <c r="AQ21" s="106"/>
      <c r="AR21" s="106"/>
      <c r="AS21" s="106"/>
      <c r="AT21" s="106"/>
    </row>
    <row r="22" spans="1:46" ht="15" customHeight="1">
      <c r="A22" s="537" t="s">
        <v>184</v>
      </c>
      <c r="B22" s="539" t="s">
        <v>181</v>
      </c>
      <c r="C22" s="468" t="s">
        <v>192</v>
      </c>
      <c r="D22" s="166"/>
      <c r="E22" s="82"/>
      <c r="F22" s="82"/>
      <c r="G22" s="82"/>
      <c r="H22" s="82"/>
      <c r="I22" s="82" t="s">
        <v>183</v>
      </c>
      <c r="J22" s="167" t="s">
        <v>183</v>
      </c>
      <c r="K22" s="168"/>
      <c r="L22" s="82"/>
      <c r="M22" s="82"/>
      <c r="N22" s="82"/>
      <c r="O22" s="82"/>
      <c r="P22" s="82" t="s">
        <v>183</v>
      </c>
      <c r="Q22" s="169" t="s">
        <v>183</v>
      </c>
      <c r="R22" s="166"/>
      <c r="S22" s="82"/>
      <c r="T22" s="82"/>
      <c r="U22" s="82"/>
      <c r="V22" s="82"/>
      <c r="W22" s="82" t="s">
        <v>183</v>
      </c>
      <c r="X22" s="167" t="s">
        <v>183</v>
      </c>
      <c r="Y22" s="166"/>
      <c r="Z22" s="82"/>
      <c r="AA22" s="82"/>
      <c r="AB22" s="82"/>
      <c r="AC22" s="82"/>
      <c r="AD22" s="82" t="s">
        <v>183</v>
      </c>
      <c r="AE22" s="167" t="s">
        <v>183</v>
      </c>
      <c r="AF22" s="470">
        <f>SUMIF(D23:AE23,"&gt;0")</f>
        <v>2.6666666666666665</v>
      </c>
      <c r="AG22" s="471"/>
      <c r="AH22" s="474">
        <f>AF22/4</f>
        <v>0.66666666666666663</v>
      </c>
      <c r="AI22" s="475"/>
      <c r="AJ22" s="478">
        <f>ROUNDDOWN(AH22/$AC$55,1)</f>
        <v>0.4</v>
      </c>
      <c r="AK22" s="479"/>
      <c r="AL22" s="80"/>
      <c r="AM22" s="81"/>
      <c r="AN22" s="81"/>
      <c r="AO22" s="81"/>
      <c r="AP22" s="81"/>
      <c r="AQ22" s="106"/>
      <c r="AR22" s="106"/>
      <c r="AS22" s="106"/>
      <c r="AT22" s="106"/>
    </row>
    <row r="23" spans="1:46" ht="15" customHeight="1">
      <c r="A23" s="538"/>
      <c r="B23" s="540"/>
      <c r="C23" s="469"/>
      <c r="D23" s="170" t="e">
        <f t="shared" ref="D23:AE23" si="5">VLOOKUP(D22,$B$59:$I$67,2,1)</f>
        <v>#N/A</v>
      </c>
      <c r="E23" s="171" t="e">
        <f t="shared" si="5"/>
        <v>#N/A</v>
      </c>
      <c r="F23" s="171" t="e">
        <f t="shared" si="5"/>
        <v>#N/A</v>
      </c>
      <c r="G23" s="171" t="e">
        <f t="shared" si="5"/>
        <v>#N/A</v>
      </c>
      <c r="H23" s="171" t="e">
        <f t="shared" si="5"/>
        <v>#N/A</v>
      </c>
      <c r="I23" s="171">
        <f t="shared" si="5"/>
        <v>0.33333333333333331</v>
      </c>
      <c r="J23" s="172">
        <f t="shared" si="5"/>
        <v>0.33333333333333331</v>
      </c>
      <c r="K23" s="173" t="e">
        <f t="shared" si="5"/>
        <v>#N/A</v>
      </c>
      <c r="L23" s="171" t="e">
        <f t="shared" si="5"/>
        <v>#N/A</v>
      </c>
      <c r="M23" s="171" t="e">
        <f t="shared" si="5"/>
        <v>#N/A</v>
      </c>
      <c r="N23" s="171" t="e">
        <f t="shared" si="5"/>
        <v>#N/A</v>
      </c>
      <c r="O23" s="171" t="e">
        <f t="shared" si="5"/>
        <v>#N/A</v>
      </c>
      <c r="P23" s="171">
        <f t="shared" si="5"/>
        <v>0.33333333333333331</v>
      </c>
      <c r="Q23" s="174">
        <f t="shared" si="5"/>
        <v>0.33333333333333331</v>
      </c>
      <c r="R23" s="170" t="e">
        <f t="shared" si="5"/>
        <v>#N/A</v>
      </c>
      <c r="S23" s="171" t="e">
        <f t="shared" si="5"/>
        <v>#N/A</v>
      </c>
      <c r="T23" s="171" t="e">
        <f t="shared" si="5"/>
        <v>#N/A</v>
      </c>
      <c r="U23" s="171" t="e">
        <f t="shared" si="5"/>
        <v>#N/A</v>
      </c>
      <c r="V23" s="171" t="e">
        <f t="shared" si="5"/>
        <v>#N/A</v>
      </c>
      <c r="W23" s="171">
        <f t="shared" si="5"/>
        <v>0.33333333333333331</v>
      </c>
      <c r="X23" s="172">
        <f t="shared" si="5"/>
        <v>0.33333333333333331</v>
      </c>
      <c r="Y23" s="170" t="e">
        <f t="shared" si="5"/>
        <v>#N/A</v>
      </c>
      <c r="Z23" s="171" t="e">
        <f t="shared" si="5"/>
        <v>#N/A</v>
      </c>
      <c r="AA23" s="171" t="e">
        <f t="shared" si="5"/>
        <v>#N/A</v>
      </c>
      <c r="AB23" s="171" t="e">
        <f t="shared" si="5"/>
        <v>#N/A</v>
      </c>
      <c r="AC23" s="171" t="e">
        <f t="shared" si="5"/>
        <v>#N/A</v>
      </c>
      <c r="AD23" s="171">
        <f t="shared" si="5"/>
        <v>0.33333333333333331</v>
      </c>
      <c r="AE23" s="172">
        <f t="shared" si="5"/>
        <v>0.33333333333333331</v>
      </c>
      <c r="AF23" s="472"/>
      <c r="AG23" s="473"/>
      <c r="AH23" s="476"/>
      <c r="AI23" s="477"/>
      <c r="AJ23" s="480"/>
      <c r="AK23" s="481"/>
      <c r="AL23" s="80"/>
    </row>
    <row r="24" spans="1:46" ht="15" customHeight="1">
      <c r="A24" s="537" t="s">
        <v>184</v>
      </c>
      <c r="B24" s="539" t="s">
        <v>193</v>
      </c>
      <c r="C24" s="468" t="s">
        <v>194</v>
      </c>
      <c r="D24" s="166"/>
      <c r="E24" s="82"/>
      <c r="F24" s="82"/>
      <c r="G24" s="82"/>
      <c r="H24" s="82"/>
      <c r="I24" s="82" t="s">
        <v>187</v>
      </c>
      <c r="J24" s="167" t="s">
        <v>187</v>
      </c>
      <c r="K24" s="168"/>
      <c r="L24" s="82"/>
      <c r="M24" s="82"/>
      <c r="N24" s="82"/>
      <c r="O24" s="82"/>
      <c r="P24" s="82" t="s">
        <v>187</v>
      </c>
      <c r="Q24" s="169" t="s">
        <v>187</v>
      </c>
      <c r="R24" s="166"/>
      <c r="S24" s="82"/>
      <c r="T24" s="82"/>
      <c r="U24" s="82"/>
      <c r="V24" s="82"/>
      <c r="W24" s="82" t="s">
        <v>187</v>
      </c>
      <c r="X24" s="167" t="s">
        <v>187</v>
      </c>
      <c r="Y24" s="166"/>
      <c r="Z24" s="82"/>
      <c r="AA24" s="82"/>
      <c r="AB24" s="82"/>
      <c r="AC24" s="82"/>
      <c r="AD24" s="82" t="s">
        <v>187</v>
      </c>
      <c r="AE24" s="167" t="s">
        <v>187</v>
      </c>
      <c r="AF24" s="470">
        <f>SUMIF(D25:AE25,"&gt;0")</f>
        <v>0.66666666666666652</v>
      </c>
      <c r="AG24" s="471"/>
      <c r="AH24" s="474">
        <f>AF24/4</f>
        <v>0.16666666666666663</v>
      </c>
      <c r="AI24" s="475"/>
      <c r="AJ24" s="478">
        <f>ROUNDDOWN(AH24/$AC$55,1)</f>
        <v>0.1</v>
      </c>
      <c r="AK24" s="479"/>
      <c r="AL24" s="80"/>
    </row>
    <row r="25" spans="1:46" ht="15" customHeight="1">
      <c r="A25" s="538"/>
      <c r="B25" s="540"/>
      <c r="C25" s="469"/>
      <c r="D25" s="170" t="e">
        <f t="shared" ref="D25:AE25" si="6">VLOOKUP(D24,$B$59:$I$67,2,1)</f>
        <v>#N/A</v>
      </c>
      <c r="E25" s="171" t="e">
        <f t="shared" si="6"/>
        <v>#N/A</v>
      </c>
      <c r="F25" s="171" t="e">
        <f t="shared" si="6"/>
        <v>#N/A</v>
      </c>
      <c r="G25" s="171" t="e">
        <f t="shared" si="6"/>
        <v>#N/A</v>
      </c>
      <c r="H25" s="171" t="e">
        <f t="shared" si="6"/>
        <v>#N/A</v>
      </c>
      <c r="I25" s="171">
        <f t="shared" si="6"/>
        <v>8.3333333333333315E-2</v>
      </c>
      <c r="J25" s="172">
        <f t="shared" si="6"/>
        <v>8.3333333333333315E-2</v>
      </c>
      <c r="K25" s="173" t="e">
        <f t="shared" si="6"/>
        <v>#N/A</v>
      </c>
      <c r="L25" s="171" t="e">
        <f t="shared" si="6"/>
        <v>#N/A</v>
      </c>
      <c r="M25" s="171" t="e">
        <f t="shared" si="6"/>
        <v>#N/A</v>
      </c>
      <c r="N25" s="171" t="e">
        <f t="shared" si="6"/>
        <v>#N/A</v>
      </c>
      <c r="O25" s="171" t="e">
        <f t="shared" si="6"/>
        <v>#N/A</v>
      </c>
      <c r="P25" s="171">
        <f t="shared" si="6"/>
        <v>8.3333333333333315E-2</v>
      </c>
      <c r="Q25" s="174">
        <f t="shared" si="6"/>
        <v>8.3333333333333315E-2</v>
      </c>
      <c r="R25" s="170" t="e">
        <f t="shared" si="6"/>
        <v>#N/A</v>
      </c>
      <c r="S25" s="171" t="e">
        <f t="shared" si="6"/>
        <v>#N/A</v>
      </c>
      <c r="T25" s="171" t="e">
        <f t="shared" si="6"/>
        <v>#N/A</v>
      </c>
      <c r="U25" s="171" t="e">
        <f t="shared" si="6"/>
        <v>#N/A</v>
      </c>
      <c r="V25" s="171" t="e">
        <f t="shared" si="6"/>
        <v>#N/A</v>
      </c>
      <c r="W25" s="171">
        <f t="shared" si="6"/>
        <v>8.3333333333333315E-2</v>
      </c>
      <c r="X25" s="172">
        <f t="shared" si="6"/>
        <v>8.3333333333333315E-2</v>
      </c>
      <c r="Y25" s="170" t="e">
        <f t="shared" si="6"/>
        <v>#N/A</v>
      </c>
      <c r="Z25" s="171" t="e">
        <f t="shared" si="6"/>
        <v>#N/A</v>
      </c>
      <c r="AA25" s="171" t="e">
        <f t="shared" si="6"/>
        <v>#N/A</v>
      </c>
      <c r="AB25" s="171" t="e">
        <f t="shared" si="6"/>
        <v>#N/A</v>
      </c>
      <c r="AC25" s="171" t="e">
        <f t="shared" si="6"/>
        <v>#N/A</v>
      </c>
      <c r="AD25" s="171">
        <f t="shared" si="6"/>
        <v>8.3333333333333315E-2</v>
      </c>
      <c r="AE25" s="172">
        <f t="shared" si="6"/>
        <v>8.3333333333333315E-2</v>
      </c>
      <c r="AF25" s="472"/>
      <c r="AG25" s="473"/>
      <c r="AH25" s="476"/>
      <c r="AI25" s="477"/>
      <c r="AJ25" s="480"/>
      <c r="AK25" s="481"/>
      <c r="AL25" s="80"/>
    </row>
    <row r="26" spans="1:46" ht="15" customHeight="1">
      <c r="A26" s="537" t="s">
        <v>184</v>
      </c>
      <c r="B26" s="539" t="s">
        <v>185</v>
      </c>
      <c r="C26" s="468" t="s">
        <v>195</v>
      </c>
      <c r="D26" s="166"/>
      <c r="E26" s="82"/>
      <c r="F26" s="82"/>
      <c r="G26" s="82"/>
      <c r="H26" s="82"/>
      <c r="I26" s="82" t="s">
        <v>183</v>
      </c>
      <c r="J26" s="167" t="s">
        <v>183</v>
      </c>
      <c r="K26" s="168"/>
      <c r="L26" s="82"/>
      <c r="M26" s="82"/>
      <c r="N26" s="82"/>
      <c r="O26" s="82"/>
      <c r="P26" s="82" t="s">
        <v>183</v>
      </c>
      <c r="Q26" s="169" t="s">
        <v>183</v>
      </c>
      <c r="R26" s="166"/>
      <c r="S26" s="82"/>
      <c r="T26" s="82"/>
      <c r="U26" s="82"/>
      <c r="V26" s="82"/>
      <c r="W26" s="82" t="s">
        <v>183</v>
      </c>
      <c r="X26" s="167" t="s">
        <v>183</v>
      </c>
      <c r="Y26" s="166"/>
      <c r="Z26" s="82"/>
      <c r="AA26" s="82"/>
      <c r="AB26" s="82"/>
      <c r="AC26" s="82"/>
      <c r="AD26" s="82" t="s">
        <v>183</v>
      </c>
      <c r="AE26" s="167" t="s">
        <v>183</v>
      </c>
      <c r="AF26" s="470">
        <f>SUMIF(D27:AE27,"&gt;0")</f>
        <v>2.6666666666666665</v>
      </c>
      <c r="AG26" s="471"/>
      <c r="AH26" s="474">
        <f>AF26/4</f>
        <v>0.66666666666666663</v>
      </c>
      <c r="AI26" s="475"/>
      <c r="AJ26" s="478">
        <f>ROUNDDOWN(AH26/$AC$55,1)</f>
        <v>0.4</v>
      </c>
      <c r="AK26" s="479"/>
      <c r="AL26" s="80"/>
      <c r="AM26" s="81"/>
      <c r="AN26" s="81"/>
      <c r="AO26" s="81"/>
      <c r="AP26" s="81"/>
      <c r="AQ26" s="106"/>
      <c r="AR26" s="106"/>
      <c r="AS26" s="106"/>
      <c r="AT26" s="106"/>
    </row>
    <row r="27" spans="1:46" ht="15" customHeight="1">
      <c r="A27" s="538"/>
      <c r="B27" s="540"/>
      <c r="C27" s="469"/>
      <c r="D27" s="170" t="e">
        <f t="shared" ref="D27:AE27" si="7">VLOOKUP(D26,$B$59:$I$67,2,1)</f>
        <v>#N/A</v>
      </c>
      <c r="E27" s="171" t="e">
        <f t="shared" si="7"/>
        <v>#N/A</v>
      </c>
      <c r="F27" s="171" t="e">
        <f t="shared" si="7"/>
        <v>#N/A</v>
      </c>
      <c r="G27" s="171" t="e">
        <f t="shared" si="7"/>
        <v>#N/A</v>
      </c>
      <c r="H27" s="171" t="e">
        <f t="shared" si="7"/>
        <v>#N/A</v>
      </c>
      <c r="I27" s="171">
        <f t="shared" si="7"/>
        <v>0.33333333333333331</v>
      </c>
      <c r="J27" s="172">
        <f t="shared" si="7"/>
        <v>0.33333333333333331</v>
      </c>
      <c r="K27" s="173" t="e">
        <f t="shared" si="7"/>
        <v>#N/A</v>
      </c>
      <c r="L27" s="171" t="e">
        <f t="shared" si="7"/>
        <v>#N/A</v>
      </c>
      <c r="M27" s="171" t="e">
        <f t="shared" si="7"/>
        <v>#N/A</v>
      </c>
      <c r="N27" s="171" t="e">
        <f t="shared" si="7"/>
        <v>#N/A</v>
      </c>
      <c r="O27" s="171" t="e">
        <f t="shared" si="7"/>
        <v>#N/A</v>
      </c>
      <c r="P27" s="171">
        <f t="shared" si="7"/>
        <v>0.33333333333333331</v>
      </c>
      <c r="Q27" s="174">
        <f t="shared" si="7"/>
        <v>0.33333333333333331</v>
      </c>
      <c r="R27" s="170" t="e">
        <f t="shared" si="7"/>
        <v>#N/A</v>
      </c>
      <c r="S27" s="171" t="e">
        <f t="shared" si="7"/>
        <v>#N/A</v>
      </c>
      <c r="T27" s="171" t="e">
        <f t="shared" si="7"/>
        <v>#N/A</v>
      </c>
      <c r="U27" s="171" t="e">
        <f t="shared" si="7"/>
        <v>#N/A</v>
      </c>
      <c r="V27" s="171" t="e">
        <f t="shared" si="7"/>
        <v>#N/A</v>
      </c>
      <c r="W27" s="171">
        <f t="shared" si="7"/>
        <v>0.33333333333333331</v>
      </c>
      <c r="X27" s="172">
        <f t="shared" si="7"/>
        <v>0.33333333333333331</v>
      </c>
      <c r="Y27" s="170" t="e">
        <f t="shared" si="7"/>
        <v>#N/A</v>
      </c>
      <c r="Z27" s="171" t="e">
        <f t="shared" si="7"/>
        <v>#N/A</v>
      </c>
      <c r="AA27" s="171" t="e">
        <f t="shared" si="7"/>
        <v>#N/A</v>
      </c>
      <c r="AB27" s="171" t="e">
        <f t="shared" si="7"/>
        <v>#N/A</v>
      </c>
      <c r="AC27" s="171" t="e">
        <f t="shared" si="7"/>
        <v>#N/A</v>
      </c>
      <c r="AD27" s="171">
        <f t="shared" si="7"/>
        <v>0.33333333333333331</v>
      </c>
      <c r="AE27" s="172">
        <f t="shared" si="7"/>
        <v>0.33333333333333331</v>
      </c>
      <c r="AF27" s="472"/>
      <c r="AG27" s="473"/>
      <c r="AH27" s="476"/>
      <c r="AI27" s="477"/>
      <c r="AJ27" s="480"/>
      <c r="AK27" s="481"/>
      <c r="AL27" s="80"/>
    </row>
    <row r="28" spans="1:46" ht="15" customHeight="1">
      <c r="A28" s="537" t="s">
        <v>184</v>
      </c>
      <c r="B28" s="539" t="s">
        <v>185</v>
      </c>
      <c r="C28" s="468" t="s">
        <v>196</v>
      </c>
      <c r="D28" s="166"/>
      <c r="E28" s="82"/>
      <c r="F28" s="82"/>
      <c r="G28" s="82"/>
      <c r="H28" s="82"/>
      <c r="I28" s="82" t="s">
        <v>187</v>
      </c>
      <c r="J28" s="167" t="s">
        <v>187</v>
      </c>
      <c r="K28" s="168"/>
      <c r="L28" s="82"/>
      <c r="M28" s="82"/>
      <c r="N28" s="82"/>
      <c r="O28" s="82"/>
      <c r="P28" s="82" t="s">
        <v>187</v>
      </c>
      <c r="Q28" s="169" t="s">
        <v>187</v>
      </c>
      <c r="R28" s="166"/>
      <c r="S28" s="82"/>
      <c r="T28" s="82"/>
      <c r="U28" s="82"/>
      <c r="V28" s="82"/>
      <c r="W28" s="82" t="s">
        <v>187</v>
      </c>
      <c r="X28" s="167" t="s">
        <v>187</v>
      </c>
      <c r="Y28" s="166"/>
      <c r="Z28" s="82"/>
      <c r="AA28" s="82"/>
      <c r="AB28" s="82"/>
      <c r="AC28" s="82"/>
      <c r="AD28" s="82" t="s">
        <v>187</v>
      </c>
      <c r="AE28" s="167" t="s">
        <v>187</v>
      </c>
      <c r="AF28" s="470">
        <f>SUMIF(D29:AE29,"&gt;0")</f>
        <v>0.66666666666666652</v>
      </c>
      <c r="AG28" s="471"/>
      <c r="AH28" s="474">
        <f>AF28/4</f>
        <v>0.16666666666666663</v>
      </c>
      <c r="AI28" s="475"/>
      <c r="AJ28" s="478">
        <f>ROUNDDOWN(AH28/$AC$55,1)</f>
        <v>0.1</v>
      </c>
      <c r="AK28" s="479"/>
      <c r="AL28" s="80"/>
    </row>
    <row r="29" spans="1:46" ht="15" customHeight="1">
      <c r="A29" s="538"/>
      <c r="B29" s="540"/>
      <c r="C29" s="469"/>
      <c r="D29" s="170" t="e">
        <f t="shared" ref="D29:AE29" si="8">VLOOKUP(D28,$B$59:$I$67,2,1)</f>
        <v>#N/A</v>
      </c>
      <c r="E29" s="171" t="e">
        <f t="shared" si="8"/>
        <v>#N/A</v>
      </c>
      <c r="F29" s="171" t="e">
        <f t="shared" si="8"/>
        <v>#N/A</v>
      </c>
      <c r="G29" s="171" t="e">
        <f t="shared" si="8"/>
        <v>#N/A</v>
      </c>
      <c r="H29" s="171" t="e">
        <f t="shared" si="8"/>
        <v>#N/A</v>
      </c>
      <c r="I29" s="171">
        <f t="shared" si="8"/>
        <v>8.3333333333333315E-2</v>
      </c>
      <c r="J29" s="172">
        <f t="shared" si="8"/>
        <v>8.3333333333333315E-2</v>
      </c>
      <c r="K29" s="173" t="e">
        <f t="shared" si="8"/>
        <v>#N/A</v>
      </c>
      <c r="L29" s="171" t="e">
        <f t="shared" si="8"/>
        <v>#N/A</v>
      </c>
      <c r="M29" s="171" t="e">
        <f t="shared" si="8"/>
        <v>#N/A</v>
      </c>
      <c r="N29" s="171" t="e">
        <f t="shared" si="8"/>
        <v>#N/A</v>
      </c>
      <c r="O29" s="171" t="e">
        <f t="shared" si="8"/>
        <v>#N/A</v>
      </c>
      <c r="P29" s="171">
        <f t="shared" si="8"/>
        <v>8.3333333333333315E-2</v>
      </c>
      <c r="Q29" s="174">
        <f t="shared" si="8"/>
        <v>8.3333333333333315E-2</v>
      </c>
      <c r="R29" s="170" t="e">
        <f t="shared" si="8"/>
        <v>#N/A</v>
      </c>
      <c r="S29" s="171" t="e">
        <f t="shared" si="8"/>
        <v>#N/A</v>
      </c>
      <c r="T29" s="171" t="e">
        <f t="shared" si="8"/>
        <v>#N/A</v>
      </c>
      <c r="U29" s="171" t="e">
        <f t="shared" si="8"/>
        <v>#N/A</v>
      </c>
      <c r="V29" s="171" t="e">
        <f t="shared" si="8"/>
        <v>#N/A</v>
      </c>
      <c r="W29" s="171">
        <f t="shared" si="8"/>
        <v>8.3333333333333315E-2</v>
      </c>
      <c r="X29" s="172">
        <f t="shared" si="8"/>
        <v>8.3333333333333315E-2</v>
      </c>
      <c r="Y29" s="170" t="e">
        <f t="shared" si="8"/>
        <v>#N/A</v>
      </c>
      <c r="Z29" s="171" t="e">
        <f t="shared" si="8"/>
        <v>#N/A</v>
      </c>
      <c r="AA29" s="171" t="e">
        <f t="shared" si="8"/>
        <v>#N/A</v>
      </c>
      <c r="AB29" s="171" t="e">
        <f t="shared" si="8"/>
        <v>#N/A</v>
      </c>
      <c r="AC29" s="171" t="e">
        <f t="shared" si="8"/>
        <v>#N/A</v>
      </c>
      <c r="AD29" s="171">
        <f t="shared" si="8"/>
        <v>8.3333333333333315E-2</v>
      </c>
      <c r="AE29" s="172">
        <f t="shared" si="8"/>
        <v>8.3333333333333315E-2</v>
      </c>
      <c r="AF29" s="472"/>
      <c r="AG29" s="473"/>
      <c r="AH29" s="476"/>
      <c r="AI29" s="477"/>
      <c r="AJ29" s="480"/>
      <c r="AK29" s="481"/>
      <c r="AL29" s="80"/>
    </row>
    <row r="30" spans="1:46" ht="15" customHeight="1">
      <c r="A30" s="537" t="s">
        <v>184</v>
      </c>
      <c r="B30" s="539" t="s">
        <v>185</v>
      </c>
      <c r="C30" s="468" t="s">
        <v>197</v>
      </c>
      <c r="D30" s="166"/>
      <c r="E30" s="82"/>
      <c r="F30" s="82"/>
      <c r="G30" s="82"/>
      <c r="H30" s="82"/>
      <c r="I30" s="82" t="s">
        <v>198</v>
      </c>
      <c r="J30" s="167" t="s">
        <v>198</v>
      </c>
      <c r="K30" s="168"/>
      <c r="L30" s="82"/>
      <c r="M30" s="82"/>
      <c r="N30" s="82"/>
      <c r="O30" s="82"/>
      <c r="P30" s="82" t="s">
        <v>198</v>
      </c>
      <c r="Q30" s="169" t="s">
        <v>198</v>
      </c>
      <c r="R30" s="166"/>
      <c r="S30" s="82"/>
      <c r="T30" s="82"/>
      <c r="U30" s="82"/>
      <c r="V30" s="82"/>
      <c r="W30" s="82" t="s">
        <v>198</v>
      </c>
      <c r="X30" s="167" t="s">
        <v>198</v>
      </c>
      <c r="Y30" s="166"/>
      <c r="Z30" s="82"/>
      <c r="AA30" s="82"/>
      <c r="AB30" s="82"/>
      <c r="AC30" s="82"/>
      <c r="AD30" s="82" t="s">
        <v>198</v>
      </c>
      <c r="AE30" s="167" t="s">
        <v>198</v>
      </c>
      <c r="AF30" s="470">
        <f>SUMIF(D31:AE31,"&gt;0")</f>
        <v>1.333333333333333</v>
      </c>
      <c r="AG30" s="471"/>
      <c r="AH30" s="474">
        <f>AF30/4</f>
        <v>0.33333333333333326</v>
      </c>
      <c r="AI30" s="475"/>
      <c r="AJ30" s="478">
        <f>ROUNDDOWN(AH30/$AC$55,1)</f>
        <v>0.2</v>
      </c>
      <c r="AK30" s="479"/>
      <c r="AL30" s="80"/>
    </row>
    <row r="31" spans="1:46" ht="15" customHeight="1">
      <c r="A31" s="538"/>
      <c r="B31" s="540"/>
      <c r="C31" s="469"/>
      <c r="D31" s="170" t="e">
        <f t="shared" ref="D31:AE31" si="9">VLOOKUP(D30,$B$59:$I$67,2,1)</f>
        <v>#N/A</v>
      </c>
      <c r="E31" s="171" t="e">
        <f t="shared" si="9"/>
        <v>#N/A</v>
      </c>
      <c r="F31" s="171" t="e">
        <f t="shared" si="9"/>
        <v>#N/A</v>
      </c>
      <c r="G31" s="171" t="e">
        <f t="shared" si="9"/>
        <v>#N/A</v>
      </c>
      <c r="H31" s="171" t="e">
        <f t="shared" si="9"/>
        <v>#N/A</v>
      </c>
      <c r="I31" s="171">
        <f t="shared" si="9"/>
        <v>0.16666666666666663</v>
      </c>
      <c r="J31" s="172">
        <f t="shared" si="9"/>
        <v>0.16666666666666663</v>
      </c>
      <c r="K31" s="173" t="e">
        <f t="shared" si="9"/>
        <v>#N/A</v>
      </c>
      <c r="L31" s="171" t="e">
        <f t="shared" si="9"/>
        <v>#N/A</v>
      </c>
      <c r="M31" s="171" t="e">
        <f t="shared" si="9"/>
        <v>#N/A</v>
      </c>
      <c r="N31" s="171" t="e">
        <f t="shared" si="9"/>
        <v>#N/A</v>
      </c>
      <c r="O31" s="171" t="e">
        <f t="shared" si="9"/>
        <v>#N/A</v>
      </c>
      <c r="P31" s="171">
        <f t="shared" si="9"/>
        <v>0.16666666666666663</v>
      </c>
      <c r="Q31" s="174">
        <f t="shared" si="9"/>
        <v>0.16666666666666663</v>
      </c>
      <c r="R31" s="170" t="e">
        <f t="shared" si="9"/>
        <v>#N/A</v>
      </c>
      <c r="S31" s="171" t="e">
        <f t="shared" si="9"/>
        <v>#N/A</v>
      </c>
      <c r="T31" s="171" t="e">
        <f t="shared" si="9"/>
        <v>#N/A</v>
      </c>
      <c r="U31" s="171" t="e">
        <f t="shared" si="9"/>
        <v>#N/A</v>
      </c>
      <c r="V31" s="171" t="e">
        <f t="shared" si="9"/>
        <v>#N/A</v>
      </c>
      <c r="W31" s="171">
        <f t="shared" si="9"/>
        <v>0.16666666666666663</v>
      </c>
      <c r="X31" s="172">
        <f t="shared" si="9"/>
        <v>0.16666666666666663</v>
      </c>
      <c r="Y31" s="170" t="e">
        <f t="shared" si="9"/>
        <v>#N/A</v>
      </c>
      <c r="Z31" s="171" t="e">
        <f t="shared" si="9"/>
        <v>#N/A</v>
      </c>
      <c r="AA31" s="171" t="e">
        <f t="shared" si="9"/>
        <v>#N/A</v>
      </c>
      <c r="AB31" s="171" t="e">
        <f t="shared" si="9"/>
        <v>#N/A</v>
      </c>
      <c r="AC31" s="171" t="e">
        <f t="shared" si="9"/>
        <v>#N/A</v>
      </c>
      <c r="AD31" s="171">
        <f t="shared" si="9"/>
        <v>0.16666666666666663</v>
      </c>
      <c r="AE31" s="172">
        <f t="shared" si="9"/>
        <v>0.16666666666666663</v>
      </c>
      <c r="AF31" s="472"/>
      <c r="AG31" s="473"/>
      <c r="AH31" s="476"/>
      <c r="AI31" s="477"/>
      <c r="AJ31" s="480"/>
      <c r="AK31" s="481"/>
      <c r="AL31" s="80"/>
    </row>
    <row r="32" spans="1:46" ht="15" customHeight="1">
      <c r="A32" s="537" t="s">
        <v>184</v>
      </c>
      <c r="B32" s="539" t="s">
        <v>185</v>
      </c>
      <c r="C32" s="468" t="s">
        <v>199</v>
      </c>
      <c r="D32" s="166"/>
      <c r="E32" s="82"/>
      <c r="F32" s="82"/>
      <c r="G32" s="82"/>
      <c r="H32" s="82"/>
      <c r="I32" s="82" t="s">
        <v>183</v>
      </c>
      <c r="J32" s="167" t="s">
        <v>183</v>
      </c>
      <c r="K32" s="168"/>
      <c r="L32" s="82"/>
      <c r="M32" s="82"/>
      <c r="N32" s="82"/>
      <c r="O32" s="82"/>
      <c r="P32" s="82" t="s">
        <v>183</v>
      </c>
      <c r="Q32" s="169" t="s">
        <v>183</v>
      </c>
      <c r="R32" s="166"/>
      <c r="S32" s="82"/>
      <c r="T32" s="82"/>
      <c r="U32" s="82"/>
      <c r="V32" s="82"/>
      <c r="W32" s="82" t="s">
        <v>183</v>
      </c>
      <c r="X32" s="167" t="s">
        <v>183</v>
      </c>
      <c r="Y32" s="166"/>
      <c r="Z32" s="82"/>
      <c r="AA32" s="82"/>
      <c r="AB32" s="82"/>
      <c r="AC32" s="82"/>
      <c r="AD32" s="82" t="s">
        <v>183</v>
      </c>
      <c r="AE32" s="167" t="s">
        <v>183</v>
      </c>
      <c r="AF32" s="470">
        <f>SUMIF(D33:AE33,"&gt;0")</f>
        <v>2.6666666666666665</v>
      </c>
      <c r="AG32" s="471"/>
      <c r="AH32" s="474">
        <f>AF32/4</f>
        <v>0.66666666666666663</v>
      </c>
      <c r="AI32" s="475"/>
      <c r="AJ32" s="478">
        <f>ROUNDDOWN(AH32/$AC$55,1)</f>
        <v>0.4</v>
      </c>
      <c r="AK32" s="479"/>
      <c r="AL32" s="80"/>
      <c r="AM32" s="81"/>
      <c r="AN32" s="81"/>
      <c r="AO32" s="81"/>
      <c r="AP32" s="81"/>
      <c r="AQ32" s="106"/>
      <c r="AR32" s="106"/>
      <c r="AS32" s="106"/>
      <c r="AT32" s="106"/>
    </row>
    <row r="33" spans="1:46" ht="15" customHeight="1">
      <c r="A33" s="538"/>
      <c r="B33" s="540"/>
      <c r="C33" s="469"/>
      <c r="D33" s="170" t="e">
        <f t="shared" ref="D33:AE33" si="10">VLOOKUP(D32,$B$59:$I$67,2,1)</f>
        <v>#N/A</v>
      </c>
      <c r="E33" s="171" t="e">
        <f t="shared" si="10"/>
        <v>#N/A</v>
      </c>
      <c r="F33" s="171" t="e">
        <f t="shared" si="10"/>
        <v>#N/A</v>
      </c>
      <c r="G33" s="171" t="e">
        <f t="shared" si="10"/>
        <v>#N/A</v>
      </c>
      <c r="H33" s="171" t="e">
        <f t="shared" si="10"/>
        <v>#N/A</v>
      </c>
      <c r="I33" s="171">
        <f t="shared" si="10"/>
        <v>0.33333333333333331</v>
      </c>
      <c r="J33" s="172">
        <f t="shared" si="10"/>
        <v>0.33333333333333331</v>
      </c>
      <c r="K33" s="173" t="e">
        <f t="shared" si="10"/>
        <v>#N/A</v>
      </c>
      <c r="L33" s="171" t="e">
        <f t="shared" si="10"/>
        <v>#N/A</v>
      </c>
      <c r="M33" s="171" t="e">
        <f t="shared" si="10"/>
        <v>#N/A</v>
      </c>
      <c r="N33" s="171" t="e">
        <f t="shared" si="10"/>
        <v>#N/A</v>
      </c>
      <c r="O33" s="171" t="e">
        <f t="shared" si="10"/>
        <v>#N/A</v>
      </c>
      <c r="P33" s="171">
        <f t="shared" si="10"/>
        <v>0.33333333333333331</v>
      </c>
      <c r="Q33" s="174">
        <f t="shared" si="10"/>
        <v>0.33333333333333331</v>
      </c>
      <c r="R33" s="170" t="e">
        <f t="shared" si="10"/>
        <v>#N/A</v>
      </c>
      <c r="S33" s="171" t="e">
        <f t="shared" si="10"/>
        <v>#N/A</v>
      </c>
      <c r="T33" s="171" t="e">
        <f t="shared" si="10"/>
        <v>#N/A</v>
      </c>
      <c r="U33" s="171" t="e">
        <f t="shared" si="10"/>
        <v>#N/A</v>
      </c>
      <c r="V33" s="171" t="e">
        <f t="shared" si="10"/>
        <v>#N/A</v>
      </c>
      <c r="W33" s="171">
        <f t="shared" si="10"/>
        <v>0.33333333333333331</v>
      </c>
      <c r="X33" s="172">
        <f t="shared" si="10"/>
        <v>0.33333333333333331</v>
      </c>
      <c r="Y33" s="170" t="e">
        <f t="shared" si="10"/>
        <v>#N/A</v>
      </c>
      <c r="Z33" s="171" t="e">
        <f t="shared" si="10"/>
        <v>#N/A</v>
      </c>
      <c r="AA33" s="171" t="e">
        <f t="shared" si="10"/>
        <v>#N/A</v>
      </c>
      <c r="AB33" s="171" t="e">
        <f t="shared" si="10"/>
        <v>#N/A</v>
      </c>
      <c r="AC33" s="171" t="e">
        <f t="shared" si="10"/>
        <v>#N/A</v>
      </c>
      <c r="AD33" s="171">
        <f t="shared" si="10"/>
        <v>0.33333333333333331</v>
      </c>
      <c r="AE33" s="172">
        <f t="shared" si="10"/>
        <v>0.33333333333333331</v>
      </c>
      <c r="AF33" s="472"/>
      <c r="AG33" s="473"/>
      <c r="AH33" s="476"/>
      <c r="AI33" s="477"/>
      <c r="AJ33" s="480"/>
      <c r="AK33" s="481"/>
      <c r="AL33" s="80"/>
    </row>
    <row r="34" spans="1:46" ht="15" customHeight="1">
      <c r="A34" s="537" t="s">
        <v>184</v>
      </c>
      <c r="B34" s="539" t="s">
        <v>185</v>
      </c>
      <c r="C34" s="468" t="s">
        <v>200</v>
      </c>
      <c r="D34" s="166"/>
      <c r="E34" s="82"/>
      <c r="F34" s="82"/>
      <c r="G34" s="82"/>
      <c r="H34" s="82"/>
      <c r="I34" s="82" t="s">
        <v>187</v>
      </c>
      <c r="J34" s="167" t="s">
        <v>187</v>
      </c>
      <c r="K34" s="168"/>
      <c r="L34" s="82"/>
      <c r="M34" s="82"/>
      <c r="N34" s="82"/>
      <c r="O34" s="82"/>
      <c r="P34" s="82" t="s">
        <v>187</v>
      </c>
      <c r="Q34" s="169" t="s">
        <v>187</v>
      </c>
      <c r="R34" s="166"/>
      <c r="S34" s="82"/>
      <c r="T34" s="82"/>
      <c r="U34" s="82"/>
      <c r="V34" s="82"/>
      <c r="W34" s="82" t="s">
        <v>187</v>
      </c>
      <c r="X34" s="167" t="s">
        <v>187</v>
      </c>
      <c r="Y34" s="166"/>
      <c r="Z34" s="82"/>
      <c r="AA34" s="82"/>
      <c r="AB34" s="82"/>
      <c r="AC34" s="82"/>
      <c r="AD34" s="82" t="s">
        <v>187</v>
      </c>
      <c r="AE34" s="167" t="s">
        <v>187</v>
      </c>
      <c r="AF34" s="470">
        <f>SUMIF(D35:AE35,"&gt;0")</f>
        <v>0.66666666666666652</v>
      </c>
      <c r="AG34" s="471"/>
      <c r="AH34" s="474">
        <f>AF34/4</f>
        <v>0.16666666666666663</v>
      </c>
      <c r="AI34" s="475"/>
      <c r="AJ34" s="478">
        <f>ROUNDDOWN(AH34/$AC$55,1)</f>
        <v>0.1</v>
      </c>
      <c r="AK34" s="479"/>
      <c r="AL34" s="80"/>
    </row>
    <row r="35" spans="1:46" ht="15" customHeight="1">
      <c r="A35" s="538"/>
      <c r="B35" s="540"/>
      <c r="C35" s="469"/>
      <c r="D35" s="170" t="e">
        <f t="shared" ref="D35:AE35" si="11">VLOOKUP(D34,$B$59:$I$67,2,1)</f>
        <v>#N/A</v>
      </c>
      <c r="E35" s="171" t="e">
        <f t="shared" si="11"/>
        <v>#N/A</v>
      </c>
      <c r="F35" s="171" t="e">
        <f t="shared" si="11"/>
        <v>#N/A</v>
      </c>
      <c r="G35" s="171" t="e">
        <f t="shared" si="11"/>
        <v>#N/A</v>
      </c>
      <c r="H35" s="171" t="e">
        <f t="shared" si="11"/>
        <v>#N/A</v>
      </c>
      <c r="I35" s="171">
        <f t="shared" si="11"/>
        <v>8.3333333333333315E-2</v>
      </c>
      <c r="J35" s="172">
        <f t="shared" si="11"/>
        <v>8.3333333333333315E-2</v>
      </c>
      <c r="K35" s="173" t="e">
        <f t="shared" si="11"/>
        <v>#N/A</v>
      </c>
      <c r="L35" s="171" t="e">
        <f t="shared" si="11"/>
        <v>#N/A</v>
      </c>
      <c r="M35" s="171" t="e">
        <f t="shared" si="11"/>
        <v>#N/A</v>
      </c>
      <c r="N35" s="171" t="e">
        <f t="shared" si="11"/>
        <v>#N/A</v>
      </c>
      <c r="O35" s="171" t="e">
        <f t="shared" si="11"/>
        <v>#N/A</v>
      </c>
      <c r="P35" s="171">
        <f t="shared" si="11"/>
        <v>8.3333333333333315E-2</v>
      </c>
      <c r="Q35" s="174">
        <f t="shared" si="11"/>
        <v>8.3333333333333315E-2</v>
      </c>
      <c r="R35" s="170" t="e">
        <f t="shared" si="11"/>
        <v>#N/A</v>
      </c>
      <c r="S35" s="171" t="e">
        <f t="shared" si="11"/>
        <v>#N/A</v>
      </c>
      <c r="T35" s="171" t="e">
        <f t="shared" si="11"/>
        <v>#N/A</v>
      </c>
      <c r="U35" s="171" t="e">
        <f t="shared" si="11"/>
        <v>#N/A</v>
      </c>
      <c r="V35" s="171" t="e">
        <f t="shared" si="11"/>
        <v>#N/A</v>
      </c>
      <c r="W35" s="171">
        <f t="shared" si="11"/>
        <v>8.3333333333333315E-2</v>
      </c>
      <c r="X35" s="172">
        <f t="shared" si="11"/>
        <v>8.3333333333333315E-2</v>
      </c>
      <c r="Y35" s="170" t="e">
        <f t="shared" si="11"/>
        <v>#N/A</v>
      </c>
      <c r="Z35" s="171" t="e">
        <f t="shared" si="11"/>
        <v>#N/A</v>
      </c>
      <c r="AA35" s="171" t="e">
        <f t="shared" si="11"/>
        <v>#N/A</v>
      </c>
      <c r="AB35" s="171" t="e">
        <f t="shared" si="11"/>
        <v>#N/A</v>
      </c>
      <c r="AC35" s="171" t="e">
        <f t="shared" si="11"/>
        <v>#N/A</v>
      </c>
      <c r="AD35" s="171">
        <f t="shared" si="11"/>
        <v>8.3333333333333315E-2</v>
      </c>
      <c r="AE35" s="172">
        <f t="shared" si="11"/>
        <v>8.3333333333333315E-2</v>
      </c>
      <c r="AF35" s="472"/>
      <c r="AG35" s="473"/>
      <c r="AH35" s="476"/>
      <c r="AI35" s="477"/>
      <c r="AJ35" s="480"/>
      <c r="AK35" s="481"/>
      <c r="AL35" s="80"/>
    </row>
    <row r="36" spans="1:46" ht="15" customHeight="1">
      <c r="A36" s="537" t="s">
        <v>184</v>
      </c>
      <c r="B36" s="539" t="s">
        <v>185</v>
      </c>
      <c r="C36" s="468" t="s">
        <v>201</v>
      </c>
      <c r="D36" s="166"/>
      <c r="E36" s="82"/>
      <c r="F36" s="82"/>
      <c r="G36" s="82"/>
      <c r="H36" s="82"/>
      <c r="I36" s="82" t="s">
        <v>198</v>
      </c>
      <c r="J36" s="167" t="s">
        <v>198</v>
      </c>
      <c r="K36" s="168"/>
      <c r="L36" s="82"/>
      <c r="M36" s="82"/>
      <c r="N36" s="82"/>
      <c r="O36" s="82"/>
      <c r="P36" s="82" t="s">
        <v>198</v>
      </c>
      <c r="Q36" s="169" t="s">
        <v>198</v>
      </c>
      <c r="R36" s="166"/>
      <c r="S36" s="82"/>
      <c r="T36" s="82"/>
      <c r="U36" s="82"/>
      <c r="V36" s="82"/>
      <c r="W36" s="82" t="s">
        <v>198</v>
      </c>
      <c r="X36" s="167" t="s">
        <v>198</v>
      </c>
      <c r="Y36" s="166"/>
      <c r="Z36" s="82"/>
      <c r="AA36" s="82"/>
      <c r="AB36" s="82"/>
      <c r="AC36" s="82"/>
      <c r="AD36" s="82" t="s">
        <v>198</v>
      </c>
      <c r="AE36" s="167" t="s">
        <v>198</v>
      </c>
      <c r="AF36" s="470">
        <f>SUMIF(D37:AE37,"&gt;0")</f>
        <v>1.333333333333333</v>
      </c>
      <c r="AG36" s="471"/>
      <c r="AH36" s="474">
        <f>AF36/4</f>
        <v>0.33333333333333326</v>
      </c>
      <c r="AI36" s="475"/>
      <c r="AJ36" s="478">
        <f>ROUNDDOWN(AH36/$AC$55,1)</f>
        <v>0.2</v>
      </c>
      <c r="AK36" s="479"/>
      <c r="AL36" s="80"/>
    </row>
    <row r="37" spans="1:46" ht="15" customHeight="1">
      <c r="A37" s="538"/>
      <c r="B37" s="540"/>
      <c r="C37" s="469"/>
      <c r="D37" s="170" t="e">
        <f t="shared" ref="D37:AE37" si="12">VLOOKUP(D36,$B$59:$I$67,2,1)</f>
        <v>#N/A</v>
      </c>
      <c r="E37" s="171" t="e">
        <f t="shared" si="12"/>
        <v>#N/A</v>
      </c>
      <c r="F37" s="171" t="e">
        <f t="shared" si="12"/>
        <v>#N/A</v>
      </c>
      <c r="G37" s="171" t="e">
        <f t="shared" si="12"/>
        <v>#N/A</v>
      </c>
      <c r="H37" s="171" t="e">
        <f t="shared" si="12"/>
        <v>#N/A</v>
      </c>
      <c r="I37" s="171">
        <f t="shared" si="12"/>
        <v>0.16666666666666663</v>
      </c>
      <c r="J37" s="172">
        <f t="shared" si="12"/>
        <v>0.16666666666666663</v>
      </c>
      <c r="K37" s="173" t="e">
        <f t="shared" si="12"/>
        <v>#N/A</v>
      </c>
      <c r="L37" s="171" t="e">
        <f t="shared" si="12"/>
        <v>#N/A</v>
      </c>
      <c r="M37" s="171" t="e">
        <f t="shared" si="12"/>
        <v>#N/A</v>
      </c>
      <c r="N37" s="171" t="e">
        <f t="shared" si="12"/>
        <v>#N/A</v>
      </c>
      <c r="O37" s="171" t="e">
        <f t="shared" si="12"/>
        <v>#N/A</v>
      </c>
      <c r="P37" s="171">
        <f t="shared" si="12"/>
        <v>0.16666666666666663</v>
      </c>
      <c r="Q37" s="174">
        <f t="shared" si="12"/>
        <v>0.16666666666666663</v>
      </c>
      <c r="R37" s="170" t="e">
        <f t="shared" si="12"/>
        <v>#N/A</v>
      </c>
      <c r="S37" s="171" t="e">
        <f t="shared" si="12"/>
        <v>#N/A</v>
      </c>
      <c r="T37" s="171" t="e">
        <f t="shared" si="12"/>
        <v>#N/A</v>
      </c>
      <c r="U37" s="171" t="e">
        <f t="shared" si="12"/>
        <v>#N/A</v>
      </c>
      <c r="V37" s="171" t="e">
        <f t="shared" si="12"/>
        <v>#N/A</v>
      </c>
      <c r="W37" s="171">
        <f t="shared" si="12"/>
        <v>0.16666666666666663</v>
      </c>
      <c r="X37" s="172">
        <f t="shared" si="12"/>
        <v>0.16666666666666663</v>
      </c>
      <c r="Y37" s="170" t="e">
        <f t="shared" si="12"/>
        <v>#N/A</v>
      </c>
      <c r="Z37" s="171" t="e">
        <f t="shared" si="12"/>
        <v>#N/A</v>
      </c>
      <c r="AA37" s="171" t="e">
        <f t="shared" si="12"/>
        <v>#N/A</v>
      </c>
      <c r="AB37" s="171" t="e">
        <f t="shared" si="12"/>
        <v>#N/A</v>
      </c>
      <c r="AC37" s="171" t="e">
        <f t="shared" si="12"/>
        <v>#N/A</v>
      </c>
      <c r="AD37" s="171">
        <f t="shared" si="12"/>
        <v>0.16666666666666663</v>
      </c>
      <c r="AE37" s="172">
        <f t="shared" si="12"/>
        <v>0.16666666666666663</v>
      </c>
      <c r="AF37" s="472"/>
      <c r="AG37" s="473"/>
      <c r="AH37" s="476"/>
      <c r="AI37" s="477"/>
      <c r="AJ37" s="480"/>
      <c r="AK37" s="481"/>
      <c r="AL37" s="80"/>
    </row>
    <row r="38" spans="1:46" ht="15" customHeight="1">
      <c r="A38" s="537" t="s">
        <v>202</v>
      </c>
      <c r="B38" s="539" t="s">
        <v>193</v>
      </c>
      <c r="C38" s="468" t="s">
        <v>203</v>
      </c>
      <c r="D38" s="166"/>
      <c r="E38" s="82"/>
      <c r="F38" s="82"/>
      <c r="G38" s="82"/>
      <c r="H38" s="82"/>
      <c r="I38" s="82" t="s">
        <v>198</v>
      </c>
      <c r="J38" s="167" t="s">
        <v>198</v>
      </c>
      <c r="K38" s="168"/>
      <c r="L38" s="82"/>
      <c r="M38" s="82"/>
      <c r="N38" s="82"/>
      <c r="O38" s="82"/>
      <c r="P38" s="82" t="s">
        <v>198</v>
      </c>
      <c r="Q38" s="169" t="s">
        <v>198</v>
      </c>
      <c r="R38" s="166"/>
      <c r="S38" s="82"/>
      <c r="T38" s="82"/>
      <c r="U38" s="82"/>
      <c r="V38" s="82"/>
      <c r="W38" s="82" t="s">
        <v>198</v>
      </c>
      <c r="X38" s="167" t="s">
        <v>198</v>
      </c>
      <c r="Y38" s="166"/>
      <c r="Z38" s="82"/>
      <c r="AA38" s="82"/>
      <c r="AB38" s="82"/>
      <c r="AC38" s="82"/>
      <c r="AD38" s="82" t="s">
        <v>198</v>
      </c>
      <c r="AE38" s="167" t="s">
        <v>198</v>
      </c>
      <c r="AF38" s="470">
        <f>SUMIF(D39:AE39,"&gt;0")</f>
        <v>1.333333333333333</v>
      </c>
      <c r="AG38" s="471"/>
      <c r="AH38" s="474">
        <f>AF38/4</f>
        <v>0.33333333333333326</v>
      </c>
      <c r="AI38" s="475"/>
      <c r="AJ38" s="478">
        <f>ROUNDDOWN(AH38/$AC$55,1)</f>
        <v>0.2</v>
      </c>
      <c r="AK38" s="479"/>
      <c r="AL38" s="80"/>
    </row>
    <row r="39" spans="1:46" ht="15" customHeight="1">
      <c r="A39" s="538"/>
      <c r="B39" s="540"/>
      <c r="C39" s="469"/>
      <c r="D39" s="170" t="e">
        <f t="shared" ref="D39:AE39" si="13">VLOOKUP(D38,$B$59:$I$67,2,1)</f>
        <v>#N/A</v>
      </c>
      <c r="E39" s="171" t="e">
        <f t="shared" si="13"/>
        <v>#N/A</v>
      </c>
      <c r="F39" s="171" t="e">
        <f t="shared" si="13"/>
        <v>#N/A</v>
      </c>
      <c r="G39" s="171" t="e">
        <f t="shared" si="13"/>
        <v>#N/A</v>
      </c>
      <c r="H39" s="171" t="e">
        <f t="shared" si="13"/>
        <v>#N/A</v>
      </c>
      <c r="I39" s="171">
        <f t="shared" si="13"/>
        <v>0.16666666666666663</v>
      </c>
      <c r="J39" s="172">
        <f t="shared" si="13"/>
        <v>0.16666666666666663</v>
      </c>
      <c r="K39" s="173" t="e">
        <f t="shared" si="13"/>
        <v>#N/A</v>
      </c>
      <c r="L39" s="171" t="e">
        <f t="shared" si="13"/>
        <v>#N/A</v>
      </c>
      <c r="M39" s="171" t="e">
        <f t="shared" si="13"/>
        <v>#N/A</v>
      </c>
      <c r="N39" s="171" t="e">
        <f t="shared" si="13"/>
        <v>#N/A</v>
      </c>
      <c r="O39" s="171" t="e">
        <f t="shared" si="13"/>
        <v>#N/A</v>
      </c>
      <c r="P39" s="171">
        <f t="shared" si="13"/>
        <v>0.16666666666666663</v>
      </c>
      <c r="Q39" s="174">
        <f t="shared" si="13"/>
        <v>0.16666666666666663</v>
      </c>
      <c r="R39" s="170" t="e">
        <f t="shared" si="13"/>
        <v>#N/A</v>
      </c>
      <c r="S39" s="171" t="e">
        <f t="shared" si="13"/>
        <v>#N/A</v>
      </c>
      <c r="T39" s="171" t="e">
        <f t="shared" si="13"/>
        <v>#N/A</v>
      </c>
      <c r="U39" s="171" t="e">
        <f t="shared" si="13"/>
        <v>#N/A</v>
      </c>
      <c r="V39" s="171" t="e">
        <f t="shared" si="13"/>
        <v>#N/A</v>
      </c>
      <c r="W39" s="171">
        <f t="shared" si="13"/>
        <v>0.16666666666666663</v>
      </c>
      <c r="X39" s="172">
        <f t="shared" si="13"/>
        <v>0.16666666666666663</v>
      </c>
      <c r="Y39" s="170" t="e">
        <f t="shared" si="13"/>
        <v>#N/A</v>
      </c>
      <c r="Z39" s="171" t="e">
        <f t="shared" si="13"/>
        <v>#N/A</v>
      </c>
      <c r="AA39" s="171" t="e">
        <f t="shared" si="13"/>
        <v>#N/A</v>
      </c>
      <c r="AB39" s="171" t="e">
        <f t="shared" si="13"/>
        <v>#N/A</v>
      </c>
      <c r="AC39" s="171" t="e">
        <f t="shared" si="13"/>
        <v>#N/A</v>
      </c>
      <c r="AD39" s="171">
        <f t="shared" si="13"/>
        <v>0.16666666666666663</v>
      </c>
      <c r="AE39" s="172">
        <f t="shared" si="13"/>
        <v>0.16666666666666663</v>
      </c>
      <c r="AF39" s="472"/>
      <c r="AG39" s="473"/>
      <c r="AH39" s="476"/>
      <c r="AI39" s="477"/>
      <c r="AJ39" s="480"/>
      <c r="AK39" s="481"/>
      <c r="AL39" s="80"/>
    </row>
    <row r="40" spans="1:46" ht="15" customHeight="1">
      <c r="A40" s="537" t="s">
        <v>202</v>
      </c>
      <c r="B40" s="539" t="s">
        <v>204</v>
      </c>
      <c r="C40" s="468" t="s">
        <v>205</v>
      </c>
      <c r="D40" s="166" t="s">
        <v>183</v>
      </c>
      <c r="E40" s="82" t="s">
        <v>183</v>
      </c>
      <c r="F40" s="82" t="s">
        <v>183</v>
      </c>
      <c r="G40" s="82" t="s">
        <v>183</v>
      </c>
      <c r="H40" s="82" t="s">
        <v>183</v>
      </c>
      <c r="I40" s="82"/>
      <c r="J40" s="167"/>
      <c r="K40" s="168" t="s">
        <v>183</v>
      </c>
      <c r="L40" s="82" t="s">
        <v>183</v>
      </c>
      <c r="M40" s="82" t="s">
        <v>183</v>
      </c>
      <c r="N40" s="82" t="s">
        <v>183</v>
      </c>
      <c r="O40" s="82" t="s">
        <v>183</v>
      </c>
      <c r="P40" s="82"/>
      <c r="Q40" s="169"/>
      <c r="R40" s="166" t="s">
        <v>183</v>
      </c>
      <c r="S40" s="82" t="s">
        <v>183</v>
      </c>
      <c r="T40" s="82" t="s">
        <v>183</v>
      </c>
      <c r="U40" s="82" t="s">
        <v>183</v>
      </c>
      <c r="V40" s="82" t="s">
        <v>183</v>
      </c>
      <c r="W40" s="82"/>
      <c r="X40" s="167"/>
      <c r="Y40" s="166" t="s">
        <v>183</v>
      </c>
      <c r="Z40" s="82" t="s">
        <v>183</v>
      </c>
      <c r="AA40" s="82" t="s">
        <v>183</v>
      </c>
      <c r="AB40" s="82" t="s">
        <v>183</v>
      </c>
      <c r="AC40" s="82" t="s">
        <v>183</v>
      </c>
      <c r="AD40" s="82"/>
      <c r="AE40" s="167"/>
      <c r="AF40" s="500">
        <f>SUMIF(D41:AE41,"&gt;0")</f>
        <v>6.6666666666666643</v>
      </c>
      <c r="AG40" s="501"/>
      <c r="AH40" s="474">
        <f>AF40/4</f>
        <v>1.6666666666666661</v>
      </c>
      <c r="AI40" s="475"/>
      <c r="AJ40" s="478">
        <f>ROUNDDOWN(AH40/$AC$55,1)</f>
        <v>1</v>
      </c>
      <c r="AK40" s="479"/>
      <c r="AL40" s="80"/>
    </row>
    <row r="41" spans="1:46" ht="15" customHeight="1">
      <c r="A41" s="538"/>
      <c r="B41" s="540"/>
      <c r="C41" s="469"/>
      <c r="D41" s="175">
        <f t="shared" ref="D41:AE41" si="14">VLOOKUP(D40,$B$59:$I$67,2,1)</f>
        <v>0.33333333333333331</v>
      </c>
      <c r="E41" s="176">
        <f t="shared" si="14"/>
        <v>0.33333333333333331</v>
      </c>
      <c r="F41" s="176">
        <f t="shared" si="14"/>
        <v>0.33333333333333331</v>
      </c>
      <c r="G41" s="176">
        <f t="shared" si="14"/>
        <v>0.33333333333333331</v>
      </c>
      <c r="H41" s="176">
        <f t="shared" si="14"/>
        <v>0.33333333333333331</v>
      </c>
      <c r="I41" s="176" t="e">
        <f t="shared" si="14"/>
        <v>#N/A</v>
      </c>
      <c r="J41" s="177" t="e">
        <f t="shared" si="14"/>
        <v>#N/A</v>
      </c>
      <c r="K41" s="173">
        <f t="shared" si="14"/>
        <v>0.33333333333333331</v>
      </c>
      <c r="L41" s="171">
        <f t="shared" si="14"/>
        <v>0.33333333333333331</v>
      </c>
      <c r="M41" s="171">
        <f t="shared" si="14"/>
        <v>0.33333333333333331</v>
      </c>
      <c r="N41" s="171">
        <f t="shared" si="14"/>
        <v>0.33333333333333331</v>
      </c>
      <c r="O41" s="171">
        <f t="shared" si="14"/>
        <v>0.33333333333333331</v>
      </c>
      <c r="P41" s="171" t="e">
        <f t="shared" si="14"/>
        <v>#N/A</v>
      </c>
      <c r="Q41" s="174" t="e">
        <f t="shared" si="14"/>
        <v>#N/A</v>
      </c>
      <c r="R41" s="175">
        <f t="shared" si="14"/>
        <v>0.33333333333333331</v>
      </c>
      <c r="S41" s="176">
        <f t="shared" si="14"/>
        <v>0.33333333333333331</v>
      </c>
      <c r="T41" s="176">
        <f t="shared" si="14"/>
        <v>0.33333333333333331</v>
      </c>
      <c r="U41" s="176">
        <f t="shared" si="14"/>
        <v>0.33333333333333331</v>
      </c>
      <c r="V41" s="176">
        <f t="shared" si="14"/>
        <v>0.33333333333333331</v>
      </c>
      <c r="W41" s="176" t="e">
        <f t="shared" si="14"/>
        <v>#N/A</v>
      </c>
      <c r="X41" s="177" t="e">
        <f t="shared" si="14"/>
        <v>#N/A</v>
      </c>
      <c r="Y41" s="175">
        <f t="shared" si="14"/>
        <v>0.33333333333333331</v>
      </c>
      <c r="Z41" s="176">
        <f t="shared" si="14"/>
        <v>0.33333333333333331</v>
      </c>
      <c r="AA41" s="176">
        <f t="shared" si="14"/>
        <v>0.33333333333333331</v>
      </c>
      <c r="AB41" s="176">
        <f t="shared" si="14"/>
        <v>0.33333333333333331</v>
      </c>
      <c r="AC41" s="191">
        <f t="shared" si="14"/>
        <v>0.33333333333333331</v>
      </c>
      <c r="AD41" s="191" t="e">
        <f t="shared" si="14"/>
        <v>#N/A</v>
      </c>
      <c r="AE41" s="192" t="e">
        <f t="shared" si="14"/>
        <v>#N/A</v>
      </c>
      <c r="AF41" s="472"/>
      <c r="AG41" s="473"/>
      <c r="AH41" s="476"/>
      <c r="AI41" s="477"/>
      <c r="AJ41" s="480"/>
      <c r="AK41" s="481"/>
      <c r="AL41" s="80"/>
    </row>
    <row r="42" spans="1:46" ht="15" customHeight="1">
      <c r="A42" s="537" t="s">
        <v>206</v>
      </c>
      <c r="B42" s="539" t="s">
        <v>181</v>
      </c>
      <c r="C42" s="468" t="s">
        <v>207</v>
      </c>
      <c r="D42" s="166"/>
      <c r="E42" s="82" t="s">
        <v>208</v>
      </c>
      <c r="F42" s="82" t="s">
        <v>208</v>
      </c>
      <c r="G42" s="82" t="s">
        <v>208</v>
      </c>
      <c r="H42" s="82"/>
      <c r="I42" s="82"/>
      <c r="J42" s="167"/>
      <c r="K42" s="168"/>
      <c r="L42" s="82" t="s">
        <v>208</v>
      </c>
      <c r="M42" s="82" t="s">
        <v>208</v>
      </c>
      <c r="N42" s="82" t="s">
        <v>208</v>
      </c>
      <c r="O42" s="82"/>
      <c r="P42" s="82"/>
      <c r="Q42" s="169"/>
      <c r="R42" s="166"/>
      <c r="S42" s="82" t="s">
        <v>208</v>
      </c>
      <c r="T42" s="82" t="s">
        <v>208</v>
      </c>
      <c r="U42" s="82" t="s">
        <v>208</v>
      </c>
      <c r="V42" s="82"/>
      <c r="W42" s="82"/>
      <c r="X42" s="167"/>
      <c r="Y42" s="166"/>
      <c r="Z42" s="82" t="s">
        <v>208</v>
      </c>
      <c r="AA42" s="82" t="s">
        <v>208</v>
      </c>
      <c r="AB42" s="82" t="s">
        <v>208</v>
      </c>
      <c r="AC42" s="82"/>
      <c r="AD42" s="82"/>
      <c r="AE42" s="167"/>
      <c r="AF42" s="470">
        <f>SUMIF(D43:AE43,"&gt;0")</f>
        <v>1.0000000000000004</v>
      </c>
      <c r="AG42" s="471"/>
      <c r="AH42" s="474">
        <f>AF42/4</f>
        <v>0.25000000000000011</v>
      </c>
      <c r="AI42" s="475"/>
      <c r="AJ42" s="478">
        <f>ROUNDDOWN(AH42/$AC$55,1)</f>
        <v>0.1</v>
      </c>
      <c r="AK42" s="479"/>
      <c r="AL42" s="80"/>
    </row>
    <row r="43" spans="1:46" ht="15" customHeight="1">
      <c r="A43" s="538"/>
      <c r="B43" s="540"/>
      <c r="C43" s="469"/>
      <c r="D43" s="170" t="e">
        <f t="shared" ref="D43:AE43" si="15">VLOOKUP(D42,$B$59:$I$67,2,1)</f>
        <v>#N/A</v>
      </c>
      <c r="E43" s="171">
        <f t="shared" si="15"/>
        <v>8.333333333333337E-2</v>
      </c>
      <c r="F43" s="171">
        <f t="shared" si="15"/>
        <v>8.333333333333337E-2</v>
      </c>
      <c r="G43" s="171">
        <f t="shared" si="15"/>
        <v>8.333333333333337E-2</v>
      </c>
      <c r="H43" s="171" t="e">
        <f t="shared" si="15"/>
        <v>#N/A</v>
      </c>
      <c r="I43" s="171" t="e">
        <f t="shared" si="15"/>
        <v>#N/A</v>
      </c>
      <c r="J43" s="172" t="e">
        <f t="shared" si="15"/>
        <v>#N/A</v>
      </c>
      <c r="K43" s="173" t="e">
        <f t="shared" si="15"/>
        <v>#N/A</v>
      </c>
      <c r="L43" s="171">
        <f t="shared" si="15"/>
        <v>8.333333333333337E-2</v>
      </c>
      <c r="M43" s="171">
        <f t="shared" si="15"/>
        <v>8.333333333333337E-2</v>
      </c>
      <c r="N43" s="171">
        <f t="shared" si="15"/>
        <v>8.333333333333337E-2</v>
      </c>
      <c r="O43" s="171" t="e">
        <f t="shared" si="15"/>
        <v>#N/A</v>
      </c>
      <c r="P43" s="171" t="e">
        <f t="shared" si="15"/>
        <v>#N/A</v>
      </c>
      <c r="Q43" s="174" t="e">
        <f t="shared" si="15"/>
        <v>#N/A</v>
      </c>
      <c r="R43" s="170" t="e">
        <f t="shared" si="15"/>
        <v>#N/A</v>
      </c>
      <c r="S43" s="171">
        <f t="shared" si="15"/>
        <v>8.333333333333337E-2</v>
      </c>
      <c r="T43" s="171">
        <f t="shared" si="15"/>
        <v>8.333333333333337E-2</v>
      </c>
      <c r="U43" s="171">
        <f t="shared" si="15"/>
        <v>8.333333333333337E-2</v>
      </c>
      <c r="V43" s="171" t="e">
        <f t="shared" si="15"/>
        <v>#N/A</v>
      </c>
      <c r="W43" s="171" t="e">
        <f t="shared" si="15"/>
        <v>#N/A</v>
      </c>
      <c r="X43" s="172" t="e">
        <f t="shared" si="15"/>
        <v>#N/A</v>
      </c>
      <c r="Y43" s="170" t="e">
        <f t="shared" si="15"/>
        <v>#N/A</v>
      </c>
      <c r="Z43" s="171">
        <f t="shared" si="15"/>
        <v>8.333333333333337E-2</v>
      </c>
      <c r="AA43" s="171">
        <f t="shared" si="15"/>
        <v>8.333333333333337E-2</v>
      </c>
      <c r="AB43" s="171">
        <f t="shared" si="15"/>
        <v>8.333333333333337E-2</v>
      </c>
      <c r="AC43" s="171" t="e">
        <f t="shared" si="15"/>
        <v>#N/A</v>
      </c>
      <c r="AD43" s="171" t="e">
        <f t="shared" si="15"/>
        <v>#N/A</v>
      </c>
      <c r="AE43" s="172" t="e">
        <f t="shared" si="15"/>
        <v>#N/A</v>
      </c>
      <c r="AF43" s="472"/>
      <c r="AG43" s="473"/>
      <c r="AH43" s="476"/>
      <c r="AI43" s="477"/>
      <c r="AJ43" s="480"/>
      <c r="AK43" s="481"/>
      <c r="AL43" s="80"/>
    </row>
    <row r="44" spans="1:46" ht="15" customHeight="1">
      <c r="A44" s="537" t="s">
        <v>206</v>
      </c>
      <c r="B44" s="539" t="s">
        <v>181</v>
      </c>
      <c r="C44" s="468" t="s">
        <v>207</v>
      </c>
      <c r="D44" s="166"/>
      <c r="E44" s="82" t="s">
        <v>209</v>
      </c>
      <c r="F44" s="82" t="s">
        <v>209</v>
      </c>
      <c r="G44" s="82" t="s">
        <v>209</v>
      </c>
      <c r="H44" s="82"/>
      <c r="I44" s="82"/>
      <c r="J44" s="167"/>
      <c r="K44" s="168"/>
      <c r="L44" s="82" t="s">
        <v>209</v>
      </c>
      <c r="M44" s="82" t="s">
        <v>209</v>
      </c>
      <c r="N44" s="82" t="s">
        <v>209</v>
      </c>
      <c r="O44" s="82"/>
      <c r="P44" s="82"/>
      <c r="Q44" s="169"/>
      <c r="R44" s="166"/>
      <c r="S44" s="82" t="s">
        <v>209</v>
      </c>
      <c r="T44" s="82" t="s">
        <v>209</v>
      </c>
      <c r="U44" s="82" t="s">
        <v>209</v>
      </c>
      <c r="V44" s="82"/>
      <c r="W44" s="82"/>
      <c r="X44" s="167"/>
      <c r="Y44" s="166"/>
      <c r="Z44" s="82" t="s">
        <v>209</v>
      </c>
      <c r="AA44" s="82" t="s">
        <v>209</v>
      </c>
      <c r="AB44" s="82" t="s">
        <v>209</v>
      </c>
      <c r="AC44" s="82"/>
      <c r="AD44" s="82"/>
      <c r="AE44" s="167"/>
      <c r="AF44" s="470">
        <f>SUMIF(D45:AE45,"&gt;0")</f>
        <v>3</v>
      </c>
      <c r="AG44" s="471"/>
      <c r="AH44" s="474">
        <f>AF44/4</f>
        <v>0.75</v>
      </c>
      <c r="AI44" s="475"/>
      <c r="AJ44" s="478">
        <f>ROUNDDOWN(AH44/$AC$55,1)</f>
        <v>0.4</v>
      </c>
      <c r="AK44" s="479"/>
      <c r="AL44" s="80"/>
      <c r="AM44" s="81"/>
      <c r="AN44" s="81"/>
      <c r="AO44" s="81"/>
      <c r="AP44" s="81"/>
      <c r="AQ44" s="106"/>
      <c r="AR44" s="106"/>
      <c r="AS44" s="106"/>
      <c r="AT44" s="106"/>
    </row>
    <row r="45" spans="1:46" ht="15" customHeight="1">
      <c r="A45" s="538"/>
      <c r="B45" s="540"/>
      <c r="C45" s="469"/>
      <c r="D45" s="170" t="e">
        <f t="shared" ref="D45:AE45" si="16">VLOOKUP(D44,$B$59:$I$67,2,1)</f>
        <v>#N/A</v>
      </c>
      <c r="E45" s="171">
        <f t="shared" si="16"/>
        <v>0.25</v>
      </c>
      <c r="F45" s="171">
        <f t="shared" si="16"/>
        <v>0.25</v>
      </c>
      <c r="G45" s="171">
        <f t="shared" si="16"/>
        <v>0.25</v>
      </c>
      <c r="H45" s="171" t="e">
        <f t="shared" si="16"/>
        <v>#N/A</v>
      </c>
      <c r="I45" s="171" t="e">
        <f t="shared" si="16"/>
        <v>#N/A</v>
      </c>
      <c r="J45" s="172" t="e">
        <f t="shared" si="16"/>
        <v>#N/A</v>
      </c>
      <c r="K45" s="173" t="e">
        <f t="shared" si="16"/>
        <v>#N/A</v>
      </c>
      <c r="L45" s="171">
        <f t="shared" si="16"/>
        <v>0.25</v>
      </c>
      <c r="M45" s="171">
        <f t="shared" si="16"/>
        <v>0.25</v>
      </c>
      <c r="N45" s="171">
        <f t="shared" si="16"/>
        <v>0.25</v>
      </c>
      <c r="O45" s="171" t="e">
        <f t="shared" si="16"/>
        <v>#N/A</v>
      </c>
      <c r="P45" s="171" t="e">
        <f t="shared" si="16"/>
        <v>#N/A</v>
      </c>
      <c r="Q45" s="174" t="e">
        <f t="shared" si="16"/>
        <v>#N/A</v>
      </c>
      <c r="R45" s="170" t="e">
        <f t="shared" si="16"/>
        <v>#N/A</v>
      </c>
      <c r="S45" s="171">
        <f t="shared" si="16"/>
        <v>0.25</v>
      </c>
      <c r="T45" s="171">
        <f t="shared" si="16"/>
        <v>0.25</v>
      </c>
      <c r="U45" s="171">
        <f t="shared" si="16"/>
        <v>0.25</v>
      </c>
      <c r="V45" s="171" t="e">
        <f t="shared" si="16"/>
        <v>#N/A</v>
      </c>
      <c r="W45" s="171" t="e">
        <f t="shared" si="16"/>
        <v>#N/A</v>
      </c>
      <c r="X45" s="172" t="e">
        <f t="shared" si="16"/>
        <v>#N/A</v>
      </c>
      <c r="Y45" s="170" t="e">
        <f t="shared" si="16"/>
        <v>#N/A</v>
      </c>
      <c r="Z45" s="171">
        <f t="shared" si="16"/>
        <v>0.25</v>
      </c>
      <c r="AA45" s="171">
        <f t="shared" si="16"/>
        <v>0.25</v>
      </c>
      <c r="AB45" s="171">
        <f t="shared" si="16"/>
        <v>0.25</v>
      </c>
      <c r="AC45" s="171" t="e">
        <f t="shared" si="16"/>
        <v>#N/A</v>
      </c>
      <c r="AD45" s="171" t="e">
        <f t="shared" si="16"/>
        <v>#N/A</v>
      </c>
      <c r="AE45" s="172" t="e">
        <f t="shared" si="16"/>
        <v>#N/A</v>
      </c>
      <c r="AF45" s="472"/>
      <c r="AG45" s="473"/>
      <c r="AH45" s="476"/>
      <c r="AI45" s="477"/>
      <c r="AJ45" s="480"/>
      <c r="AK45" s="481"/>
      <c r="AL45" s="80"/>
    </row>
    <row r="46" spans="1:46" ht="15" customHeight="1">
      <c r="A46" s="537" t="s">
        <v>206</v>
      </c>
      <c r="B46" s="539" t="s">
        <v>193</v>
      </c>
      <c r="C46" s="468" t="s">
        <v>203</v>
      </c>
      <c r="D46" s="166" t="s">
        <v>208</v>
      </c>
      <c r="E46" s="82"/>
      <c r="F46" s="82"/>
      <c r="G46" s="82"/>
      <c r="H46" s="82" t="s">
        <v>208</v>
      </c>
      <c r="I46" s="82"/>
      <c r="J46" s="167"/>
      <c r="K46" s="168" t="s">
        <v>208</v>
      </c>
      <c r="L46" s="82"/>
      <c r="M46" s="82"/>
      <c r="N46" s="82"/>
      <c r="O46" s="82" t="s">
        <v>208</v>
      </c>
      <c r="P46" s="82"/>
      <c r="Q46" s="169"/>
      <c r="R46" s="166" t="s">
        <v>208</v>
      </c>
      <c r="S46" s="82"/>
      <c r="T46" s="82"/>
      <c r="U46" s="82"/>
      <c r="V46" s="82" t="s">
        <v>208</v>
      </c>
      <c r="W46" s="82"/>
      <c r="X46" s="167"/>
      <c r="Y46" s="166" t="s">
        <v>208</v>
      </c>
      <c r="Z46" s="82"/>
      <c r="AA46" s="82"/>
      <c r="AB46" s="82"/>
      <c r="AC46" s="82" t="s">
        <v>208</v>
      </c>
      <c r="AD46" s="82"/>
      <c r="AE46" s="167"/>
      <c r="AF46" s="470">
        <f>SUMIF(D47:AE47,"&gt;0")</f>
        <v>0.66666666666666696</v>
      </c>
      <c r="AG46" s="471"/>
      <c r="AH46" s="474">
        <f>AF46/4</f>
        <v>0.16666666666666674</v>
      </c>
      <c r="AI46" s="475"/>
      <c r="AJ46" s="478">
        <f>ROUNDDOWN(AH46/$AC$55,1)</f>
        <v>0.1</v>
      </c>
      <c r="AK46" s="479"/>
      <c r="AL46" s="80"/>
    </row>
    <row r="47" spans="1:46" ht="15" customHeight="1">
      <c r="A47" s="538"/>
      <c r="B47" s="540"/>
      <c r="C47" s="469"/>
      <c r="D47" s="170">
        <f t="shared" ref="D47:AE47" si="17">VLOOKUP(D46,$B$59:$I$67,2,1)</f>
        <v>8.333333333333337E-2</v>
      </c>
      <c r="E47" s="171" t="e">
        <f t="shared" si="17"/>
        <v>#N/A</v>
      </c>
      <c r="F47" s="171" t="e">
        <f t="shared" si="17"/>
        <v>#N/A</v>
      </c>
      <c r="G47" s="171" t="e">
        <f t="shared" si="17"/>
        <v>#N/A</v>
      </c>
      <c r="H47" s="171">
        <f t="shared" si="17"/>
        <v>8.333333333333337E-2</v>
      </c>
      <c r="I47" s="171" t="e">
        <f t="shared" si="17"/>
        <v>#N/A</v>
      </c>
      <c r="J47" s="172" t="e">
        <f t="shared" si="17"/>
        <v>#N/A</v>
      </c>
      <c r="K47" s="173">
        <f t="shared" si="17"/>
        <v>8.333333333333337E-2</v>
      </c>
      <c r="L47" s="171" t="e">
        <f t="shared" si="17"/>
        <v>#N/A</v>
      </c>
      <c r="M47" s="171" t="e">
        <f t="shared" si="17"/>
        <v>#N/A</v>
      </c>
      <c r="N47" s="171" t="e">
        <f t="shared" si="17"/>
        <v>#N/A</v>
      </c>
      <c r="O47" s="171">
        <f t="shared" si="17"/>
        <v>8.333333333333337E-2</v>
      </c>
      <c r="P47" s="171" t="e">
        <f t="shared" si="17"/>
        <v>#N/A</v>
      </c>
      <c r="Q47" s="174" t="e">
        <f t="shared" si="17"/>
        <v>#N/A</v>
      </c>
      <c r="R47" s="170">
        <f t="shared" si="17"/>
        <v>8.333333333333337E-2</v>
      </c>
      <c r="S47" s="171" t="e">
        <f t="shared" si="17"/>
        <v>#N/A</v>
      </c>
      <c r="T47" s="171" t="e">
        <f t="shared" si="17"/>
        <v>#N/A</v>
      </c>
      <c r="U47" s="171" t="e">
        <f t="shared" si="17"/>
        <v>#N/A</v>
      </c>
      <c r="V47" s="171">
        <f t="shared" si="17"/>
        <v>8.333333333333337E-2</v>
      </c>
      <c r="W47" s="171" t="e">
        <f t="shared" si="17"/>
        <v>#N/A</v>
      </c>
      <c r="X47" s="172" t="e">
        <f t="shared" si="17"/>
        <v>#N/A</v>
      </c>
      <c r="Y47" s="170">
        <f t="shared" si="17"/>
        <v>8.333333333333337E-2</v>
      </c>
      <c r="Z47" s="171" t="e">
        <f t="shared" si="17"/>
        <v>#N/A</v>
      </c>
      <c r="AA47" s="171" t="e">
        <f t="shared" si="17"/>
        <v>#N/A</v>
      </c>
      <c r="AB47" s="171" t="e">
        <f t="shared" si="17"/>
        <v>#N/A</v>
      </c>
      <c r="AC47" s="171">
        <f t="shared" si="17"/>
        <v>8.333333333333337E-2</v>
      </c>
      <c r="AD47" s="171" t="e">
        <f t="shared" si="17"/>
        <v>#N/A</v>
      </c>
      <c r="AE47" s="172" t="e">
        <f t="shared" si="17"/>
        <v>#N/A</v>
      </c>
      <c r="AF47" s="472"/>
      <c r="AG47" s="473"/>
      <c r="AH47" s="476"/>
      <c r="AI47" s="477"/>
      <c r="AJ47" s="480"/>
      <c r="AK47" s="481"/>
      <c r="AL47" s="80"/>
    </row>
    <row r="48" spans="1:46" ht="15" customHeight="1">
      <c r="A48" s="537" t="s">
        <v>206</v>
      </c>
      <c r="B48" s="539" t="s">
        <v>193</v>
      </c>
      <c r="C48" s="468" t="s">
        <v>203</v>
      </c>
      <c r="D48" s="166"/>
      <c r="E48" s="82"/>
      <c r="F48" s="82"/>
      <c r="G48" s="82"/>
      <c r="H48" s="82" t="s">
        <v>209</v>
      </c>
      <c r="I48" s="82"/>
      <c r="J48" s="167"/>
      <c r="K48" s="168"/>
      <c r="L48" s="82"/>
      <c r="M48" s="82"/>
      <c r="N48" s="82"/>
      <c r="O48" s="82" t="s">
        <v>209</v>
      </c>
      <c r="P48" s="82"/>
      <c r="Q48" s="169"/>
      <c r="R48" s="166"/>
      <c r="S48" s="82"/>
      <c r="T48" s="82"/>
      <c r="U48" s="82"/>
      <c r="V48" s="82" t="s">
        <v>209</v>
      </c>
      <c r="W48" s="82"/>
      <c r="X48" s="167"/>
      <c r="Y48" s="166"/>
      <c r="Z48" s="82"/>
      <c r="AA48" s="82"/>
      <c r="AB48" s="82"/>
      <c r="AC48" s="82" t="s">
        <v>209</v>
      </c>
      <c r="AD48" s="82"/>
      <c r="AE48" s="167"/>
      <c r="AF48" s="470">
        <f>SUMIF(D49:AE49,"&gt;0")</f>
        <v>1</v>
      </c>
      <c r="AG48" s="471"/>
      <c r="AH48" s="474">
        <f>AF48/4</f>
        <v>0.25</v>
      </c>
      <c r="AI48" s="475"/>
      <c r="AJ48" s="478">
        <f>ROUNDDOWN(AH48/$AC$55,1)</f>
        <v>0.1</v>
      </c>
      <c r="AK48" s="479"/>
      <c r="AL48" s="80"/>
    </row>
    <row r="49" spans="1:39" ht="15" customHeight="1">
      <c r="A49" s="538"/>
      <c r="B49" s="540"/>
      <c r="C49" s="469"/>
      <c r="D49" s="170" t="e">
        <f t="shared" ref="D49:AE49" si="18">VLOOKUP(D48,$B$59:$I$67,2,1)</f>
        <v>#N/A</v>
      </c>
      <c r="E49" s="171" t="e">
        <f t="shared" si="18"/>
        <v>#N/A</v>
      </c>
      <c r="F49" s="171" t="e">
        <f t="shared" si="18"/>
        <v>#N/A</v>
      </c>
      <c r="G49" s="171" t="e">
        <f t="shared" si="18"/>
        <v>#N/A</v>
      </c>
      <c r="H49" s="171">
        <f t="shared" si="18"/>
        <v>0.25</v>
      </c>
      <c r="I49" s="171" t="e">
        <f t="shared" si="18"/>
        <v>#N/A</v>
      </c>
      <c r="J49" s="172" t="e">
        <f t="shared" si="18"/>
        <v>#N/A</v>
      </c>
      <c r="K49" s="173" t="e">
        <f t="shared" si="18"/>
        <v>#N/A</v>
      </c>
      <c r="L49" s="171" t="e">
        <f t="shared" si="18"/>
        <v>#N/A</v>
      </c>
      <c r="M49" s="171" t="e">
        <f t="shared" si="18"/>
        <v>#N/A</v>
      </c>
      <c r="N49" s="171" t="e">
        <f t="shared" si="18"/>
        <v>#N/A</v>
      </c>
      <c r="O49" s="171">
        <f t="shared" si="18"/>
        <v>0.25</v>
      </c>
      <c r="P49" s="171" t="e">
        <f t="shared" si="18"/>
        <v>#N/A</v>
      </c>
      <c r="Q49" s="174" t="e">
        <f t="shared" si="18"/>
        <v>#N/A</v>
      </c>
      <c r="R49" s="170" t="e">
        <f t="shared" si="18"/>
        <v>#N/A</v>
      </c>
      <c r="S49" s="171" t="e">
        <f t="shared" si="18"/>
        <v>#N/A</v>
      </c>
      <c r="T49" s="171" t="e">
        <f t="shared" si="18"/>
        <v>#N/A</v>
      </c>
      <c r="U49" s="171" t="e">
        <f t="shared" si="18"/>
        <v>#N/A</v>
      </c>
      <c r="V49" s="171">
        <f t="shared" si="18"/>
        <v>0.25</v>
      </c>
      <c r="W49" s="171" t="e">
        <f t="shared" si="18"/>
        <v>#N/A</v>
      </c>
      <c r="X49" s="172" t="e">
        <f t="shared" si="18"/>
        <v>#N/A</v>
      </c>
      <c r="Y49" s="170" t="e">
        <f t="shared" si="18"/>
        <v>#N/A</v>
      </c>
      <c r="Z49" s="171" t="e">
        <f t="shared" si="18"/>
        <v>#N/A</v>
      </c>
      <c r="AA49" s="171" t="e">
        <f t="shared" si="18"/>
        <v>#N/A</v>
      </c>
      <c r="AB49" s="171" t="e">
        <f t="shared" si="18"/>
        <v>#N/A</v>
      </c>
      <c r="AC49" s="171">
        <f t="shared" si="18"/>
        <v>0.25</v>
      </c>
      <c r="AD49" s="171" t="e">
        <f t="shared" si="18"/>
        <v>#N/A</v>
      </c>
      <c r="AE49" s="172" t="e">
        <f t="shared" si="18"/>
        <v>#N/A</v>
      </c>
      <c r="AF49" s="472"/>
      <c r="AG49" s="473"/>
      <c r="AH49" s="476"/>
      <c r="AI49" s="477"/>
      <c r="AJ49" s="480"/>
      <c r="AK49" s="481"/>
      <c r="AL49" s="80"/>
    </row>
    <row r="50" spans="1:39" ht="15" customHeight="1">
      <c r="A50" s="537" t="s">
        <v>206</v>
      </c>
      <c r="B50" s="539" t="s">
        <v>185</v>
      </c>
      <c r="C50" s="468" t="s">
        <v>210</v>
      </c>
      <c r="D50" s="166"/>
      <c r="E50" s="82"/>
      <c r="F50" s="82"/>
      <c r="G50" s="82"/>
      <c r="H50" s="82"/>
      <c r="I50" s="82" t="s">
        <v>208</v>
      </c>
      <c r="J50" s="167" t="s">
        <v>208</v>
      </c>
      <c r="K50" s="168"/>
      <c r="L50" s="82"/>
      <c r="M50" s="82"/>
      <c r="N50" s="82"/>
      <c r="O50" s="82"/>
      <c r="P50" s="82" t="s">
        <v>208</v>
      </c>
      <c r="Q50" s="169" t="s">
        <v>208</v>
      </c>
      <c r="R50" s="166"/>
      <c r="S50" s="82"/>
      <c r="T50" s="82"/>
      <c r="U50" s="82"/>
      <c r="V50" s="82"/>
      <c r="W50" s="82" t="s">
        <v>208</v>
      </c>
      <c r="X50" s="167" t="s">
        <v>208</v>
      </c>
      <c r="Y50" s="166"/>
      <c r="Z50" s="82"/>
      <c r="AA50" s="82"/>
      <c r="AB50" s="82"/>
      <c r="AC50" s="82"/>
      <c r="AD50" s="82" t="s">
        <v>208</v>
      </c>
      <c r="AE50" s="167" t="s">
        <v>208</v>
      </c>
      <c r="AF50" s="470">
        <f>SUMIF(D51:AE51,"&gt;0")</f>
        <v>0.66666666666666696</v>
      </c>
      <c r="AG50" s="471"/>
      <c r="AH50" s="474">
        <f>AF50/4</f>
        <v>0.16666666666666674</v>
      </c>
      <c r="AI50" s="475"/>
      <c r="AJ50" s="478">
        <f>ROUNDDOWN(AH50/$AC$55,1)</f>
        <v>0.1</v>
      </c>
      <c r="AK50" s="479"/>
      <c r="AL50" s="80"/>
    </row>
    <row r="51" spans="1:39" ht="15" customHeight="1">
      <c r="A51" s="538"/>
      <c r="B51" s="540"/>
      <c r="C51" s="469"/>
      <c r="D51" s="170" t="e">
        <f t="shared" ref="D51:AE51" si="19">VLOOKUP(D50,$B$59:$I$67,2,1)</f>
        <v>#N/A</v>
      </c>
      <c r="E51" s="171" t="e">
        <f t="shared" si="19"/>
        <v>#N/A</v>
      </c>
      <c r="F51" s="171" t="e">
        <f t="shared" si="19"/>
        <v>#N/A</v>
      </c>
      <c r="G51" s="171" t="e">
        <f t="shared" si="19"/>
        <v>#N/A</v>
      </c>
      <c r="H51" s="171" t="e">
        <f t="shared" si="19"/>
        <v>#N/A</v>
      </c>
      <c r="I51" s="171">
        <f t="shared" si="19"/>
        <v>8.333333333333337E-2</v>
      </c>
      <c r="J51" s="172">
        <f t="shared" si="19"/>
        <v>8.333333333333337E-2</v>
      </c>
      <c r="K51" s="173" t="e">
        <f t="shared" si="19"/>
        <v>#N/A</v>
      </c>
      <c r="L51" s="171" t="e">
        <f t="shared" si="19"/>
        <v>#N/A</v>
      </c>
      <c r="M51" s="171" t="e">
        <f t="shared" si="19"/>
        <v>#N/A</v>
      </c>
      <c r="N51" s="171" t="e">
        <f t="shared" si="19"/>
        <v>#N/A</v>
      </c>
      <c r="O51" s="171" t="e">
        <f t="shared" si="19"/>
        <v>#N/A</v>
      </c>
      <c r="P51" s="171">
        <f t="shared" si="19"/>
        <v>8.333333333333337E-2</v>
      </c>
      <c r="Q51" s="174">
        <f t="shared" si="19"/>
        <v>8.333333333333337E-2</v>
      </c>
      <c r="R51" s="170" t="e">
        <f t="shared" si="19"/>
        <v>#N/A</v>
      </c>
      <c r="S51" s="171" t="e">
        <f t="shared" si="19"/>
        <v>#N/A</v>
      </c>
      <c r="T51" s="171" t="e">
        <f t="shared" si="19"/>
        <v>#N/A</v>
      </c>
      <c r="U51" s="171" t="e">
        <f t="shared" si="19"/>
        <v>#N/A</v>
      </c>
      <c r="V51" s="171" t="e">
        <f t="shared" si="19"/>
        <v>#N/A</v>
      </c>
      <c r="W51" s="171">
        <f t="shared" si="19"/>
        <v>8.333333333333337E-2</v>
      </c>
      <c r="X51" s="172">
        <f t="shared" si="19"/>
        <v>8.333333333333337E-2</v>
      </c>
      <c r="Y51" s="170" t="e">
        <f t="shared" si="19"/>
        <v>#N/A</v>
      </c>
      <c r="Z51" s="171" t="e">
        <f t="shared" si="19"/>
        <v>#N/A</v>
      </c>
      <c r="AA51" s="171" t="e">
        <f t="shared" si="19"/>
        <v>#N/A</v>
      </c>
      <c r="AB51" s="171" t="e">
        <f t="shared" si="19"/>
        <v>#N/A</v>
      </c>
      <c r="AC51" s="171" t="e">
        <f t="shared" si="19"/>
        <v>#N/A</v>
      </c>
      <c r="AD51" s="171">
        <f t="shared" si="19"/>
        <v>8.333333333333337E-2</v>
      </c>
      <c r="AE51" s="172">
        <f t="shared" si="19"/>
        <v>8.333333333333337E-2</v>
      </c>
      <c r="AF51" s="472"/>
      <c r="AG51" s="473"/>
      <c r="AH51" s="476"/>
      <c r="AI51" s="477"/>
      <c r="AJ51" s="480"/>
      <c r="AK51" s="481"/>
      <c r="AL51" s="80"/>
    </row>
    <row r="52" spans="1:39" ht="15" customHeight="1">
      <c r="A52" s="537" t="s">
        <v>206</v>
      </c>
      <c r="B52" s="539" t="s">
        <v>185</v>
      </c>
      <c r="C52" s="468" t="s">
        <v>211</v>
      </c>
      <c r="D52" s="166"/>
      <c r="E52" s="82"/>
      <c r="F52" s="82"/>
      <c r="G52" s="82"/>
      <c r="H52" s="82"/>
      <c r="I52" s="82" t="s">
        <v>209</v>
      </c>
      <c r="J52" s="167" t="s">
        <v>209</v>
      </c>
      <c r="K52" s="168"/>
      <c r="L52" s="82"/>
      <c r="M52" s="82"/>
      <c r="N52" s="82"/>
      <c r="O52" s="82"/>
      <c r="P52" s="82" t="s">
        <v>209</v>
      </c>
      <c r="Q52" s="169" t="s">
        <v>209</v>
      </c>
      <c r="R52" s="166"/>
      <c r="S52" s="82"/>
      <c r="T52" s="82"/>
      <c r="U52" s="82"/>
      <c r="V52" s="82"/>
      <c r="W52" s="82" t="s">
        <v>209</v>
      </c>
      <c r="X52" s="167" t="s">
        <v>209</v>
      </c>
      <c r="Y52" s="166"/>
      <c r="Z52" s="82"/>
      <c r="AA52" s="82"/>
      <c r="AB52" s="82"/>
      <c r="AC52" s="82"/>
      <c r="AD52" s="82" t="s">
        <v>209</v>
      </c>
      <c r="AE52" s="167" t="s">
        <v>209</v>
      </c>
      <c r="AF52" s="470">
        <f>SUMIF(D53:AE53,"&gt;0")</f>
        <v>2</v>
      </c>
      <c r="AG52" s="471"/>
      <c r="AH52" s="474">
        <f>AF52/4</f>
        <v>0.5</v>
      </c>
      <c r="AI52" s="475"/>
      <c r="AJ52" s="478">
        <f>ROUNDDOWN(AH52/$AC$55,1)</f>
        <v>0.3</v>
      </c>
      <c r="AK52" s="479"/>
      <c r="AL52" s="80"/>
    </row>
    <row r="53" spans="1:39" ht="15" customHeight="1">
      <c r="A53" s="538"/>
      <c r="B53" s="540"/>
      <c r="C53" s="469"/>
      <c r="D53" s="170" t="e">
        <f t="shared" ref="D53:AE53" si="20">VLOOKUP(D52,$B$59:$I$67,2,1)</f>
        <v>#N/A</v>
      </c>
      <c r="E53" s="171" t="e">
        <f t="shared" si="20"/>
        <v>#N/A</v>
      </c>
      <c r="F53" s="171" t="e">
        <f t="shared" si="20"/>
        <v>#N/A</v>
      </c>
      <c r="G53" s="171" t="e">
        <f t="shared" si="20"/>
        <v>#N/A</v>
      </c>
      <c r="H53" s="171" t="e">
        <f t="shared" si="20"/>
        <v>#N/A</v>
      </c>
      <c r="I53" s="171">
        <f t="shared" si="20"/>
        <v>0.25</v>
      </c>
      <c r="J53" s="172">
        <f t="shared" si="20"/>
        <v>0.25</v>
      </c>
      <c r="K53" s="173" t="e">
        <f t="shared" si="20"/>
        <v>#N/A</v>
      </c>
      <c r="L53" s="171" t="e">
        <f t="shared" si="20"/>
        <v>#N/A</v>
      </c>
      <c r="M53" s="171" t="e">
        <f t="shared" si="20"/>
        <v>#N/A</v>
      </c>
      <c r="N53" s="171" t="e">
        <f t="shared" si="20"/>
        <v>#N/A</v>
      </c>
      <c r="O53" s="171" t="e">
        <f t="shared" si="20"/>
        <v>#N/A</v>
      </c>
      <c r="P53" s="171">
        <f t="shared" si="20"/>
        <v>0.25</v>
      </c>
      <c r="Q53" s="174">
        <f t="shared" si="20"/>
        <v>0.25</v>
      </c>
      <c r="R53" s="170" t="e">
        <f t="shared" si="20"/>
        <v>#N/A</v>
      </c>
      <c r="S53" s="171" t="e">
        <f t="shared" si="20"/>
        <v>#N/A</v>
      </c>
      <c r="T53" s="171" t="e">
        <f t="shared" si="20"/>
        <v>#N/A</v>
      </c>
      <c r="U53" s="171" t="e">
        <f t="shared" si="20"/>
        <v>#N/A</v>
      </c>
      <c r="V53" s="171" t="e">
        <f t="shared" si="20"/>
        <v>#N/A</v>
      </c>
      <c r="W53" s="171">
        <f t="shared" si="20"/>
        <v>0.25</v>
      </c>
      <c r="X53" s="172">
        <f t="shared" si="20"/>
        <v>0.25</v>
      </c>
      <c r="Y53" s="170" t="e">
        <f t="shared" si="20"/>
        <v>#N/A</v>
      </c>
      <c r="Z53" s="171" t="e">
        <f t="shared" si="20"/>
        <v>#N/A</v>
      </c>
      <c r="AA53" s="171" t="e">
        <f t="shared" si="20"/>
        <v>#N/A</v>
      </c>
      <c r="AB53" s="171" t="e">
        <f t="shared" si="20"/>
        <v>#N/A</v>
      </c>
      <c r="AC53" s="171" t="e">
        <f t="shared" si="20"/>
        <v>#N/A</v>
      </c>
      <c r="AD53" s="171">
        <f t="shared" si="20"/>
        <v>0.25</v>
      </c>
      <c r="AE53" s="172">
        <f t="shared" si="20"/>
        <v>0.25</v>
      </c>
      <c r="AF53" s="472"/>
      <c r="AG53" s="473"/>
      <c r="AH53" s="476"/>
      <c r="AI53" s="477"/>
      <c r="AJ53" s="480"/>
      <c r="AK53" s="481"/>
      <c r="AL53" s="80"/>
    </row>
    <row r="54" spans="1:39" ht="24" customHeight="1" thickBot="1">
      <c r="A54" s="531" t="s">
        <v>16</v>
      </c>
      <c r="B54" s="532"/>
      <c r="C54" s="533"/>
      <c r="D54" s="166"/>
      <c r="E54" s="82"/>
      <c r="F54" s="82"/>
      <c r="G54" s="82"/>
      <c r="H54" s="82"/>
      <c r="I54" s="82"/>
      <c r="J54" s="167"/>
      <c r="K54" s="168"/>
      <c r="L54" s="82"/>
      <c r="M54" s="82"/>
      <c r="N54" s="82"/>
      <c r="O54" s="82"/>
      <c r="P54" s="82"/>
      <c r="Q54" s="169"/>
      <c r="R54" s="166"/>
      <c r="S54" s="82"/>
      <c r="T54" s="82"/>
      <c r="U54" s="82"/>
      <c r="V54" s="82"/>
      <c r="W54" s="82"/>
      <c r="X54" s="167"/>
      <c r="Y54" s="166"/>
      <c r="Z54" s="82"/>
      <c r="AA54" s="82"/>
      <c r="AB54" s="82"/>
      <c r="AC54" s="180"/>
      <c r="AD54" s="180"/>
      <c r="AE54" s="181"/>
      <c r="AF54" s="485">
        <f>SUM(AF12:AG41)</f>
        <v>38.999999999999993</v>
      </c>
      <c r="AG54" s="486"/>
      <c r="AH54" s="485">
        <f>SUM(AH12:AI41)</f>
        <v>9.7499999999999982</v>
      </c>
      <c r="AI54" s="486"/>
      <c r="AJ54" s="487">
        <f>SUM(AJ12:AK41)</f>
        <v>5.7</v>
      </c>
      <c r="AK54" s="488"/>
      <c r="AL54" s="80"/>
    </row>
    <row r="55" spans="1:39" ht="15" customHeight="1" thickBot="1">
      <c r="A55" s="489" t="s">
        <v>17</v>
      </c>
      <c r="B55" s="490"/>
      <c r="C55" s="490"/>
      <c r="D55" s="490"/>
      <c r="E55" s="490"/>
      <c r="F55" s="490"/>
      <c r="G55" s="490"/>
      <c r="H55" s="490"/>
      <c r="I55" s="490"/>
      <c r="J55" s="490"/>
      <c r="K55" s="490"/>
      <c r="L55" s="490"/>
      <c r="M55" s="490"/>
      <c r="N55" s="490"/>
      <c r="O55" s="490"/>
      <c r="P55" s="490"/>
      <c r="Q55" s="490"/>
      <c r="R55" s="490"/>
      <c r="S55" s="490"/>
      <c r="T55" s="490"/>
      <c r="U55" s="490"/>
      <c r="V55" s="490"/>
      <c r="W55" s="490"/>
      <c r="X55" s="490"/>
      <c r="Y55" s="522"/>
      <c r="Z55" s="522"/>
      <c r="AA55" s="522"/>
      <c r="AB55" s="523"/>
      <c r="AC55" s="534">
        <v>1.6666666666666667</v>
      </c>
      <c r="AD55" s="535"/>
      <c r="AE55" s="536"/>
      <c r="AF55" s="495" t="s">
        <v>43</v>
      </c>
      <c r="AG55" s="495"/>
      <c r="AH55" s="495"/>
      <c r="AI55" s="495"/>
      <c r="AJ55" s="495"/>
      <c r="AK55" s="495"/>
      <c r="AL55" s="496"/>
    </row>
    <row r="56" spans="1:39" ht="6.7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4"/>
      <c r="AJ56" s="83"/>
      <c r="AK56" s="84"/>
    </row>
    <row r="57" spans="1:39" ht="15" customHeight="1">
      <c r="A57" s="528" t="s">
        <v>94</v>
      </c>
      <c r="B57" s="529"/>
      <c r="C57" s="530"/>
      <c r="D57" s="85" t="s">
        <v>93</v>
      </c>
      <c r="E57" s="510" t="s">
        <v>215</v>
      </c>
      <c r="F57" s="511"/>
      <c r="G57" s="511"/>
      <c r="H57" s="511"/>
      <c r="I57" s="511"/>
      <c r="J57" s="502">
        <v>0</v>
      </c>
      <c r="K57" s="503"/>
      <c r="L57" s="85" t="s">
        <v>92</v>
      </c>
      <c r="M57" s="510" t="s">
        <v>95</v>
      </c>
      <c r="N57" s="511"/>
      <c r="O57" s="511"/>
      <c r="P57" s="511"/>
      <c r="Q57" s="511"/>
      <c r="R57" s="502">
        <v>0</v>
      </c>
      <c r="S57" s="503"/>
      <c r="T57" s="85" t="s">
        <v>96</v>
      </c>
      <c r="U57" s="510" t="s">
        <v>95</v>
      </c>
      <c r="V57" s="511"/>
      <c r="W57" s="511"/>
      <c r="X57" s="511"/>
      <c r="Y57" s="511"/>
      <c r="Z57" s="502">
        <v>0</v>
      </c>
      <c r="AA57" s="503"/>
      <c r="AB57" s="85" t="s">
        <v>97</v>
      </c>
      <c r="AC57" s="510" t="s">
        <v>95</v>
      </c>
      <c r="AD57" s="511"/>
      <c r="AE57" s="511"/>
      <c r="AF57" s="511"/>
      <c r="AG57" s="511"/>
      <c r="AH57" s="502">
        <v>0</v>
      </c>
      <c r="AI57" s="503"/>
      <c r="AJ57" s="502">
        <v>0</v>
      </c>
      <c r="AK57" s="503"/>
      <c r="AL57" s="84"/>
      <c r="AM57" s="86"/>
    </row>
    <row r="58" spans="1:39" ht="6.75" customHeight="1">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9"/>
      <c r="AJ58" s="88"/>
      <c r="AK58" s="89"/>
    </row>
    <row r="59" spans="1:39" ht="15" customHeight="1">
      <c r="A59" s="524" t="s">
        <v>98</v>
      </c>
      <c r="B59" s="182" t="s">
        <v>145</v>
      </c>
      <c r="C59" s="183" t="s">
        <v>146</v>
      </c>
      <c r="D59" s="527" t="s">
        <v>147</v>
      </c>
      <c r="E59" s="527"/>
      <c r="F59" s="527" t="s">
        <v>148</v>
      </c>
      <c r="G59" s="527"/>
      <c r="H59" s="527" t="s">
        <v>149</v>
      </c>
      <c r="I59" s="527"/>
      <c r="J59" s="93" t="s">
        <v>216</v>
      </c>
      <c r="L59" s="83"/>
      <c r="N59" s="107"/>
      <c r="O59" s="107"/>
      <c r="P59" s="107"/>
      <c r="Q59" s="107"/>
      <c r="R59" s="107"/>
      <c r="S59" s="107"/>
      <c r="T59" s="107"/>
      <c r="U59" s="107"/>
      <c r="V59" s="107"/>
      <c r="W59" s="107"/>
      <c r="X59" s="107"/>
      <c r="Y59" s="107"/>
      <c r="Z59" s="107"/>
      <c r="AA59" s="107"/>
      <c r="AB59" s="107"/>
      <c r="AC59" s="107"/>
      <c r="AD59" s="107"/>
      <c r="AE59" s="107"/>
      <c r="AF59" s="107"/>
      <c r="AG59" s="107"/>
      <c r="AH59" s="107"/>
      <c r="AI59" s="87"/>
      <c r="AJ59" s="107"/>
      <c r="AK59" s="87"/>
    </row>
    <row r="60" spans="1:39" ht="15" customHeight="1">
      <c r="A60" s="524"/>
      <c r="B60" s="85" t="s">
        <v>99</v>
      </c>
      <c r="C60" s="184">
        <f t="shared" ref="C60:C89" si="21">F60-D60-H60</f>
        <v>0.33333333333333331</v>
      </c>
      <c r="D60" s="506">
        <v>0.375</v>
      </c>
      <c r="E60" s="506"/>
      <c r="F60" s="506">
        <v>0.75</v>
      </c>
      <c r="G60" s="506"/>
      <c r="H60" s="506">
        <v>4.1666666666666664E-2</v>
      </c>
      <c r="I60" s="506"/>
      <c r="J60" s="93" t="s">
        <v>150</v>
      </c>
      <c r="N60" s="185"/>
      <c r="O60" s="185"/>
      <c r="P60" s="185"/>
      <c r="Q60" s="185"/>
      <c r="R60" s="186"/>
      <c r="S60" s="186"/>
      <c r="T60" s="187"/>
      <c r="U60" s="185"/>
      <c r="V60" s="185"/>
      <c r="W60" s="185"/>
      <c r="X60" s="185"/>
      <c r="Y60" s="185"/>
      <c r="Z60" s="186"/>
      <c r="AA60" s="186"/>
      <c r="AB60" s="187"/>
      <c r="AC60" s="185"/>
      <c r="AD60" s="185"/>
      <c r="AE60" s="185"/>
      <c r="AF60" s="185"/>
      <c r="AG60" s="185"/>
      <c r="AH60" s="186"/>
      <c r="AI60" s="186"/>
      <c r="AJ60" s="186"/>
      <c r="AK60" s="186"/>
      <c r="AL60" s="84"/>
      <c r="AM60" s="86"/>
    </row>
    <row r="61" spans="1:39" ht="15" customHeight="1">
      <c r="A61" s="524"/>
      <c r="B61" s="85" t="s">
        <v>100</v>
      </c>
      <c r="C61" s="184">
        <f t="shared" si="21"/>
        <v>8.3333333333333315E-2</v>
      </c>
      <c r="D61" s="506">
        <v>0.29166666666666669</v>
      </c>
      <c r="E61" s="506"/>
      <c r="F61" s="506">
        <v>0.375</v>
      </c>
      <c r="G61" s="506"/>
      <c r="H61" s="506"/>
      <c r="I61" s="506"/>
      <c r="J61" s="93" t="s">
        <v>107</v>
      </c>
      <c r="N61" s="185"/>
      <c r="O61" s="185"/>
      <c r="P61" s="185"/>
      <c r="Q61" s="185"/>
      <c r="R61" s="186"/>
      <c r="S61" s="186"/>
      <c r="T61" s="187"/>
      <c r="U61" s="185"/>
      <c r="V61" s="185"/>
      <c r="W61" s="185"/>
      <c r="X61" s="185"/>
      <c r="Y61" s="185"/>
      <c r="Z61" s="186"/>
      <c r="AA61" s="186"/>
      <c r="AB61" s="187"/>
      <c r="AC61" s="185"/>
      <c r="AD61" s="185"/>
      <c r="AE61" s="185"/>
      <c r="AF61" s="185"/>
      <c r="AG61" s="185"/>
      <c r="AH61" s="186"/>
      <c r="AI61" s="186"/>
      <c r="AJ61" s="186"/>
      <c r="AK61" s="186"/>
      <c r="AL61" s="84"/>
      <c r="AM61" s="86"/>
    </row>
    <row r="62" spans="1:39" ht="15" customHeight="1">
      <c r="A62" s="524"/>
      <c r="B62" s="85" t="s">
        <v>101</v>
      </c>
      <c r="C62" s="184">
        <f t="shared" si="21"/>
        <v>0.20833333333333326</v>
      </c>
      <c r="D62" s="506">
        <v>0.70833333333333337</v>
      </c>
      <c r="E62" s="506"/>
      <c r="F62" s="506">
        <v>0.91666666666666663</v>
      </c>
      <c r="G62" s="506"/>
      <c r="H62" s="506"/>
      <c r="I62" s="506"/>
      <c r="J62" s="93" t="s">
        <v>151</v>
      </c>
      <c r="N62" s="185"/>
      <c r="O62" s="185"/>
      <c r="P62" s="185"/>
      <c r="Q62" s="185"/>
      <c r="R62" s="186"/>
      <c r="S62" s="186"/>
      <c r="T62" s="187"/>
      <c r="U62" s="185"/>
      <c r="V62" s="185"/>
      <c r="W62" s="185"/>
      <c r="X62" s="185"/>
      <c r="Y62" s="185"/>
      <c r="Z62" s="186"/>
      <c r="AA62" s="186"/>
      <c r="AB62" s="187"/>
      <c r="AC62" s="185"/>
      <c r="AD62" s="185"/>
      <c r="AE62" s="185"/>
      <c r="AF62" s="185"/>
      <c r="AG62" s="185"/>
      <c r="AH62" s="186"/>
      <c r="AI62" s="186"/>
      <c r="AJ62" s="186"/>
      <c r="AK62" s="186"/>
      <c r="AL62" s="84"/>
      <c r="AM62" s="86"/>
    </row>
    <row r="63" spans="1:39" ht="15" customHeight="1">
      <c r="A63" s="524"/>
      <c r="B63" s="85" t="s">
        <v>102</v>
      </c>
      <c r="C63" s="184">
        <f t="shared" si="21"/>
        <v>0.16666666666666663</v>
      </c>
      <c r="D63" s="506">
        <v>0.75</v>
      </c>
      <c r="E63" s="506"/>
      <c r="F63" s="506">
        <v>0.91666666666666663</v>
      </c>
      <c r="G63" s="506"/>
      <c r="H63" s="506"/>
      <c r="I63" s="506"/>
      <c r="J63" s="93" t="s">
        <v>152</v>
      </c>
      <c r="N63" s="185"/>
      <c r="O63" s="185"/>
      <c r="P63" s="185"/>
      <c r="Q63" s="185"/>
      <c r="R63" s="186"/>
      <c r="S63" s="186"/>
      <c r="T63" s="187"/>
      <c r="U63" s="185"/>
      <c r="V63" s="185"/>
      <c r="W63" s="185"/>
      <c r="X63" s="185"/>
      <c r="Y63" s="185"/>
      <c r="Z63" s="186"/>
      <c r="AA63" s="186"/>
      <c r="AB63" s="187"/>
      <c r="AC63" s="185"/>
      <c r="AD63" s="185"/>
      <c r="AE63" s="185"/>
      <c r="AF63" s="185"/>
      <c r="AG63" s="185"/>
      <c r="AH63" s="186"/>
      <c r="AI63" s="186"/>
      <c r="AJ63" s="186"/>
      <c r="AK63" s="186"/>
      <c r="AL63" s="84"/>
      <c r="AM63" s="86"/>
    </row>
    <row r="64" spans="1:39" ht="15" customHeight="1">
      <c r="A64" s="524"/>
      <c r="B64" s="85" t="s">
        <v>103</v>
      </c>
      <c r="C64" s="184">
        <f t="shared" si="21"/>
        <v>0.25</v>
      </c>
      <c r="D64" s="525">
        <v>0</v>
      </c>
      <c r="E64" s="526"/>
      <c r="F64" s="525">
        <v>0.29166666666666669</v>
      </c>
      <c r="G64" s="526"/>
      <c r="H64" s="525">
        <v>4.1666666666666664E-2</v>
      </c>
      <c r="I64" s="526"/>
      <c r="J64" s="93" t="s">
        <v>153</v>
      </c>
      <c r="N64" s="185"/>
      <c r="O64" s="185"/>
      <c r="P64" s="185"/>
      <c r="Q64" s="185"/>
      <c r="R64" s="186"/>
      <c r="S64" s="186"/>
      <c r="T64" s="187"/>
      <c r="U64" s="185"/>
      <c r="V64" s="185"/>
      <c r="W64" s="185"/>
      <c r="X64" s="185"/>
      <c r="Y64" s="185"/>
      <c r="Z64" s="186"/>
      <c r="AA64" s="186"/>
      <c r="AB64" s="187"/>
      <c r="AC64" s="185"/>
      <c r="AD64" s="185"/>
      <c r="AE64" s="185"/>
      <c r="AF64" s="185"/>
      <c r="AG64" s="185"/>
      <c r="AH64" s="186"/>
      <c r="AI64" s="186"/>
      <c r="AJ64" s="186"/>
      <c r="AK64" s="186"/>
      <c r="AL64" s="84"/>
      <c r="AM64" s="86"/>
    </row>
    <row r="65" spans="1:39" ht="15" customHeight="1">
      <c r="A65" s="524"/>
      <c r="B65" s="85" t="s">
        <v>104</v>
      </c>
      <c r="C65" s="184">
        <f t="shared" si="21"/>
        <v>8.333333333333337E-2</v>
      </c>
      <c r="D65" s="506">
        <v>0.91666666666666663</v>
      </c>
      <c r="E65" s="506"/>
      <c r="F65" s="506">
        <v>1</v>
      </c>
      <c r="G65" s="506"/>
      <c r="H65" s="506"/>
      <c r="I65" s="506"/>
      <c r="J65" s="93" t="s">
        <v>154</v>
      </c>
      <c r="N65" s="185"/>
      <c r="O65" s="185"/>
      <c r="P65" s="185"/>
      <c r="Q65" s="185"/>
      <c r="R65" s="186"/>
      <c r="S65" s="186"/>
      <c r="T65" s="187"/>
      <c r="U65" s="185"/>
      <c r="V65" s="185"/>
      <c r="W65" s="185"/>
      <c r="X65" s="185"/>
      <c r="Y65" s="185"/>
      <c r="Z65" s="186"/>
      <c r="AA65" s="186"/>
      <c r="AB65" s="187"/>
      <c r="AC65" s="185"/>
      <c r="AD65" s="185"/>
      <c r="AE65" s="185"/>
      <c r="AF65" s="185"/>
      <c r="AG65" s="185"/>
      <c r="AH65" s="186"/>
      <c r="AI65" s="186"/>
      <c r="AJ65" s="186"/>
      <c r="AK65" s="186"/>
      <c r="AL65" s="84"/>
      <c r="AM65" s="86"/>
    </row>
    <row r="66" spans="1:39" ht="15" customHeight="1">
      <c r="A66" s="524"/>
      <c r="B66" s="85" t="s">
        <v>105</v>
      </c>
      <c r="C66" s="184">
        <f t="shared" si="21"/>
        <v>0</v>
      </c>
      <c r="D66" s="506"/>
      <c r="E66" s="506"/>
      <c r="F66" s="506"/>
      <c r="G66" s="506"/>
      <c r="H66" s="506"/>
      <c r="I66" s="506"/>
      <c r="J66" s="93" t="s">
        <v>155</v>
      </c>
      <c r="N66" s="185"/>
      <c r="O66" s="185"/>
      <c r="P66" s="185"/>
      <c r="Q66" s="185"/>
      <c r="R66" s="186"/>
      <c r="S66" s="186"/>
      <c r="T66" s="187"/>
      <c r="U66" s="185"/>
      <c r="V66" s="185"/>
      <c r="W66" s="185"/>
      <c r="X66" s="185"/>
      <c r="Y66" s="185"/>
      <c r="Z66" s="186"/>
      <c r="AA66" s="186"/>
      <c r="AB66" s="187"/>
      <c r="AC66" s="185"/>
      <c r="AD66" s="185"/>
      <c r="AE66" s="185"/>
      <c r="AF66" s="185"/>
      <c r="AG66" s="185"/>
      <c r="AH66" s="186"/>
      <c r="AI66" s="186"/>
      <c r="AJ66" s="186"/>
      <c r="AK66" s="186"/>
      <c r="AL66" s="84"/>
      <c r="AM66" s="86"/>
    </row>
    <row r="67" spans="1:39" ht="15" customHeight="1">
      <c r="A67" s="524"/>
      <c r="B67" s="85" t="s">
        <v>106</v>
      </c>
      <c r="C67" s="184">
        <f t="shared" si="21"/>
        <v>0</v>
      </c>
      <c r="D67" s="506"/>
      <c r="E67" s="506"/>
      <c r="F67" s="506"/>
      <c r="G67" s="506"/>
      <c r="H67" s="506"/>
      <c r="I67" s="506"/>
      <c r="J67" s="93" t="s">
        <v>156</v>
      </c>
      <c r="N67" s="185"/>
      <c r="O67" s="185"/>
      <c r="P67" s="185"/>
      <c r="Q67" s="185"/>
      <c r="R67" s="186"/>
      <c r="S67" s="186"/>
      <c r="T67" s="187"/>
      <c r="U67" s="185"/>
      <c r="V67" s="185"/>
      <c r="W67" s="185"/>
      <c r="X67" s="185"/>
      <c r="Y67" s="185"/>
      <c r="Z67" s="186"/>
      <c r="AA67" s="186"/>
      <c r="AB67" s="187"/>
      <c r="AC67" s="185"/>
      <c r="AD67" s="185"/>
      <c r="AE67" s="185"/>
      <c r="AF67" s="185"/>
      <c r="AG67" s="185"/>
      <c r="AH67" s="186"/>
      <c r="AI67" s="186"/>
      <c r="AJ67" s="186"/>
      <c r="AK67" s="186"/>
      <c r="AL67" s="84"/>
      <c r="AM67" s="86"/>
    </row>
    <row r="68" spans="1:39" ht="15" customHeight="1">
      <c r="A68" s="524" t="s">
        <v>98</v>
      </c>
      <c r="B68" s="85" t="s">
        <v>121</v>
      </c>
      <c r="C68" s="184">
        <f t="shared" si="21"/>
        <v>0</v>
      </c>
      <c r="D68" s="506"/>
      <c r="E68" s="506"/>
      <c r="F68" s="506"/>
      <c r="G68" s="506"/>
      <c r="H68" s="506"/>
      <c r="I68" s="506"/>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9"/>
      <c r="AJ68" s="88"/>
      <c r="AK68" s="89"/>
    </row>
    <row r="69" spans="1:39" ht="15" customHeight="1">
      <c r="A69" s="524"/>
      <c r="B69" s="85" t="s">
        <v>123</v>
      </c>
      <c r="C69" s="184">
        <f t="shared" si="21"/>
        <v>0</v>
      </c>
      <c r="D69" s="506"/>
      <c r="E69" s="506"/>
      <c r="F69" s="506"/>
      <c r="G69" s="506"/>
      <c r="H69" s="506"/>
      <c r="I69" s="506"/>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9"/>
      <c r="AJ69" s="88"/>
      <c r="AK69" s="89"/>
    </row>
    <row r="70" spans="1:39" ht="15" customHeight="1">
      <c r="A70" s="524"/>
      <c r="B70" s="85" t="s">
        <v>157</v>
      </c>
      <c r="C70" s="184">
        <f t="shared" si="21"/>
        <v>0</v>
      </c>
      <c r="D70" s="506"/>
      <c r="E70" s="506"/>
      <c r="F70" s="506"/>
      <c r="G70" s="506"/>
      <c r="H70" s="506"/>
      <c r="I70" s="506"/>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9"/>
      <c r="AJ70" s="88"/>
      <c r="AK70" s="89"/>
    </row>
    <row r="71" spans="1:39" ht="15" customHeight="1">
      <c r="A71" s="524"/>
      <c r="B71" s="85" t="s">
        <v>158</v>
      </c>
      <c r="C71" s="184">
        <f t="shared" si="21"/>
        <v>0</v>
      </c>
      <c r="D71" s="506"/>
      <c r="E71" s="506"/>
      <c r="F71" s="506"/>
      <c r="G71" s="506"/>
      <c r="H71" s="506"/>
      <c r="I71" s="506"/>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9"/>
      <c r="AJ71" s="88"/>
      <c r="AK71" s="89"/>
    </row>
    <row r="72" spans="1:39" ht="15" customHeight="1">
      <c r="A72" s="524"/>
      <c r="B72" s="85" t="s">
        <v>159</v>
      </c>
      <c r="C72" s="184">
        <f t="shared" si="21"/>
        <v>0</v>
      </c>
      <c r="D72" s="506"/>
      <c r="E72" s="506"/>
      <c r="F72" s="506"/>
      <c r="G72" s="506"/>
      <c r="H72" s="506"/>
      <c r="I72" s="506"/>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9"/>
      <c r="AJ72" s="88"/>
      <c r="AK72" s="89"/>
    </row>
    <row r="73" spans="1:39" ht="15" customHeight="1">
      <c r="A73" s="524"/>
      <c r="B73" s="85" t="s">
        <v>160</v>
      </c>
      <c r="C73" s="184">
        <f t="shared" si="21"/>
        <v>0</v>
      </c>
      <c r="D73" s="506"/>
      <c r="E73" s="506"/>
      <c r="F73" s="506"/>
      <c r="G73" s="506"/>
      <c r="H73" s="506"/>
      <c r="I73" s="506"/>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9"/>
      <c r="AJ73" s="88"/>
      <c r="AK73" s="89"/>
    </row>
    <row r="74" spans="1:39" ht="15" customHeight="1">
      <c r="A74" s="524"/>
      <c r="B74" s="85" t="s">
        <v>161</v>
      </c>
      <c r="C74" s="184">
        <f t="shared" si="21"/>
        <v>0</v>
      </c>
      <c r="D74" s="506"/>
      <c r="E74" s="506"/>
      <c r="F74" s="506"/>
      <c r="G74" s="506"/>
      <c r="H74" s="506"/>
      <c r="I74" s="506"/>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9"/>
      <c r="AJ74" s="88"/>
      <c r="AK74" s="89"/>
    </row>
    <row r="75" spans="1:39" ht="15" customHeight="1">
      <c r="A75" s="524"/>
      <c r="B75" s="85" t="s">
        <v>162</v>
      </c>
      <c r="C75" s="184">
        <f t="shared" si="21"/>
        <v>0</v>
      </c>
      <c r="D75" s="506"/>
      <c r="E75" s="506"/>
      <c r="F75" s="506"/>
      <c r="G75" s="506"/>
      <c r="H75" s="506"/>
      <c r="I75" s="506"/>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9"/>
      <c r="AJ75" s="88"/>
      <c r="AK75" s="89"/>
    </row>
    <row r="76" spans="1:39" ht="15" customHeight="1">
      <c r="A76" s="524"/>
      <c r="B76" s="85" t="s">
        <v>163</v>
      </c>
      <c r="C76" s="184">
        <f t="shared" si="21"/>
        <v>0</v>
      </c>
      <c r="D76" s="506"/>
      <c r="E76" s="506"/>
      <c r="F76" s="506"/>
      <c r="G76" s="506"/>
      <c r="H76" s="506"/>
      <c r="I76" s="506"/>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9"/>
      <c r="AJ76" s="88"/>
      <c r="AK76" s="89"/>
    </row>
    <row r="77" spans="1:39" ht="15" customHeight="1">
      <c r="A77" s="524"/>
      <c r="B77" s="85" t="s">
        <v>164</v>
      </c>
      <c r="C77" s="184">
        <f t="shared" si="21"/>
        <v>0</v>
      </c>
      <c r="D77" s="506"/>
      <c r="E77" s="506"/>
      <c r="F77" s="506"/>
      <c r="G77" s="506"/>
      <c r="H77" s="506"/>
      <c r="I77" s="506"/>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9"/>
      <c r="AJ77" s="88"/>
      <c r="AK77" s="89"/>
    </row>
    <row r="78" spans="1:39" s="90" customFormat="1" ht="15" customHeight="1">
      <c r="A78" s="524"/>
      <c r="B78" s="85" t="s">
        <v>165</v>
      </c>
      <c r="C78" s="184">
        <f t="shared" si="21"/>
        <v>0</v>
      </c>
      <c r="D78" s="506"/>
      <c r="E78" s="506"/>
      <c r="F78" s="506"/>
      <c r="G78" s="506"/>
      <c r="H78" s="506"/>
      <c r="I78" s="506"/>
    </row>
    <row r="79" spans="1:39" s="90" customFormat="1" ht="15" customHeight="1">
      <c r="A79" s="524"/>
      <c r="B79" s="85" t="s">
        <v>166</v>
      </c>
      <c r="C79" s="184">
        <f t="shared" si="21"/>
        <v>0</v>
      </c>
      <c r="D79" s="506"/>
      <c r="E79" s="506"/>
      <c r="F79" s="506"/>
      <c r="G79" s="506"/>
      <c r="H79" s="506"/>
      <c r="I79" s="506"/>
    </row>
    <row r="80" spans="1:39" s="90" customFormat="1" ht="15" customHeight="1">
      <c r="A80" s="524"/>
      <c r="B80" s="85" t="s">
        <v>167</v>
      </c>
      <c r="C80" s="184">
        <f t="shared" si="21"/>
        <v>0</v>
      </c>
      <c r="D80" s="506"/>
      <c r="E80" s="506"/>
      <c r="F80" s="506"/>
      <c r="G80" s="506"/>
      <c r="H80" s="506"/>
      <c r="I80" s="506"/>
    </row>
    <row r="81" spans="1:38" s="90" customFormat="1" ht="15" customHeight="1">
      <c r="A81" s="524"/>
      <c r="B81" s="85" t="s">
        <v>168</v>
      </c>
      <c r="C81" s="184">
        <f t="shared" si="21"/>
        <v>0</v>
      </c>
      <c r="D81" s="506"/>
      <c r="E81" s="506"/>
      <c r="F81" s="506"/>
      <c r="G81" s="506"/>
      <c r="H81" s="506"/>
      <c r="I81" s="506"/>
    </row>
    <row r="82" spans="1:38" s="90" customFormat="1" ht="15" customHeight="1">
      <c r="A82" s="524"/>
      <c r="B82" s="85" t="s">
        <v>169</v>
      </c>
      <c r="C82" s="184">
        <f t="shared" si="21"/>
        <v>0</v>
      </c>
      <c r="D82" s="506"/>
      <c r="E82" s="506"/>
      <c r="F82" s="506"/>
      <c r="G82" s="506"/>
      <c r="H82" s="506"/>
      <c r="I82" s="506"/>
    </row>
    <row r="83" spans="1:38" s="90" customFormat="1" ht="15" customHeight="1">
      <c r="A83" s="524"/>
      <c r="B83" s="85" t="s">
        <v>170</v>
      </c>
      <c r="C83" s="184">
        <f t="shared" si="21"/>
        <v>0</v>
      </c>
      <c r="D83" s="506"/>
      <c r="E83" s="506"/>
      <c r="F83" s="506"/>
      <c r="G83" s="506"/>
      <c r="H83" s="506"/>
      <c r="I83" s="506"/>
    </row>
    <row r="84" spans="1:38" s="90" customFormat="1" ht="15" customHeight="1">
      <c r="A84" s="524"/>
      <c r="B84" s="85" t="s">
        <v>171</v>
      </c>
      <c r="C84" s="184">
        <f t="shared" si="21"/>
        <v>0</v>
      </c>
      <c r="D84" s="506"/>
      <c r="E84" s="506"/>
      <c r="F84" s="506"/>
      <c r="G84" s="506"/>
      <c r="H84" s="506"/>
      <c r="I84" s="506"/>
    </row>
    <row r="85" spans="1:38" s="90" customFormat="1" ht="15" customHeight="1">
      <c r="A85" s="524"/>
      <c r="B85" s="85" t="s">
        <v>172</v>
      </c>
      <c r="C85" s="184">
        <f t="shared" si="21"/>
        <v>0</v>
      </c>
      <c r="D85" s="506"/>
      <c r="E85" s="506"/>
      <c r="F85" s="506"/>
      <c r="G85" s="506"/>
      <c r="H85" s="506"/>
      <c r="I85" s="506"/>
    </row>
    <row r="86" spans="1:38" ht="15" customHeight="1">
      <c r="A86" s="524"/>
      <c r="B86" s="85" t="s">
        <v>173</v>
      </c>
      <c r="C86" s="184">
        <f t="shared" si="21"/>
        <v>0</v>
      </c>
      <c r="D86" s="506"/>
      <c r="E86" s="506"/>
      <c r="F86" s="506"/>
      <c r="G86" s="506"/>
      <c r="H86" s="506"/>
      <c r="I86" s="506"/>
      <c r="AL86" s="91"/>
    </row>
    <row r="87" spans="1:38" s="90" customFormat="1" ht="15" customHeight="1">
      <c r="A87" s="524"/>
      <c r="B87" s="85" t="s">
        <v>174</v>
      </c>
      <c r="C87" s="184">
        <f t="shared" si="21"/>
        <v>0</v>
      </c>
      <c r="D87" s="506"/>
      <c r="E87" s="506"/>
      <c r="F87" s="506"/>
      <c r="G87" s="506"/>
      <c r="H87" s="506"/>
      <c r="I87" s="506"/>
    </row>
    <row r="88" spans="1:38" s="90" customFormat="1" ht="15" customHeight="1">
      <c r="A88" s="524"/>
      <c r="B88" s="85" t="s">
        <v>175</v>
      </c>
      <c r="C88" s="184">
        <f t="shared" si="21"/>
        <v>0</v>
      </c>
      <c r="D88" s="506"/>
      <c r="E88" s="506"/>
      <c r="F88" s="506"/>
      <c r="G88" s="506"/>
      <c r="H88" s="506"/>
      <c r="I88" s="506"/>
    </row>
    <row r="89" spans="1:38" ht="15" customHeight="1">
      <c r="A89" s="524"/>
      <c r="B89" s="85" t="s">
        <v>176</v>
      </c>
      <c r="C89" s="184">
        <f t="shared" si="21"/>
        <v>0</v>
      </c>
      <c r="D89" s="506"/>
      <c r="E89" s="506"/>
      <c r="F89" s="506"/>
      <c r="G89" s="506"/>
      <c r="H89" s="506"/>
      <c r="I89" s="506"/>
      <c r="AL89" s="91" t="s">
        <v>108</v>
      </c>
    </row>
  </sheetData>
  <sheetProtection password="CC09" sheet="1" objects="1" scenarios="1"/>
  <mergeCells count="261">
    <mergeCell ref="A5:C5"/>
    <mergeCell ref="D5:L5"/>
    <mergeCell ref="M5:R5"/>
    <mergeCell ref="S5:AL5"/>
    <mergeCell ref="A6:C6"/>
    <mergeCell ref="D6:L6"/>
    <mergeCell ref="M6:R7"/>
    <mergeCell ref="S6:AL6"/>
    <mergeCell ref="A7:C7"/>
    <mergeCell ref="D7:L7"/>
    <mergeCell ref="S7:AL7"/>
    <mergeCell ref="B8:B10"/>
    <mergeCell ref="D8:J8"/>
    <mergeCell ref="K8:Q8"/>
    <mergeCell ref="R8:X8"/>
    <mergeCell ref="Y8:AE8"/>
    <mergeCell ref="AF8:AG10"/>
    <mergeCell ref="AH8:AI10"/>
    <mergeCell ref="AJ8:AK10"/>
    <mergeCell ref="A14:A15"/>
    <mergeCell ref="B14:B15"/>
    <mergeCell ref="C14:C15"/>
    <mergeCell ref="AF14:AG15"/>
    <mergeCell ref="AH14:AI15"/>
    <mergeCell ref="AJ14:AK15"/>
    <mergeCell ref="A11:C11"/>
    <mergeCell ref="AF11:AG11"/>
    <mergeCell ref="AH11:AI11"/>
    <mergeCell ref="AJ11:AK11"/>
    <mergeCell ref="A12:A13"/>
    <mergeCell ref="B12:B13"/>
    <mergeCell ref="C12:C13"/>
    <mergeCell ref="AF12:AG13"/>
    <mergeCell ref="AH12:AI13"/>
    <mergeCell ref="AJ12:AK13"/>
    <mergeCell ref="A18:A19"/>
    <mergeCell ref="B18:B19"/>
    <mergeCell ref="C18:C19"/>
    <mergeCell ref="AF18:AG19"/>
    <mergeCell ref="AH18:AI19"/>
    <mergeCell ref="AJ18:AK19"/>
    <mergeCell ref="A16:A17"/>
    <mergeCell ref="B16:B17"/>
    <mergeCell ref="C16:C17"/>
    <mergeCell ref="AF16:AG17"/>
    <mergeCell ref="AH16:AI17"/>
    <mergeCell ref="AJ16:AK17"/>
    <mergeCell ref="A22:A23"/>
    <mergeCell ref="B22:B23"/>
    <mergeCell ref="C22:C23"/>
    <mergeCell ref="AF22:AG23"/>
    <mergeCell ref="AH22:AI23"/>
    <mergeCell ref="AJ22:AK23"/>
    <mergeCell ref="A20:A21"/>
    <mergeCell ref="B20:B21"/>
    <mergeCell ref="C20:C21"/>
    <mergeCell ref="AF20:AG21"/>
    <mergeCell ref="AH20:AI21"/>
    <mergeCell ref="AJ20:AK21"/>
    <mergeCell ref="A26:A27"/>
    <mergeCell ref="B26:B27"/>
    <mergeCell ref="C26:C27"/>
    <mergeCell ref="AF26:AG27"/>
    <mergeCell ref="AH26:AI27"/>
    <mergeCell ref="AJ26:AK27"/>
    <mergeCell ref="A24:A25"/>
    <mergeCell ref="B24:B25"/>
    <mergeCell ref="C24:C25"/>
    <mergeCell ref="AF24:AG25"/>
    <mergeCell ref="AH24:AI25"/>
    <mergeCell ref="AJ24:AK25"/>
    <mergeCell ref="A30:A31"/>
    <mergeCell ref="B30:B31"/>
    <mergeCell ref="C30:C31"/>
    <mergeCell ref="AF30:AG31"/>
    <mergeCell ref="AH30:AI31"/>
    <mergeCell ref="AJ30:AK31"/>
    <mergeCell ref="A28:A29"/>
    <mergeCell ref="B28:B29"/>
    <mergeCell ref="C28:C29"/>
    <mergeCell ref="AF28:AG29"/>
    <mergeCell ref="AH28:AI29"/>
    <mergeCell ref="AJ28:AK29"/>
    <mergeCell ref="A34:A35"/>
    <mergeCell ref="B34:B35"/>
    <mergeCell ref="C34:C35"/>
    <mergeCell ref="AF34:AG35"/>
    <mergeCell ref="AH34:AI35"/>
    <mergeCell ref="AJ34:AK35"/>
    <mergeCell ref="A32:A33"/>
    <mergeCell ref="B32:B33"/>
    <mergeCell ref="C32:C33"/>
    <mergeCell ref="AF32:AG33"/>
    <mergeCell ref="AH32:AI33"/>
    <mergeCell ref="AJ32:AK33"/>
    <mergeCell ref="A38:A39"/>
    <mergeCell ref="B38:B39"/>
    <mergeCell ref="C38:C39"/>
    <mergeCell ref="AF38:AG39"/>
    <mergeCell ref="AH38:AI39"/>
    <mergeCell ref="AJ38:AK39"/>
    <mergeCell ref="A36:A37"/>
    <mergeCell ref="B36:B37"/>
    <mergeCell ref="C36:C37"/>
    <mergeCell ref="AF36:AG37"/>
    <mergeCell ref="AH36:AI37"/>
    <mergeCell ref="AJ36:AK37"/>
    <mergeCell ref="A42:A43"/>
    <mergeCell ref="B42:B43"/>
    <mergeCell ref="C42:C43"/>
    <mergeCell ref="AF42:AG43"/>
    <mergeCell ref="AH42:AI43"/>
    <mergeCell ref="AJ42:AK43"/>
    <mergeCell ref="A40:A41"/>
    <mergeCell ref="B40:B41"/>
    <mergeCell ref="C40:C41"/>
    <mergeCell ref="AF40:AG41"/>
    <mergeCell ref="AH40:AI41"/>
    <mergeCell ref="AJ40:AK41"/>
    <mergeCell ref="A46:A47"/>
    <mergeCell ref="B46:B47"/>
    <mergeCell ref="C46:C47"/>
    <mergeCell ref="AF46:AG47"/>
    <mergeCell ref="AH46:AI47"/>
    <mergeCell ref="AJ46:AK47"/>
    <mergeCell ref="A44:A45"/>
    <mergeCell ref="B44:B45"/>
    <mergeCell ref="C44:C45"/>
    <mergeCell ref="AF44:AG45"/>
    <mergeCell ref="AH44:AI45"/>
    <mergeCell ref="AJ44:AK45"/>
    <mergeCell ref="A50:A51"/>
    <mergeCell ref="B50:B51"/>
    <mergeCell ref="C50:C51"/>
    <mergeCell ref="AF50:AG51"/>
    <mergeCell ref="AH50:AI51"/>
    <mergeCell ref="AJ50:AK51"/>
    <mergeCell ref="A48:A49"/>
    <mergeCell ref="B48:B49"/>
    <mergeCell ref="C48:C49"/>
    <mergeCell ref="AF48:AG49"/>
    <mergeCell ref="AH48:AI49"/>
    <mergeCell ref="AJ48:AK49"/>
    <mergeCell ref="A54:C54"/>
    <mergeCell ref="AF54:AG54"/>
    <mergeCell ref="AH54:AI54"/>
    <mergeCell ref="AJ54:AK54"/>
    <mergeCell ref="A55:AB55"/>
    <mergeCell ref="AC55:AE55"/>
    <mergeCell ref="AF55:AL55"/>
    <mergeCell ref="A52:A53"/>
    <mergeCell ref="B52:B53"/>
    <mergeCell ref="C52:C53"/>
    <mergeCell ref="AF52:AG53"/>
    <mergeCell ref="AH52:AI53"/>
    <mergeCell ref="AJ52:AK53"/>
    <mergeCell ref="AH57:AI57"/>
    <mergeCell ref="AJ57:AK57"/>
    <mergeCell ref="A59:A67"/>
    <mergeCell ref="D59:E59"/>
    <mergeCell ref="F59:G59"/>
    <mergeCell ref="H59:I59"/>
    <mergeCell ref="D60:E60"/>
    <mergeCell ref="F60:G60"/>
    <mergeCell ref="A57:C57"/>
    <mergeCell ref="E57:I57"/>
    <mergeCell ref="J57:K57"/>
    <mergeCell ref="M57:Q57"/>
    <mergeCell ref="R57:S57"/>
    <mergeCell ref="U57:Y57"/>
    <mergeCell ref="H60:I60"/>
    <mergeCell ref="D61:E61"/>
    <mergeCell ref="F61:G61"/>
    <mergeCell ref="H61:I61"/>
    <mergeCell ref="D62:E62"/>
    <mergeCell ref="F62:G62"/>
    <mergeCell ref="H62:I62"/>
    <mergeCell ref="Z57:AA57"/>
    <mergeCell ref="AC57:AG57"/>
    <mergeCell ref="D65:E65"/>
    <mergeCell ref="F65:G65"/>
    <mergeCell ref="H65:I65"/>
    <mergeCell ref="D66:E66"/>
    <mergeCell ref="F66:G66"/>
    <mergeCell ref="H66:I66"/>
    <mergeCell ref="D63:E63"/>
    <mergeCell ref="F63:G63"/>
    <mergeCell ref="H63:I63"/>
    <mergeCell ref="D64:E64"/>
    <mergeCell ref="F64:G64"/>
    <mergeCell ref="H64:I64"/>
    <mergeCell ref="D67:E67"/>
    <mergeCell ref="F67:G67"/>
    <mergeCell ref="H67:I67"/>
    <mergeCell ref="A68:A89"/>
    <mergeCell ref="D68:E68"/>
    <mergeCell ref="F68:G68"/>
    <mergeCell ref="H68:I68"/>
    <mergeCell ref="D69:E69"/>
    <mergeCell ref="F69:G69"/>
    <mergeCell ref="H69:I69"/>
    <mergeCell ref="D72:E72"/>
    <mergeCell ref="F72:G72"/>
    <mergeCell ref="H72:I72"/>
    <mergeCell ref="D73:E73"/>
    <mergeCell ref="F73:G73"/>
    <mergeCell ref="H73:I73"/>
    <mergeCell ref="D70:E70"/>
    <mergeCell ref="F70:G70"/>
    <mergeCell ref="H70:I70"/>
    <mergeCell ref="D71:E71"/>
    <mergeCell ref="F71:G71"/>
    <mergeCell ref="H71:I71"/>
    <mergeCell ref="D76:E76"/>
    <mergeCell ref="F76:G76"/>
    <mergeCell ref="H76:I76"/>
    <mergeCell ref="D77:E77"/>
    <mergeCell ref="F77:G77"/>
    <mergeCell ref="H77:I77"/>
    <mergeCell ref="D74:E74"/>
    <mergeCell ref="F74:G74"/>
    <mergeCell ref="H74:I74"/>
    <mergeCell ref="D75:E75"/>
    <mergeCell ref="F75:G75"/>
    <mergeCell ref="H75:I75"/>
    <mergeCell ref="D80:E80"/>
    <mergeCell ref="F80:G80"/>
    <mergeCell ref="H80:I80"/>
    <mergeCell ref="D81:E81"/>
    <mergeCell ref="F81:G81"/>
    <mergeCell ref="H81:I81"/>
    <mergeCell ref="D78:E78"/>
    <mergeCell ref="F78:G78"/>
    <mergeCell ref="H78:I78"/>
    <mergeCell ref="D79:E79"/>
    <mergeCell ref="F79:G79"/>
    <mergeCell ref="H79:I79"/>
    <mergeCell ref="D84:E84"/>
    <mergeCell ref="F84:G84"/>
    <mergeCell ref="H84:I84"/>
    <mergeCell ref="D85:E85"/>
    <mergeCell ref="F85:G85"/>
    <mergeCell ref="H85:I85"/>
    <mergeCell ref="D82:E82"/>
    <mergeCell ref="F82:G82"/>
    <mergeCell ref="H82:I82"/>
    <mergeCell ref="D83:E83"/>
    <mergeCell ref="F83:G83"/>
    <mergeCell ref="H83:I83"/>
    <mergeCell ref="D88:E88"/>
    <mergeCell ref="F88:G88"/>
    <mergeCell ref="H88:I88"/>
    <mergeCell ref="D89:E89"/>
    <mergeCell ref="F89:G89"/>
    <mergeCell ref="H89:I89"/>
    <mergeCell ref="D86:E86"/>
    <mergeCell ref="F86:G86"/>
    <mergeCell ref="H86:I86"/>
    <mergeCell ref="D87:E87"/>
    <mergeCell ref="F87:G87"/>
    <mergeCell ref="H87:I87"/>
  </mergeCells>
  <phoneticPr fontId="2"/>
  <dataValidations count="3">
    <dataValidation type="list" allowBlank="1" showInputMessage="1" showErrorMessage="1" sqref="D5:L5">
      <formula1>"短期入所,児童入所施設,施設入所支援"</formula1>
    </dataValidation>
    <dataValidation type="list" allowBlank="1" showInputMessage="1" showErrorMessage="1" sqref="B24 B38 B40 B22 B12 B14 B16 B18 B20 B28 B26 B30 B34 B32 B36 B42 B46 B44 B48 B50 B52">
      <formula1>"A,B,C,D"</formula1>
    </dataValidation>
    <dataValidation type="list" allowBlank="1" showInputMessage="1" showErrorMessage="1" sqref="D12:AE12 D50:AE50 D52:AE52 D32:AE32 D34:AE34 D36:AE36 D26:AE26 D28:AE28 D14:AE14 D16:AE16 D22:AE22 D24:AE24 D38:AE38 D40:AE40 D54:AE54 D18:AE18 D20:AE20 D30:AE30 D44:AE44 D46:AE46 D48:AE48 D42:AE42">
      <formula1>$B$60:$B$89</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7"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2:AA83"/>
  <sheetViews>
    <sheetView showGridLines="0" view="pageBreakPreview" zoomScaleNormal="100" zoomScaleSheetLayoutView="100" workbookViewId="0">
      <selection activeCell="AA18" sqref="AA18"/>
    </sheetView>
  </sheetViews>
  <sheetFormatPr defaultColWidth="9" defaultRowHeight="12"/>
  <cols>
    <col min="1" max="1" width="2.08984375" style="94" customWidth="1"/>
    <col min="2" max="2" width="5.08984375" style="94" customWidth="1"/>
    <col min="3" max="8" width="4.08984375" style="94" customWidth="1"/>
    <col min="9" max="9" width="4.6328125" style="94" customWidth="1"/>
    <col min="10" max="17" width="4.08984375" style="94" customWidth="1"/>
    <col min="18" max="18" width="5.36328125" style="94" customWidth="1"/>
    <col min="19" max="19" width="5.08984375" style="94" customWidth="1"/>
    <col min="20" max="24" width="4.08984375" style="94" customWidth="1"/>
    <col min="25" max="26" width="9" style="94" customWidth="1"/>
    <col min="27" max="16384" width="9" style="94"/>
  </cols>
  <sheetData>
    <row r="2" spans="1:27" ht="26.25" customHeight="1" thickBot="1">
      <c r="A2" s="92" t="s">
        <v>330</v>
      </c>
      <c r="B2" s="93"/>
      <c r="C2" s="93"/>
      <c r="D2" s="93"/>
      <c r="E2" s="93"/>
      <c r="F2" s="93"/>
    </row>
    <row r="3" spans="1:27" ht="18" customHeight="1">
      <c r="G3" s="93"/>
      <c r="H3" s="591" t="s">
        <v>331</v>
      </c>
      <c r="I3" s="592"/>
      <c r="J3" s="593"/>
      <c r="K3" s="597">
        <f>[1]調書1!$AJ$1</f>
        <v>0</v>
      </c>
      <c r="L3" s="598"/>
      <c r="M3" s="598"/>
      <c r="N3" s="599"/>
      <c r="O3" s="591" t="s">
        <v>332</v>
      </c>
      <c r="P3" s="593"/>
      <c r="Q3" s="603">
        <f>[1]調書1!$AQ$1</f>
        <v>0</v>
      </c>
      <c r="R3" s="604"/>
      <c r="S3" s="604"/>
      <c r="T3" s="604"/>
      <c r="U3" s="604"/>
      <c r="V3" s="604"/>
      <c r="W3" s="605"/>
    </row>
    <row r="4" spans="1:27" ht="14.25" customHeight="1" thickBot="1">
      <c r="A4" s="93"/>
      <c r="B4" s="93"/>
      <c r="C4" s="93"/>
      <c r="D4" s="93"/>
      <c r="E4" s="93"/>
      <c r="F4" s="93"/>
      <c r="G4" s="93"/>
      <c r="H4" s="594"/>
      <c r="I4" s="595"/>
      <c r="J4" s="596"/>
      <c r="K4" s="600"/>
      <c r="L4" s="601"/>
      <c r="M4" s="601"/>
      <c r="N4" s="602"/>
      <c r="O4" s="594"/>
      <c r="P4" s="596"/>
      <c r="Q4" s="606"/>
      <c r="R4" s="607"/>
      <c r="S4" s="607"/>
      <c r="T4" s="607"/>
      <c r="U4" s="607"/>
      <c r="V4" s="607"/>
      <c r="W4" s="608"/>
      <c r="Z4" s="71"/>
      <c r="AA4" s="71"/>
    </row>
    <row r="5" spans="1:27" ht="19.5" customHeight="1">
      <c r="A5" s="93"/>
      <c r="D5" s="93"/>
      <c r="E5" s="93"/>
      <c r="F5" s="93"/>
      <c r="G5" s="93"/>
      <c r="H5" s="609" t="s">
        <v>289</v>
      </c>
      <c r="I5" s="609"/>
      <c r="J5" s="609"/>
      <c r="K5" s="609"/>
      <c r="L5" s="609"/>
      <c r="M5" s="609"/>
      <c r="N5" s="609"/>
      <c r="O5" s="609"/>
      <c r="P5" s="609"/>
      <c r="Q5" s="609"/>
      <c r="R5" s="609"/>
      <c r="S5" s="609"/>
      <c r="T5" s="609"/>
      <c r="U5" s="609"/>
      <c r="V5" s="609"/>
      <c r="W5" s="609"/>
    </row>
    <row r="6" spans="1:27" ht="19.5" customHeight="1">
      <c r="A6" s="93"/>
      <c r="B6" s="278" t="s">
        <v>333</v>
      </c>
      <c r="D6" s="93"/>
      <c r="E6" s="93"/>
      <c r="F6" s="93"/>
      <c r="G6" s="93"/>
      <c r="H6" s="279"/>
      <c r="I6" s="279"/>
      <c r="J6" s="279"/>
      <c r="K6" s="279"/>
      <c r="L6" s="279"/>
      <c r="M6" s="279"/>
      <c r="N6" s="279"/>
      <c r="O6" s="279"/>
      <c r="P6" s="279"/>
      <c r="Q6" s="279"/>
      <c r="R6" s="279"/>
      <c r="S6" s="279"/>
      <c r="T6" s="279"/>
      <c r="U6" s="279"/>
      <c r="V6" s="279"/>
      <c r="W6" s="279"/>
    </row>
    <row r="7" spans="1:27" s="71" customFormat="1" ht="19.5" customHeight="1">
      <c r="A7" s="96"/>
      <c r="B7" s="95" t="s">
        <v>109</v>
      </c>
      <c r="C7" s="571" t="s">
        <v>262</v>
      </c>
      <c r="D7" s="571"/>
      <c r="E7" s="571"/>
      <c r="F7" s="571"/>
      <c r="G7" s="571"/>
      <c r="H7" s="571"/>
      <c r="I7" s="571"/>
      <c r="J7" s="571"/>
      <c r="K7" s="571"/>
      <c r="L7" s="571"/>
      <c r="M7" s="571"/>
      <c r="N7" s="571"/>
      <c r="O7" s="571"/>
      <c r="P7" s="571"/>
      <c r="Q7" s="571"/>
      <c r="R7" s="571"/>
      <c r="S7" s="571"/>
      <c r="T7" s="571"/>
      <c r="U7" s="571"/>
      <c r="V7" s="571"/>
      <c r="W7" s="571"/>
    </row>
    <row r="8" spans="1:27" s="71" customFormat="1" ht="9.75" customHeight="1" thickBot="1">
      <c r="A8" s="96"/>
      <c r="B8" s="96"/>
      <c r="C8" s="216"/>
      <c r="D8" s="216"/>
      <c r="E8" s="216"/>
      <c r="F8" s="216"/>
      <c r="G8" s="216"/>
      <c r="H8" s="216"/>
      <c r="I8" s="216"/>
      <c r="J8" s="86"/>
      <c r="K8" s="86"/>
      <c r="L8" s="86"/>
      <c r="M8" s="86"/>
      <c r="N8" s="86"/>
      <c r="O8" s="86"/>
      <c r="P8" s="216"/>
      <c r="Q8" s="86"/>
      <c r="R8" s="216"/>
      <c r="S8" s="216"/>
      <c r="T8" s="216"/>
      <c r="U8" s="216"/>
      <c r="V8" s="96"/>
    </row>
    <row r="9" spans="1:27" s="71" customFormat="1" ht="19.5" customHeight="1" thickBot="1">
      <c r="A9" s="96"/>
      <c r="B9" s="96"/>
      <c r="C9" s="610" t="s">
        <v>263</v>
      </c>
      <c r="D9" s="610"/>
      <c r="E9" s="610"/>
      <c r="F9" s="610"/>
      <c r="G9" s="610"/>
      <c r="H9" s="610"/>
      <c r="I9" s="572"/>
      <c r="J9" s="568"/>
      <c r="K9" s="569"/>
      <c r="L9" s="569"/>
      <c r="M9" s="569"/>
      <c r="N9" s="569"/>
      <c r="O9" s="569"/>
      <c r="P9" s="570"/>
      <c r="Q9" s="86"/>
      <c r="R9" s="216"/>
      <c r="S9" s="216"/>
      <c r="T9" s="216"/>
      <c r="U9" s="216"/>
      <c r="V9" s="96"/>
      <c r="Y9" s="71" t="s">
        <v>264</v>
      </c>
    </row>
    <row r="10" spans="1:27" s="71" customFormat="1" ht="19.5" customHeight="1">
      <c r="A10" s="96"/>
      <c r="B10" s="96"/>
      <c r="C10" s="274"/>
      <c r="D10" s="274"/>
      <c r="E10" s="274"/>
      <c r="F10" s="274"/>
      <c r="G10" s="274"/>
      <c r="H10" s="274"/>
      <c r="I10" s="274"/>
      <c r="J10" s="217"/>
      <c r="K10" s="217"/>
      <c r="L10" s="217"/>
      <c r="M10" s="217"/>
      <c r="N10" s="217"/>
      <c r="O10" s="217"/>
      <c r="P10" s="217"/>
      <c r="Q10" s="69"/>
      <c r="R10" s="218"/>
      <c r="S10" s="216"/>
      <c r="T10" s="216"/>
      <c r="U10" s="216"/>
      <c r="V10" s="96"/>
      <c r="Y10" s="71" t="s">
        <v>265</v>
      </c>
    </row>
    <row r="11" spans="1:27" s="71" customFormat="1" ht="9" customHeight="1">
      <c r="A11" s="96"/>
      <c r="B11" s="96"/>
      <c r="C11" s="216"/>
      <c r="D11" s="216"/>
      <c r="E11" s="216"/>
      <c r="F11" s="216"/>
      <c r="G11" s="216"/>
      <c r="H11" s="216"/>
      <c r="I11" s="216"/>
      <c r="J11" s="216"/>
      <c r="K11" s="86"/>
      <c r="L11" s="86"/>
      <c r="M11" s="86"/>
      <c r="N11" s="86"/>
      <c r="O11" s="86"/>
      <c r="P11" s="216"/>
      <c r="Q11" s="86"/>
      <c r="R11" s="216"/>
      <c r="S11" s="216"/>
      <c r="T11" s="216"/>
      <c r="U11" s="216"/>
      <c r="V11" s="96"/>
    </row>
    <row r="12" spans="1:27" s="71" customFormat="1" ht="19.5" customHeight="1">
      <c r="A12" s="96"/>
      <c r="B12" s="95" t="s">
        <v>112</v>
      </c>
      <c r="C12" s="571" t="s">
        <v>319</v>
      </c>
      <c r="D12" s="571"/>
      <c r="E12" s="571"/>
      <c r="F12" s="571"/>
      <c r="G12" s="571"/>
      <c r="H12" s="571"/>
      <c r="I12" s="571"/>
      <c r="J12" s="571"/>
      <c r="K12" s="571"/>
      <c r="L12" s="571"/>
      <c r="M12" s="571"/>
      <c r="N12" s="571"/>
      <c r="O12" s="571"/>
      <c r="P12" s="571"/>
      <c r="Q12" s="571"/>
      <c r="R12" s="571"/>
      <c r="S12" s="571"/>
      <c r="T12" s="571"/>
      <c r="U12" s="571"/>
      <c r="V12" s="571"/>
      <c r="W12" s="571"/>
    </row>
    <row r="13" spans="1:27" s="71" customFormat="1" ht="19.5" customHeight="1">
      <c r="A13" s="96"/>
      <c r="B13" s="96"/>
      <c r="C13" s="610" t="s">
        <v>266</v>
      </c>
      <c r="D13" s="610"/>
      <c r="E13" s="610"/>
      <c r="F13" s="610"/>
      <c r="G13" s="610"/>
      <c r="H13" s="610"/>
      <c r="I13" s="610"/>
      <c r="J13" s="610"/>
      <c r="K13" s="610"/>
      <c r="L13" s="610"/>
      <c r="M13" s="610"/>
      <c r="N13" s="610"/>
      <c r="O13" s="610"/>
      <c r="P13" s="610"/>
      <c r="Q13" s="610"/>
      <c r="R13" s="610"/>
      <c r="S13" s="610"/>
      <c r="T13" s="610"/>
      <c r="U13" s="610"/>
      <c r="V13" s="610"/>
      <c r="W13" s="610"/>
    </row>
    <row r="14" spans="1:27" s="71" customFormat="1" ht="9.75" customHeight="1" thickBot="1">
      <c r="A14" s="96"/>
      <c r="B14" s="96"/>
      <c r="C14" s="216"/>
      <c r="D14" s="216"/>
      <c r="E14" s="216"/>
      <c r="F14" s="216"/>
      <c r="G14" s="216"/>
      <c r="H14" s="216"/>
      <c r="I14" s="216"/>
      <c r="J14" s="216"/>
      <c r="K14" s="216"/>
      <c r="L14" s="216"/>
      <c r="M14" s="216"/>
      <c r="N14" s="216"/>
      <c r="O14" s="216"/>
      <c r="P14" s="216"/>
      <c r="Q14" s="216"/>
      <c r="R14" s="216"/>
      <c r="S14" s="216"/>
      <c r="T14" s="216"/>
      <c r="U14" s="86"/>
    </row>
    <row r="15" spans="1:27" s="71" customFormat="1" ht="19.5" customHeight="1" thickBot="1">
      <c r="A15" s="96"/>
      <c r="B15" s="96"/>
      <c r="C15" s="216" t="s">
        <v>99</v>
      </c>
      <c r="D15" s="216" t="s">
        <v>320</v>
      </c>
      <c r="E15" s="216"/>
      <c r="F15" s="216"/>
      <c r="G15" s="216"/>
      <c r="H15" s="216"/>
      <c r="I15" s="216"/>
      <c r="J15" s="216"/>
      <c r="K15" s="216"/>
      <c r="L15" s="216"/>
      <c r="M15" s="216"/>
      <c r="N15" s="280"/>
      <c r="O15" s="568"/>
      <c r="P15" s="569"/>
      <c r="Q15" s="569"/>
      <c r="R15" s="569"/>
      <c r="S15" s="570"/>
      <c r="T15" s="216"/>
      <c r="U15" s="86"/>
      <c r="Y15" s="71" t="s">
        <v>268</v>
      </c>
    </row>
    <row r="16" spans="1:27" s="71" customFormat="1" ht="9.75" customHeight="1" thickBot="1">
      <c r="A16" s="96"/>
      <c r="B16" s="96"/>
      <c r="C16" s="216"/>
      <c r="D16" s="216"/>
      <c r="E16" s="216"/>
      <c r="F16" s="216"/>
      <c r="G16" s="216"/>
      <c r="H16" s="216"/>
      <c r="I16" s="216"/>
      <c r="J16" s="216"/>
      <c r="K16" s="216"/>
      <c r="L16" s="216"/>
      <c r="M16" s="216"/>
      <c r="N16" s="217"/>
      <c r="O16" s="217"/>
      <c r="P16" s="217"/>
      <c r="Q16" s="217"/>
      <c r="R16" s="217"/>
      <c r="S16" s="216"/>
      <c r="T16" s="216"/>
      <c r="U16" s="86"/>
      <c r="Y16" s="71" t="s">
        <v>267</v>
      </c>
    </row>
    <row r="17" spans="1:23" s="71" customFormat="1" ht="19.5" customHeight="1" thickBot="1">
      <c r="A17" s="96"/>
      <c r="B17" s="96"/>
      <c r="C17" s="216" t="s">
        <v>100</v>
      </c>
      <c r="D17" s="271" t="s">
        <v>321</v>
      </c>
      <c r="E17" s="216"/>
      <c r="F17" s="216"/>
      <c r="G17" s="216"/>
      <c r="H17" s="216"/>
      <c r="I17" s="216"/>
      <c r="J17" s="216"/>
      <c r="K17" s="216"/>
      <c r="L17" s="219" t="s">
        <v>269</v>
      </c>
      <c r="M17" s="223"/>
      <c r="N17" s="216" t="s">
        <v>113</v>
      </c>
      <c r="O17" s="567" t="s">
        <v>270</v>
      </c>
      <c r="P17" s="567"/>
      <c r="Q17" s="567"/>
      <c r="R17" s="567"/>
      <c r="S17" s="568" t="s">
        <v>271</v>
      </c>
      <c r="T17" s="569"/>
      <c r="U17" s="569"/>
      <c r="V17" s="570"/>
      <c r="W17" s="71" t="s">
        <v>272</v>
      </c>
    </row>
    <row r="18" spans="1:23" s="71" customFormat="1" ht="19.5" customHeight="1">
      <c r="A18" s="96"/>
      <c r="B18" s="96"/>
      <c r="C18" s="216"/>
      <c r="D18" s="216"/>
      <c r="E18" s="216"/>
      <c r="F18" s="216"/>
      <c r="G18" s="216"/>
      <c r="H18" s="216"/>
      <c r="I18" s="216"/>
      <c r="J18" s="216"/>
      <c r="K18" s="216"/>
      <c r="L18" s="219"/>
      <c r="M18" s="218"/>
      <c r="N18" s="218"/>
      <c r="O18" s="220"/>
      <c r="P18" s="220"/>
      <c r="Q18" s="220"/>
      <c r="R18" s="220"/>
      <c r="S18" s="217"/>
      <c r="T18" s="217"/>
      <c r="U18" s="217"/>
      <c r="V18" s="217"/>
    </row>
    <row r="19" spans="1:23" s="71" customFormat="1" ht="9" customHeight="1">
      <c r="A19" s="96"/>
      <c r="B19" s="96"/>
      <c r="C19" s="96"/>
      <c r="D19" s="96"/>
      <c r="E19" s="96"/>
      <c r="F19" s="96"/>
      <c r="G19" s="96"/>
      <c r="H19" s="96"/>
      <c r="I19" s="96"/>
      <c r="J19" s="96"/>
      <c r="K19" s="96"/>
      <c r="L19" s="96"/>
      <c r="M19" s="96"/>
      <c r="N19" s="96"/>
      <c r="O19" s="96"/>
      <c r="P19" s="96"/>
      <c r="Q19" s="96"/>
      <c r="R19" s="96"/>
      <c r="S19" s="96"/>
      <c r="T19" s="96"/>
    </row>
    <row r="20" spans="1:23" s="71" customFormat="1" ht="19.5" customHeight="1">
      <c r="A20" s="96"/>
      <c r="B20" s="95" t="s">
        <v>125</v>
      </c>
      <c r="C20" s="96" t="s">
        <v>110</v>
      </c>
      <c r="D20" s="96"/>
      <c r="E20" s="96"/>
      <c r="F20" s="96"/>
      <c r="G20" s="96"/>
      <c r="H20" s="96"/>
      <c r="I20" s="96"/>
      <c r="J20" s="96"/>
      <c r="K20" s="96"/>
      <c r="L20" s="96"/>
      <c r="M20" s="96"/>
      <c r="N20" s="96"/>
      <c r="O20" s="96"/>
      <c r="P20" s="96"/>
      <c r="Q20" s="96"/>
      <c r="R20" s="96"/>
      <c r="S20" s="96"/>
      <c r="T20" s="96"/>
    </row>
    <row r="21" spans="1:23" s="71" customFormat="1" ht="19.5" customHeight="1">
      <c r="A21" s="96"/>
      <c r="B21" s="96"/>
      <c r="C21" s="588" t="s">
        <v>114</v>
      </c>
      <c r="D21" s="588"/>
      <c r="E21" s="588"/>
      <c r="F21" s="588"/>
      <c r="G21" s="588"/>
      <c r="H21" s="588"/>
      <c r="I21" s="588"/>
      <c r="J21" s="588"/>
      <c r="K21" s="588"/>
      <c r="L21" s="588"/>
      <c r="M21" s="588"/>
      <c r="N21" s="588"/>
      <c r="O21" s="588"/>
      <c r="P21" s="588"/>
      <c r="Q21" s="588"/>
      <c r="R21" s="588"/>
      <c r="S21" s="588"/>
      <c r="T21" s="588"/>
    </row>
    <row r="22" spans="1:23" s="71" customFormat="1" ht="19.5" customHeight="1">
      <c r="A22" s="96"/>
      <c r="B22" s="96"/>
      <c r="C22" s="221" t="s">
        <v>99</v>
      </c>
      <c r="D22" s="576" t="s">
        <v>115</v>
      </c>
      <c r="E22" s="576"/>
      <c r="F22" s="576"/>
      <c r="G22" s="576"/>
      <c r="H22" s="576"/>
      <c r="I22" s="576"/>
      <c r="J22" s="576"/>
      <c r="K22" s="576"/>
      <c r="L22" s="576"/>
      <c r="M22" s="576"/>
      <c r="N22" s="576"/>
      <c r="O22" s="576"/>
      <c r="P22" s="576"/>
      <c r="Q22" s="576"/>
      <c r="R22" s="576"/>
      <c r="S22" s="244"/>
      <c r="T22" s="273" t="s">
        <v>111</v>
      </c>
    </row>
    <row r="23" spans="1:23" s="71" customFormat="1" ht="19.5" customHeight="1">
      <c r="A23" s="96"/>
      <c r="B23" s="96"/>
      <c r="C23" s="221" t="s">
        <v>100</v>
      </c>
      <c r="D23" s="576" t="s">
        <v>116</v>
      </c>
      <c r="E23" s="576"/>
      <c r="F23" s="576"/>
      <c r="G23" s="576"/>
      <c r="H23" s="576"/>
      <c r="I23" s="576"/>
      <c r="J23" s="576"/>
      <c r="K23" s="576"/>
      <c r="L23" s="576"/>
      <c r="M23" s="576"/>
      <c r="N23" s="576"/>
      <c r="O23" s="576"/>
      <c r="P23" s="576"/>
      <c r="Q23" s="576"/>
      <c r="R23" s="576"/>
      <c r="S23" s="244"/>
      <c r="T23" s="273" t="s">
        <v>111</v>
      </c>
    </row>
    <row r="24" spans="1:23" s="71" customFormat="1" ht="19.5" customHeight="1">
      <c r="A24" s="96"/>
      <c r="B24" s="96"/>
      <c r="C24" s="221" t="s">
        <v>101</v>
      </c>
      <c r="D24" s="576" t="s">
        <v>117</v>
      </c>
      <c r="E24" s="576"/>
      <c r="F24" s="576"/>
      <c r="G24" s="576"/>
      <c r="H24" s="576"/>
      <c r="I24" s="576"/>
      <c r="J24" s="576"/>
      <c r="K24" s="576"/>
      <c r="L24" s="576"/>
      <c r="M24" s="576"/>
      <c r="N24" s="576"/>
      <c r="O24" s="576"/>
      <c r="P24" s="576"/>
      <c r="Q24" s="576"/>
      <c r="R24" s="576"/>
      <c r="S24" s="244"/>
      <c r="T24" s="273" t="s">
        <v>111</v>
      </c>
    </row>
    <row r="25" spans="1:23" s="71" customFormat="1" ht="17.25" customHeight="1">
      <c r="A25" s="96"/>
      <c r="B25" s="96"/>
      <c r="C25" s="577" t="s">
        <v>102</v>
      </c>
      <c r="D25" s="579" t="s">
        <v>118</v>
      </c>
      <c r="E25" s="580"/>
      <c r="F25" s="580"/>
      <c r="G25" s="580"/>
      <c r="H25" s="580"/>
      <c r="I25" s="580"/>
      <c r="J25" s="580"/>
      <c r="K25" s="580"/>
      <c r="L25" s="580"/>
      <c r="M25" s="580"/>
      <c r="N25" s="580"/>
      <c r="O25" s="580"/>
      <c r="P25" s="580"/>
      <c r="Q25" s="580"/>
      <c r="R25" s="581"/>
      <c r="S25" s="585"/>
      <c r="T25" s="589" t="s">
        <v>111</v>
      </c>
    </row>
    <row r="26" spans="1:23" s="71" customFormat="1" ht="17.25" customHeight="1">
      <c r="A26" s="96"/>
      <c r="B26" s="96"/>
      <c r="C26" s="578"/>
      <c r="D26" s="582"/>
      <c r="E26" s="583"/>
      <c r="F26" s="583"/>
      <c r="G26" s="583"/>
      <c r="H26" s="583"/>
      <c r="I26" s="583"/>
      <c r="J26" s="583"/>
      <c r="K26" s="583"/>
      <c r="L26" s="583"/>
      <c r="M26" s="583"/>
      <c r="N26" s="583"/>
      <c r="O26" s="583"/>
      <c r="P26" s="583"/>
      <c r="Q26" s="583"/>
      <c r="R26" s="584"/>
      <c r="S26" s="586"/>
      <c r="T26" s="590"/>
    </row>
    <row r="27" spans="1:23" s="71" customFormat="1" ht="17.25" customHeight="1">
      <c r="A27" s="96"/>
      <c r="B27" s="96"/>
      <c r="C27" s="577" t="s">
        <v>103</v>
      </c>
      <c r="D27" s="579" t="s">
        <v>273</v>
      </c>
      <c r="E27" s="580"/>
      <c r="F27" s="580"/>
      <c r="G27" s="580"/>
      <c r="H27" s="580"/>
      <c r="I27" s="580"/>
      <c r="J27" s="580"/>
      <c r="K27" s="580"/>
      <c r="L27" s="580"/>
      <c r="M27" s="580"/>
      <c r="N27" s="580"/>
      <c r="O27" s="580"/>
      <c r="P27" s="580"/>
      <c r="Q27" s="580"/>
      <c r="R27" s="581"/>
      <c r="S27" s="585"/>
      <c r="T27" s="587" t="s">
        <v>111</v>
      </c>
    </row>
    <row r="28" spans="1:23" s="71" customFormat="1" ht="17.25" customHeight="1">
      <c r="A28" s="96"/>
      <c r="B28" s="96"/>
      <c r="C28" s="578"/>
      <c r="D28" s="582"/>
      <c r="E28" s="583"/>
      <c r="F28" s="583"/>
      <c r="G28" s="583"/>
      <c r="H28" s="583"/>
      <c r="I28" s="583"/>
      <c r="J28" s="583"/>
      <c r="K28" s="583"/>
      <c r="L28" s="583"/>
      <c r="M28" s="583"/>
      <c r="N28" s="583"/>
      <c r="O28" s="583"/>
      <c r="P28" s="583"/>
      <c r="Q28" s="583"/>
      <c r="R28" s="584"/>
      <c r="S28" s="586"/>
      <c r="T28" s="587"/>
    </row>
    <row r="29" spans="1:23" s="71" customFormat="1" ht="17.25" customHeight="1">
      <c r="A29" s="96"/>
      <c r="B29" s="96"/>
      <c r="C29" s="577" t="s">
        <v>104</v>
      </c>
      <c r="D29" s="579" t="s">
        <v>274</v>
      </c>
      <c r="E29" s="580"/>
      <c r="F29" s="580"/>
      <c r="G29" s="580"/>
      <c r="H29" s="580"/>
      <c r="I29" s="580"/>
      <c r="J29" s="580"/>
      <c r="K29" s="580"/>
      <c r="L29" s="580"/>
      <c r="M29" s="580"/>
      <c r="N29" s="580"/>
      <c r="O29" s="580"/>
      <c r="P29" s="580"/>
      <c r="Q29" s="580"/>
      <c r="R29" s="581"/>
      <c r="S29" s="585"/>
      <c r="T29" s="587" t="s">
        <v>111</v>
      </c>
    </row>
    <row r="30" spans="1:23" s="71" customFormat="1" ht="17.25" customHeight="1">
      <c r="A30" s="96"/>
      <c r="B30" s="96"/>
      <c r="C30" s="578"/>
      <c r="D30" s="582"/>
      <c r="E30" s="583"/>
      <c r="F30" s="583"/>
      <c r="G30" s="583"/>
      <c r="H30" s="583"/>
      <c r="I30" s="583"/>
      <c r="J30" s="583"/>
      <c r="K30" s="583"/>
      <c r="L30" s="583"/>
      <c r="M30" s="583"/>
      <c r="N30" s="583"/>
      <c r="O30" s="583"/>
      <c r="P30" s="583"/>
      <c r="Q30" s="583"/>
      <c r="R30" s="584"/>
      <c r="S30" s="586"/>
      <c r="T30" s="587"/>
    </row>
    <row r="31" spans="1:23" s="71" customFormat="1" ht="19.5" customHeight="1">
      <c r="A31" s="96"/>
      <c r="B31" s="96"/>
      <c r="C31" s="221" t="s">
        <v>105</v>
      </c>
      <c r="D31" s="576" t="s">
        <v>119</v>
      </c>
      <c r="E31" s="576"/>
      <c r="F31" s="576"/>
      <c r="G31" s="576"/>
      <c r="H31" s="576"/>
      <c r="I31" s="576"/>
      <c r="J31" s="576"/>
      <c r="K31" s="576"/>
      <c r="L31" s="576"/>
      <c r="M31" s="576"/>
      <c r="N31" s="576"/>
      <c r="O31" s="576"/>
      <c r="P31" s="576"/>
      <c r="Q31" s="576"/>
      <c r="R31" s="576"/>
      <c r="S31" s="244"/>
      <c r="T31" s="273" t="s">
        <v>111</v>
      </c>
    </row>
    <row r="32" spans="1:23" s="71" customFormat="1" ht="19.5" customHeight="1">
      <c r="A32" s="96"/>
      <c r="B32" s="96"/>
      <c r="C32" s="221" t="s">
        <v>106</v>
      </c>
      <c r="D32" s="576" t="s">
        <v>120</v>
      </c>
      <c r="E32" s="576"/>
      <c r="F32" s="576"/>
      <c r="G32" s="576"/>
      <c r="H32" s="576"/>
      <c r="I32" s="576"/>
      <c r="J32" s="576"/>
      <c r="K32" s="576"/>
      <c r="L32" s="576"/>
      <c r="M32" s="576"/>
      <c r="N32" s="576"/>
      <c r="O32" s="576"/>
      <c r="P32" s="576"/>
      <c r="Q32" s="576"/>
      <c r="R32" s="576"/>
      <c r="S32" s="244"/>
      <c r="T32" s="273" t="s">
        <v>111</v>
      </c>
    </row>
    <row r="33" spans="1:25" s="71" customFormat="1" ht="19.5" customHeight="1">
      <c r="A33" s="96"/>
      <c r="B33" s="96"/>
      <c r="C33" s="221" t="s">
        <v>121</v>
      </c>
      <c r="D33" s="576" t="s">
        <v>122</v>
      </c>
      <c r="E33" s="576"/>
      <c r="F33" s="576"/>
      <c r="G33" s="576"/>
      <c r="H33" s="576"/>
      <c r="I33" s="576"/>
      <c r="J33" s="576"/>
      <c r="K33" s="576"/>
      <c r="L33" s="576"/>
      <c r="M33" s="576"/>
      <c r="N33" s="576"/>
      <c r="O33" s="576"/>
      <c r="P33" s="576"/>
      <c r="Q33" s="576"/>
      <c r="R33" s="576"/>
      <c r="S33" s="244"/>
      <c r="T33" s="273" t="s">
        <v>111</v>
      </c>
    </row>
    <row r="34" spans="1:25" s="71" customFormat="1" ht="19.5" customHeight="1">
      <c r="A34" s="96"/>
      <c r="B34" s="96"/>
      <c r="C34" s="221" t="s">
        <v>123</v>
      </c>
      <c r="D34" s="576" t="s">
        <v>124</v>
      </c>
      <c r="E34" s="576"/>
      <c r="F34" s="576"/>
      <c r="G34" s="576"/>
      <c r="H34" s="576"/>
      <c r="I34" s="576"/>
      <c r="J34" s="576"/>
      <c r="K34" s="576"/>
      <c r="L34" s="576"/>
      <c r="M34" s="576"/>
      <c r="N34" s="576"/>
      <c r="O34" s="576"/>
      <c r="P34" s="576"/>
      <c r="Q34" s="576"/>
      <c r="R34" s="576"/>
      <c r="S34" s="244"/>
      <c r="T34" s="273" t="s">
        <v>111</v>
      </c>
    </row>
    <row r="35" spans="1:25" s="71" customFormat="1" ht="19.5" customHeight="1">
      <c r="A35" s="96"/>
      <c r="B35" s="96"/>
      <c r="C35" s="96"/>
      <c r="D35" s="96"/>
      <c r="E35" s="96"/>
      <c r="F35" s="96"/>
      <c r="G35" s="96"/>
      <c r="H35" s="96"/>
      <c r="I35" s="96"/>
      <c r="J35" s="96"/>
      <c r="K35" s="96"/>
      <c r="L35" s="96"/>
      <c r="M35" s="96"/>
      <c r="N35" s="96"/>
      <c r="O35" s="96"/>
      <c r="P35" s="96"/>
      <c r="Q35" s="96"/>
      <c r="R35" s="96"/>
      <c r="S35" s="96"/>
      <c r="T35" s="96"/>
    </row>
    <row r="36" spans="1:25" s="71" customFormat="1" ht="9" customHeight="1">
      <c r="A36" s="96"/>
      <c r="B36" s="96"/>
      <c r="C36" s="96"/>
      <c r="D36" s="96"/>
      <c r="E36" s="96"/>
      <c r="F36" s="96"/>
      <c r="G36" s="96"/>
      <c r="H36" s="96"/>
      <c r="I36" s="96"/>
      <c r="J36" s="96"/>
      <c r="K36" s="96"/>
      <c r="L36" s="96"/>
      <c r="M36" s="96"/>
      <c r="N36" s="96"/>
      <c r="O36" s="96"/>
      <c r="P36" s="96"/>
      <c r="Q36" s="96"/>
      <c r="R36" s="96"/>
      <c r="S36" s="96"/>
      <c r="T36" s="96"/>
    </row>
    <row r="37" spans="1:25" s="71" customFormat="1" ht="19.5" customHeight="1">
      <c r="A37" s="96"/>
      <c r="B37" s="95" t="s">
        <v>129</v>
      </c>
      <c r="C37" s="96" t="s">
        <v>126</v>
      </c>
      <c r="D37" s="96"/>
      <c r="E37" s="96"/>
      <c r="F37" s="96"/>
      <c r="G37" s="96"/>
      <c r="H37" s="96"/>
      <c r="I37" s="96"/>
      <c r="J37" s="96"/>
      <c r="K37" s="96"/>
      <c r="L37" s="96"/>
      <c r="M37" s="96"/>
      <c r="N37" s="96"/>
      <c r="O37" s="96"/>
      <c r="P37" s="96"/>
      <c r="Q37" s="96"/>
      <c r="R37" s="96"/>
      <c r="S37" s="96"/>
      <c r="T37" s="96"/>
    </row>
    <row r="38" spans="1:25" s="71" customFormat="1" ht="9.75" customHeight="1" thickBot="1">
      <c r="A38" s="96"/>
      <c r="B38" s="96"/>
      <c r="C38" s="96"/>
      <c r="D38" s="96"/>
      <c r="E38" s="96"/>
      <c r="F38" s="96"/>
      <c r="G38" s="96"/>
      <c r="H38" s="96"/>
      <c r="I38" s="96"/>
      <c r="J38" s="96"/>
      <c r="K38" s="96"/>
      <c r="L38" s="96"/>
      <c r="M38" s="96"/>
      <c r="N38" s="96"/>
      <c r="O38" s="96"/>
      <c r="P38" s="96"/>
      <c r="Q38" s="96"/>
      <c r="R38" s="96"/>
      <c r="S38" s="96"/>
      <c r="T38" s="96"/>
    </row>
    <row r="39" spans="1:25" s="71" customFormat="1" ht="19.5" customHeight="1" thickBot="1">
      <c r="A39" s="96"/>
      <c r="B39" s="96"/>
      <c r="C39" s="96" t="s">
        <v>99</v>
      </c>
      <c r="D39" s="571" t="s">
        <v>127</v>
      </c>
      <c r="E39" s="571"/>
      <c r="F39" s="571"/>
      <c r="G39" s="571"/>
      <c r="H39" s="571"/>
      <c r="I39" s="571"/>
      <c r="J39" s="571"/>
      <c r="K39" s="571"/>
      <c r="L39" s="571"/>
      <c r="M39" s="571"/>
      <c r="N39" s="571"/>
      <c r="O39" s="571"/>
      <c r="P39" s="571"/>
      <c r="Q39" s="572"/>
      <c r="R39" s="568"/>
      <c r="S39" s="569"/>
      <c r="T39" s="569"/>
      <c r="U39" s="570"/>
      <c r="Y39" s="71" t="s">
        <v>275</v>
      </c>
    </row>
    <row r="40" spans="1:25" s="71" customFormat="1" ht="9" customHeight="1" thickBot="1">
      <c r="A40" s="96"/>
      <c r="B40" s="96"/>
      <c r="C40" s="96"/>
      <c r="D40" s="96"/>
      <c r="E40" s="96"/>
      <c r="F40" s="96"/>
      <c r="G40" s="96"/>
      <c r="H40" s="96"/>
      <c r="I40" s="96"/>
      <c r="J40" s="96"/>
      <c r="K40" s="96"/>
      <c r="L40" s="96"/>
      <c r="M40" s="96"/>
      <c r="N40" s="96"/>
      <c r="O40" s="96"/>
      <c r="P40" s="96"/>
      <c r="Q40" s="96"/>
      <c r="R40" s="222"/>
      <c r="S40" s="222"/>
      <c r="T40" s="222"/>
      <c r="U40" s="222"/>
      <c r="Y40" s="71" t="s">
        <v>276</v>
      </c>
    </row>
    <row r="41" spans="1:25" s="71" customFormat="1" ht="19.5" customHeight="1" thickBot="1">
      <c r="A41" s="96"/>
      <c r="B41" s="96"/>
      <c r="C41" s="96" t="s">
        <v>100</v>
      </c>
      <c r="D41" s="571" t="s">
        <v>277</v>
      </c>
      <c r="E41" s="571"/>
      <c r="F41" s="571"/>
      <c r="G41" s="571"/>
      <c r="H41" s="571"/>
      <c r="I41" s="571"/>
      <c r="J41" s="571"/>
      <c r="K41" s="571"/>
      <c r="L41" s="571"/>
      <c r="M41" s="571"/>
      <c r="N41" s="571"/>
      <c r="O41" s="571"/>
      <c r="P41" s="571"/>
      <c r="Q41" s="572"/>
      <c r="R41" s="568"/>
      <c r="S41" s="569"/>
      <c r="T41" s="569"/>
      <c r="U41" s="570"/>
      <c r="Y41" s="71" t="s">
        <v>278</v>
      </c>
    </row>
    <row r="42" spans="1:25" s="71" customFormat="1" ht="19.5" customHeight="1">
      <c r="A42" s="96"/>
      <c r="B42" s="96"/>
      <c r="C42" s="96"/>
      <c r="D42" s="573" t="s">
        <v>279</v>
      </c>
      <c r="E42" s="573"/>
      <c r="F42" s="573"/>
      <c r="G42" s="573"/>
      <c r="H42" s="573"/>
      <c r="I42" s="573"/>
      <c r="J42" s="573"/>
      <c r="K42" s="573"/>
      <c r="L42" s="573"/>
      <c r="M42" s="573"/>
      <c r="N42" s="573"/>
      <c r="O42" s="573"/>
      <c r="P42" s="573"/>
      <c r="Q42" s="573"/>
      <c r="Y42" s="71" t="s">
        <v>280</v>
      </c>
    </row>
    <row r="43" spans="1:25" s="71" customFormat="1" ht="7.5" customHeight="1" thickBot="1">
      <c r="A43" s="96"/>
      <c r="B43" s="96"/>
      <c r="C43" s="96"/>
      <c r="D43" s="96"/>
      <c r="E43" s="96"/>
      <c r="F43" s="96"/>
      <c r="G43" s="96"/>
      <c r="H43" s="96"/>
      <c r="I43" s="96"/>
      <c r="J43" s="96"/>
      <c r="K43" s="96"/>
      <c r="L43" s="96"/>
      <c r="M43" s="96"/>
      <c r="N43" s="96"/>
      <c r="O43" s="96"/>
      <c r="P43" s="96"/>
      <c r="Q43" s="96"/>
      <c r="R43" s="96"/>
      <c r="S43" s="96"/>
      <c r="T43" s="96"/>
    </row>
    <row r="44" spans="1:25" s="71" customFormat="1" ht="19.5" customHeight="1" thickBot="1">
      <c r="A44" s="96"/>
      <c r="B44" s="96"/>
      <c r="C44" s="96" t="s">
        <v>101</v>
      </c>
      <c r="D44" s="574" t="s">
        <v>128</v>
      </c>
      <c r="E44" s="574"/>
      <c r="F44" s="574"/>
      <c r="G44" s="574"/>
      <c r="H44" s="574"/>
      <c r="I44" s="574"/>
      <c r="J44" s="574"/>
      <c r="K44" s="574"/>
      <c r="L44" s="574"/>
      <c r="M44" s="574"/>
      <c r="N44" s="574"/>
      <c r="O44" s="574"/>
      <c r="P44" s="574"/>
      <c r="Q44" s="575"/>
      <c r="R44" s="568"/>
      <c r="S44" s="569"/>
      <c r="T44" s="569"/>
      <c r="U44" s="570"/>
      <c r="Y44" s="71" t="s">
        <v>281</v>
      </c>
    </row>
    <row r="45" spans="1:25" s="71" customFormat="1" ht="19.5" customHeight="1">
      <c r="A45" s="96"/>
      <c r="B45" s="96"/>
      <c r="C45" s="96"/>
      <c r="D45" s="96"/>
      <c r="E45" s="96"/>
      <c r="F45" s="96"/>
      <c r="G45" s="96"/>
      <c r="H45" s="96"/>
      <c r="I45" s="96"/>
      <c r="J45" s="96"/>
      <c r="K45" s="96"/>
      <c r="L45" s="96"/>
      <c r="M45" s="96"/>
      <c r="N45" s="96"/>
      <c r="O45" s="96"/>
      <c r="P45" s="96"/>
      <c r="Q45" s="96"/>
      <c r="R45" s="96"/>
      <c r="S45" s="96"/>
      <c r="T45" s="96"/>
      <c r="Y45" s="71" t="s">
        <v>282</v>
      </c>
    </row>
    <row r="46" spans="1:25" s="71" customFormat="1" ht="9" customHeight="1">
      <c r="A46" s="96"/>
      <c r="B46" s="96"/>
      <c r="C46" s="96"/>
      <c r="D46" s="96"/>
      <c r="E46" s="96"/>
      <c r="F46" s="96"/>
      <c r="G46" s="96"/>
      <c r="H46" s="96"/>
      <c r="I46" s="96"/>
      <c r="J46" s="96"/>
      <c r="K46" s="96"/>
      <c r="L46" s="96"/>
      <c r="M46" s="96"/>
      <c r="N46" s="96"/>
      <c r="O46" s="96"/>
      <c r="P46" s="96"/>
      <c r="Q46" s="96"/>
      <c r="R46" s="96"/>
      <c r="S46" s="96"/>
      <c r="T46" s="96"/>
    </row>
    <row r="47" spans="1:25" s="71" customFormat="1" ht="19.5" customHeight="1">
      <c r="A47" s="96"/>
      <c r="B47" s="95" t="s">
        <v>283</v>
      </c>
      <c r="C47" s="96" t="s">
        <v>284</v>
      </c>
      <c r="D47" s="96"/>
      <c r="E47" s="96"/>
      <c r="F47" s="96"/>
      <c r="G47" s="96"/>
      <c r="H47" s="96"/>
      <c r="I47" s="96"/>
      <c r="J47" s="96"/>
      <c r="K47" s="95"/>
      <c r="L47" s="96"/>
      <c r="M47" s="96"/>
      <c r="N47" s="96"/>
      <c r="O47" s="96"/>
      <c r="P47" s="96"/>
      <c r="Q47" s="96"/>
      <c r="R47" s="216"/>
      <c r="S47" s="216"/>
      <c r="T47" s="216"/>
      <c r="U47" s="216"/>
      <c r="V47" s="216"/>
    </row>
    <row r="48" spans="1:25" s="71" customFormat="1" ht="9.75" customHeight="1" thickBot="1">
      <c r="R48" s="86"/>
      <c r="S48" s="86"/>
      <c r="T48" s="86"/>
      <c r="U48" s="86"/>
      <c r="V48" s="86"/>
    </row>
    <row r="49" spans="1:25" ht="19.5" customHeight="1" thickBot="1">
      <c r="C49" s="94" t="s">
        <v>99</v>
      </c>
      <c r="D49" s="94" t="s">
        <v>285</v>
      </c>
      <c r="K49" s="568"/>
      <c r="L49" s="569"/>
      <c r="M49" s="569"/>
      <c r="N49" s="569"/>
      <c r="O49" s="570"/>
      <c r="Y49" s="94" t="s">
        <v>286</v>
      </c>
    </row>
    <row r="50" spans="1:25" ht="9.75" customHeight="1" thickBot="1">
      <c r="Y50" s="94" t="s">
        <v>287</v>
      </c>
    </row>
    <row r="51" spans="1:25" ht="19.5" customHeight="1" thickBot="1">
      <c r="C51" s="216" t="s">
        <v>100</v>
      </c>
      <c r="D51" s="216" t="s">
        <v>288</v>
      </c>
      <c r="E51" s="216"/>
      <c r="F51" s="216"/>
      <c r="G51" s="216"/>
      <c r="H51" s="219" t="s">
        <v>269</v>
      </c>
      <c r="I51" s="223"/>
      <c r="J51" s="216" t="s">
        <v>113</v>
      </c>
      <c r="K51" s="567" t="s">
        <v>270</v>
      </c>
      <c r="L51" s="567"/>
      <c r="M51" s="567"/>
      <c r="N51" s="567"/>
      <c r="O51" s="568" t="s">
        <v>271</v>
      </c>
      <c r="P51" s="569"/>
      <c r="Q51" s="569"/>
      <c r="R51" s="570"/>
      <c r="S51" s="71" t="s">
        <v>272</v>
      </c>
    </row>
    <row r="52" spans="1:25" s="71" customFormat="1" ht="19.5" customHeight="1">
      <c r="A52" s="96"/>
      <c r="B52" s="96"/>
      <c r="C52" s="96"/>
      <c r="D52" s="96"/>
      <c r="E52" s="96"/>
      <c r="F52" s="96"/>
      <c r="G52" s="96"/>
      <c r="H52" s="96"/>
      <c r="I52" s="96"/>
      <c r="J52" s="96"/>
      <c r="K52" s="96"/>
      <c r="L52" s="96"/>
      <c r="M52" s="96"/>
      <c r="N52" s="96"/>
      <c r="O52" s="96"/>
      <c r="P52" s="96"/>
      <c r="Q52" s="96"/>
      <c r="R52" s="96"/>
      <c r="S52" s="96"/>
      <c r="T52" s="96"/>
    </row>
    <row r="53" spans="1:25" ht="19.5" customHeight="1">
      <c r="A53" s="93"/>
      <c r="B53" s="278" t="s">
        <v>334</v>
      </c>
      <c r="D53" s="93"/>
      <c r="E53" s="93"/>
      <c r="F53" s="93"/>
      <c r="G53" s="93"/>
      <c r="H53" s="279"/>
      <c r="I53" s="279"/>
      <c r="J53" s="279"/>
      <c r="K53" s="279"/>
      <c r="L53" s="279"/>
      <c r="M53" s="279"/>
      <c r="N53" s="279"/>
      <c r="O53" s="279"/>
      <c r="P53" s="279"/>
      <c r="Q53" s="279"/>
      <c r="R53" s="279"/>
      <c r="S53" s="279"/>
      <c r="T53" s="279"/>
      <c r="U53" s="279"/>
      <c r="V53" s="279"/>
      <c r="W53" s="279"/>
    </row>
    <row r="54" spans="1:25" s="71" customFormat="1" ht="19.5" customHeight="1">
      <c r="A54" s="96"/>
      <c r="B54" s="95" t="s">
        <v>109</v>
      </c>
      <c r="C54" s="571" t="s">
        <v>335</v>
      </c>
      <c r="D54" s="571"/>
      <c r="E54" s="571"/>
      <c r="F54" s="571"/>
      <c r="G54" s="571"/>
      <c r="H54" s="571"/>
      <c r="I54" s="571"/>
      <c r="J54" s="571"/>
      <c r="K54" s="571"/>
      <c r="L54" s="571"/>
      <c r="M54" s="571"/>
      <c r="N54" s="571"/>
      <c r="O54" s="571"/>
      <c r="P54" s="571"/>
      <c r="Q54" s="571"/>
      <c r="R54" s="571"/>
      <c r="S54" s="571"/>
      <c r="T54" s="571"/>
      <c r="U54" s="571"/>
      <c r="V54" s="571"/>
      <c r="W54" s="571"/>
    </row>
    <row r="55" spans="1:25" s="71" customFormat="1" ht="9.75" customHeight="1" thickBot="1">
      <c r="A55" s="96"/>
      <c r="B55" s="96"/>
      <c r="C55" s="216"/>
      <c r="D55" s="216"/>
      <c r="E55" s="216"/>
      <c r="F55" s="216"/>
      <c r="G55" s="216"/>
      <c r="H55" s="216"/>
      <c r="I55" s="216"/>
      <c r="J55" s="86"/>
      <c r="K55" s="86"/>
      <c r="L55" s="86"/>
      <c r="M55" s="86"/>
      <c r="N55" s="86"/>
      <c r="O55" s="86"/>
      <c r="P55" s="216"/>
      <c r="Q55" s="86"/>
      <c r="R55" s="216"/>
      <c r="S55" s="216"/>
      <c r="T55" s="216"/>
      <c r="U55" s="216"/>
      <c r="V55" s="96"/>
    </row>
    <row r="56" spans="1:25" s="71" customFormat="1" ht="19.5" customHeight="1" thickBot="1">
      <c r="A56" s="96"/>
      <c r="B56" s="96"/>
      <c r="C56" s="216" t="s">
        <v>336</v>
      </c>
      <c r="D56" s="216"/>
      <c r="E56" s="216"/>
      <c r="F56" s="216"/>
      <c r="G56" s="216"/>
      <c r="H56" s="216"/>
      <c r="I56" s="281"/>
      <c r="J56" s="274"/>
      <c r="K56" s="274"/>
      <c r="L56" s="274"/>
      <c r="M56" s="282"/>
      <c r="N56" s="280"/>
      <c r="O56" s="569"/>
      <c r="P56" s="569"/>
      <c r="Q56" s="569"/>
      <c r="R56" s="569"/>
      <c r="S56" s="570"/>
      <c r="T56" s="86"/>
      <c r="U56" s="216"/>
      <c r="V56" s="216"/>
      <c r="W56" s="216"/>
      <c r="X56" s="216"/>
      <c r="Y56" s="71" t="s">
        <v>337</v>
      </c>
    </row>
    <row r="57" spans="1:25" s="71" customFormat="1" ht="19.5" customHeight="1">
      <c r="A57" s="96"/>
      <c r="B57" s="96"/>
      <c r="C57" s="274"/>
      <c r="D57" s="274"/>
      <c r="E57" s="274"/>
      <c r="F57" s="274"/>
      <c r="G57" s="274"/>
      <c r="H57" s="274"/>
      <c r="I57" s="274"/>
      <c r="J57" s="283"/>
      <c r="K57" s="283"/>
      <c r="L57" s="283"/>
      <c r="M57" s="283"/>
      <c r="N57" s="283"/>
      <c r="O57" s="283"/>
      <c r="P57" s="283"/>
      <c r="Q57" s="86"/>
      <c r="R57" s="216"/>
      <c r="S57" s="216"/>
      <c r="T57" s="216"/>
      <c r="U57" s="216"/>
      <c r="V57" s="96"/>
      <c r="Y57" s="71" t="s">
        <v>338</v>
      </c>
    </row>
    <row r="58" spans="1:25" s="71" customFormat="1" ht="19.5" customHeight="1">
      <c r="A58" s="96"/>
      <c r="B58" s="95" t="s">
        <v>112</v>
      </c>
      <c r="C58" s="571" t="s">
        <v>339</v>
      </c>
      <c r="D58" s="571"/>
      <c r="E58" s="571"/>
      <c r="F58" s="571"/>
      <c r="G58" s="571"/>
      <c r="H58" s="571"/>
      <c r="I58" s="571"/>
      <c r="J58" s="571"/>
      <c r="K58" s="571"/>
      <c r="L58" s="571"/>
      <c r="M58" s="571"/>
      <c r="N58" s="571"/>
      <c r="O58" s="571"/>
      <c r="P58" s="571"/>
      <c r="Q58" s="571"/>
      <c r="R58" s="571"/>
      <c r="S58" s="571"/>
      <c r="T58" s="571"/>
      <c r="U58" s="571"/>
      <c r="V58" s="571"/>
      <c r="W58" s="571"/>
    </row>
    <row r="59" spans="1:25" s="71" customFormat="1" ht="9.75" customHeight="1" thickBot="1">
      <c r="A59" s="96"/>
      <c r="B59" s="96"/>
      <c r="C59" s="216"/>
      <c r="D59" s="216"/>
      <c r="E59" s="216"/>
      <c r="F59" s="216"/>
      <c r="G59" s="216"/>
      <c r="H59" s="216"/>
      <c r="I59" s="216"/>
      <c r="J59" s="216"/>
      <c r="K59" s="216"/>
      <c r="L59" s="216"/>
      <c r="M59" s="216"/>
      <c r="N59" s="216"/>
      <c r="O59" s="216"/>
      <c r="P59" s="216"/>
      <c r="Q59" s="216"/>
      <c r="R59" s="216"/>
      <c r="S59" s="216"/>
      <c r="T59" s="216"/>
      <c r="U59" s="86"/>
    </row>
    <row r="60" spans="1:25" s="71" customFormat="1" ht="19.5" customHeight="1" thickBot="1">
      <c r="A60" s="96"/>
      <c r="B60" s="96"/>
      <c r="C60" s="216" t="s">
        <v>99</v>
      </c>
      <c r="D60" s="216" t="s">
        <v>340</v>
      </c>
      <c r="E60" s="216"/>
      <c r="F60" s="216"/>
      <c r="G60" s="216"/>
      <c r="H60" s="216"/>
      <c r="I60" s="216"/>
      <c r="J60" s="216"/>
      <c r="K60" s="216"/>
      <c r="L60" s="216"/>
      <c r="M60" s="216"/>
      <c r="N60" s="280"/>
      <c r="O60" s="568"/>
      <c r="P60" s="569"/>
      <c r="Q60" s="569"/>
      <c r="R60" s="569"/>
      <c r="S60" s="570"/>
      <c r="T60" s="216"/>
      <c r="U60" s="86"/>
      <c r="Y60" s="71" t="s">
        <v>268</v>
      </c>
    </row>
    <row r="61" spans="1:25" s="71" customFormat="1" ht="9.75" customHeight="1" thickBot="1">
      <c r="A61" s="96"/>
      <c r="B61" s="96"/>
      <c r="C61" s="216"/>
      <c r="D61" s="216"/>
      <c r="E61" s="216"/>
      <c r="F61" s="216"/>
      <c r="G61" s="216"/>
      <c r="H61" s="216"/>
      <c r="I61" s="216"/>
      <c r="J61" s="216"/>
      <c r="K61" s="216"/>
      <c r="L61" s="216"/>
      <c r="M61" s="216"/>
      <c r="N61" s="217"/>
      <c r="O61" s="217"/>
      <c r="P61" s="217"/>
      <c r="Q61" s="217"/>
      <c r="R61" s="217"/>
      <c r="S61" s="216"/>
      <c r="T61" s="216"/>
      <c r="U61" s="86"/>
      <c r="Y61" s="71" t="s">
        <v>267</v>
      </c>
    </row>
    <row r="62" spans="1:25" s="71" customFormat="1" ht="19.5" customHeight="1" thickBot="1">
      <c r="A62" s="96"/>
      <c r="B62" s="96"/>
      <c r="C62" s="216" t="s">
        <v>100</v>
      </c>
      <c r="D62" s="271" t="s">
        <v>341</v>
      </c>
      <c r="E62" s="216"/>
      <c r="F62" s="216"/>
      <c r="G62" s="216"/>
      <c r="H62" s="216"/>
      <c r="I62" s="216"/>
      <c r="J62" s="216"/>
      <c r="K62" s="216"/>
      <c r="L62" s="219" t="s">
        <v>269</v>
      </c>
      <c r="M62" s="223"/>
      <c r="N62" s="216" t="s">
        <v>113</v>
      </c>
      <c r="O62" s="567" t="s">
        <v>270</v>
      </c>
      <c r="P62" s="567"/>
      <c r="Q62" s="567"/>
      <c r="R62" s="567"/>
      <c r="S62" s="568" t="s">
        <v>271</v>
      </c>
      <c r="T62" s="569"/>
      <c r="U62" s="569"/>
      <c r="V62" s="570"/>
      <c r="W62" s="71" t="s">
        <v>272</v>
      </c>
    </row>
    <row r="63" spans="1:25" s="71" customFormat="1" ht="19.5" customHeight="1">
      <c r="A63" s="96"/>
      <c r="B63" s="96"/>
      <c r="C63" s="96"/>
      <c r="D63" s="96"/>
      <c r="E63" s="96"/>
      <c r="F63" s="96"/>
      <c r="G63" s="96"/>
      <c r="H63" s="96"/>
      <c r="I63" s="96"/>
      <c r="J63" s="96"/>
      <c r="K63" s="96"/>
      <c r="L63" s="96"/>
      <c r="M63" s="96"/>
      <c r="N63" s="96"/>
      <c r="O63" s="96"/>
      <c r="P63" s="96"/>
      <c r="Q63" s="96"/>
      <c r="R63" s="96"/>
      <c r="S63" s="96"/>
      <c r="T63" s="96"/>
    </row>
    <row r="64" spans="1:25" s="71" customFormat="1" ht="19.5" customHeight="1">
      <c r="A64" s="96"/>
      <c r="B64" s="95" t="s">
        <v>125</v>
      </c>
      <c r="C64" s="96" t="s">
        <v>342</v>
      </c>
      <c r="D64" s="96"/>
      <c r="E64" s="96"/>
      <c r="F64" s="96"/>
      <c r="G64" s="96"/>
      <c r="H64" s="96"/>
      <c r="I64" s="96"/>
      <c r="J64" s="96"/>
      <c r="K64" s="95"/>
      <c r="L64" s="96"/>
      <c r="M64" s="96"/>
      <c r="N64" s="96"/>
      <c r="O64" s="96"/>
      <c r="P64" s="96"/>
      <c r="Q64" s="96"/>
      <c r="R64" s="216"/>
      <c r="S64" s="216"/>
      <c r="T64" s="216"/>
      <c r="U64" s="216"/>
      <c r="V64" s="216"/>
    </row>
    <row r="65" spans="3:25" s="71" customFormat="1" ht="9.75" customHeight="1" thickBot="1">
      <c r="R65" s="86"/>
      <c r="S65" s="86"/>
      <c r="T65" s="86"/>
      <c r="U65" s="86"/>
      <c r="V65" s="86"/>
    </row>
    <row r="66" spans="3:25" ht="19.5" customHeight="1" thickBot="1">
      <c r="C66" s="94" t="s">
        <v>99</v>
      </c>
      <c r="D66" s="94" t="s">
        <v>285</v>
      </c>
      <c r="K66" s="568"/>
      <c r="L66" s="569"/>
      <c r="M66" s="569"/>
      <c r="N66" s="569"/>
      <c r="O66" s="570"/>
      <c r="Y66" s="94" t="s">
        <v>286</v>
      </c>
    </row>
    <row r="67" spans="3:25" ht="9.75" customHeight="1" thickBot="1">
      <c r="Y67" s="94" t="s">
        <v>287</v>
      </c>
    </row>
    <row r="68" spans="3:25" ht="19.5" customHeight="1" thickBot="1">
      <c r="C68" s="216" t="s">
        <v>100</v>
      </c>
      <c r="D68" s="216" t="s">
        <v>288</v>
      </c>
      <c r="E68" s="216"/>
      <c r="F68" s="216"/>
      <c r="G68" s="216"/>
      <c r="H68" s="219" t="s">
        <v>269</v>
      </c>
      <c r="I68" s="223"/>
      <c r="J68" s="216" t="s">
        <v>113</v>
      </c>
      <c r="K68" s="567" t="s">
        <v>270</v>
      </c>
      <c r="L68" s="567"/>
      <c r="M68" s="567"/>
      <c r="N68" s="567"/>
      <c r="O68" s="568" t="s">
        <v>271</v>
      </c>
      <c r="P68" s="569"/>
      <c r="Q68" s="569"/>
      <c r="R68" s="570"/>
      <c r="S68" s="71" t="s">
        <v>272</v>
      </c>
    </row>
    <row r="69" spans="3:25" ht="9" customHeight="1"/>
    <row r="70" spans="3:25" ht="19.5" customHeight="1"/>
    <row r="71" spans="3:25" ht="19.5" customHeight="1"/>
    <row r="72" spans="3:25" ht="19.5" customHeight="1"/>
    <row r="73" spans="3:25" ht="19.5" customHeight="1"/>
    <row r="74" spans="3:25" ht="19.5" customHeight="1"/>
    <row r="75" spans="3:25" ht="19.5" customHeight="1"/>
    <row r="76" spans="3:25" ht="19.5" customHeight="1"/>
    <row r="77" spans="3:25" ht="19.5" customHeight="1"/>
    <row r="78" spans="3:25" ht="19.5" customHeight="1"/>
    <row r="79" spans="3:25" ht="19.5" customHeight="1"/>
    <row r="80" spans="3:25" ht="19.5" customHeight="1"/>
    <row r="81" ht="19.5" customHeight="1"/>
    <row r="82" ht="19.5" customHeight="1"/>
    <row r="83" ht="19.5" customHeight="1"/>
  </sheetData>
  <mergeCells count="52">
    <mergeCell ref="O17:R17"/>
    <mergeCell ref="S17:V17"/>
    <mergeCell ref="H3:J4"/>
    <mergeCell ref="K3:N4"/>
    <mergeCell ref="O3:P4"/>
    <mergeCell ref="Q3:W4"/>
    <mergeCell ref="H5:W5"/>
    <mergeCell ref="C7:W7"/>
    <mergeCell ref="C9:I9"/>
    <mergeCell ref="J9:P9"/>
    <mergeCell ref="C12:W12"/>
    <mergeCell ref="C13:W13"/>
    <mergeCell ref="O15:S15"/>
    <mergeCell ref="C21:T21"/>
    <mergeCell ref="D22:R22"/>
    <mergeCell ref="D23:R23"/>
    <mergeCell ref="D24:R24"/>
    <mergeCell ref="C25:C26"/>
    <mergeCell ref="D25:R26"/>
    <mergeCell ref="S25:S26"/>
    <mergeCell ref="T25:T26"/>
    <mergeCell ref="C27:C28"/>
    <mergeCell ref="D27:R28"/>
    <mergeCell ref="S27:S28"/>
    <mergeCell ref="T27:T28"/>
    <mergeCell ref="C29:C30"/>
    <mergeCell ref="D29:R30"/>
    <mergeCell ref="S29:S30"/>
    <mergeCell ref="T29:T30"/>
    <mergeCell ref="D31:R31"/>
    <mergeCell ref="D32:R32"/>
    <mergeCell ref="D33:R33"/>
    <mergeCell ref="D34:R34"/>
    <mergeCell ref="D39:Q39"/>
    <mergeCell ref="R39:U39"/>
    <mergeCell ref="O60:S60"/>
    <mergeCell ref="D41:Q41"/>
    <mergeCell ref="R41:U41"/>
    <mergeCell ref="D42:Q42"/>
    <mergeCell ref="D44:Q44"/>
    <mergeCell ref="R44:U44"/>
    <mergeCell ref="K49:O49"/>
    <mergeCell ref="K51:N51"/>
    <mergeCell ref="O51:R51"/>
    <mergeCell ref="C54:W54"/>
    <mergeCell ref="O56:S56"/>
    <mergeCell ref="C58:W58"/>
    <mergeCell ref="O62:R62"/>
    <mergeCell ref="S62:V62"/>
    <mergeCell ref="K66:O66"/>
    <mergeCell ref="K68:N68"/>
    <mergeCell ref="O68:R68"/>
  </mergeCells>
  <phoneticPr fontId="2"/>
  <dataValidations count="9">
    <dataValidation type="list" allowBlank="1" showInputMessage="1" showErrorMessage="1" sqref="J9:P9">
      <formula1>$Y$9:$Y$10</formula1>
    </dataValidation>
    <dataValidation type="list" allowBlank="1" showInputMessage="1" showErrorMessage="1" sqref="R39:U39">
      <formula1>$Y$39:$Y$40</formula1>
    </dataValidation>
    <dataValidation type="list" allowBlank="1" showInputMessage="1" showErrorMessage="1" sqref="K49:O49 K66:O66">
      <formula1>$Y$49:$Y$50</formula1>
    </dataValidation>
    <dataValidation type="list" allowBlank="1" showInputMessage="1" showErrorMessage="1" sqref="O15 O60">
      <formula1>$Y$15:$Y$16</formula1>
    </dataValidation>
    <dataValidation type="list" allowBlank="1" showInputMessage="1" showErrorMessage="1" sqref="S8:U8 S55:U55">
      <formula1>"はい,いいえ"</formula1>
    </dataValidation>
    <dataValidation type="list" allowBlank="1" showInputMessage="1" showErrorMessage="1" sqref="R40:U40">
      <formula1>"同意を得ている,同意を得ていない"</formula1>
    </dataValidation>
    <dataValidation type="list" allowBlank="1" showInputMessage="1" showErrorMessage="1" sqref="R41:U41">
      <formula1>$Y$41:$Y$42</formula1>
    </dataValidation>
    <dataValidation type="list" allowBlank="1" showInputMessage="1" showErrorMessage="1" sqref="R44:U44">
      <formula1>$Y$44:$Y$45</formula1>
    </dataValidation>
    <dataValidation type="list" allowBlank="1" showInputMessage="1" showErrorMessage="1" sqref="O56:S56">
      <formula1>$Y$56:$Y$57</formula1>
    </dataValidation>
  </dataValidations>
  <pageMargins left="0.78740157480314965" right="0.39370078740157483" top="0.59055118110236227" bottom="0.59055118110236227" header="0.51181102362204722" footer="0.31496062992125984"/>
  <pageSetup paperSize="9" scale="70" firstPageNumber="9"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48"/>
  <sheetViews>
    <sheetView tabSelected="1" view="pageBreakPreview" topLeftCell="A12" zoomScaleNormal="100" zoomScaleSheetLayoutView="100" workbookViewId="0">
      <selection activeCell="B19" sqref="B19:D20"/>
    </sheetView>
  </sheetViews>
  <sheetFormatPr defaultColWidth="8.7265625" defaultRowHeight="13"/>
  <cols>
    <col min="1" max="1" width="11.453125" style="214" customWidth="1"/>
    <col min="2" max="2" width="3.36328125" style="224" customWidth="1"/>
    <col min="3" max="3" width="3.6328125" style="224" customWidth="1"/>
    <col min="4" max="4" width="45.08984375" style="224" customWidth="1"/>
    <col min="5" max="5" width="11.08984375" style="71" customWidth="1"/>
    <col min="6" max="6" width="31.54296875" style="225" customWidth="1"/>
    <col min="7" max="7" width="2.90625" style="225" customWidth="1"/>
    <col min="8" max="8" width="16.26953125" style="225" customWidth="1"/>
    <col min="9" max="9" width="23.453125" style="225" customWidth="1"/>
    <col min="10" max="10" width="27.6328125" style="71" customWidth="1"/>
    <col min="11" max="16384" width="8.7265625" style="71"/>
  </cols>
  <sheetData>
    <row r="1" spans="1:9" ht="19.5" customHeight="1">
      <c r="A1" s="213" t="s">
        <v>261</v>
      </c>
      <c r="E1" s="611" t="s">
        <v>218</v>
      </c>
      <c r="F1" s="611"/>
    </row>
    <row r="2" spans="1:9" ht="6.65" customHeight="1">
      <c r="E2" s="612"/>
      <c r="F2" s="612"/>
    </row>
    <row r="3" spans="1:9" ht="13.5" thickBot="1">
      <c r="A3" s="272" t="s">
        <v>219</v>
      </c>
      <c r="B3" s="613" t="s">
        <v>220</v>
      </c>
      <c r="C3" s="614"/>
      <c r="D3" s="615"/>
      <c r="E3" s="272" t="s">
        <v>221</v>
      </c>
      <c r="F3" s="272" t="s">
        <v>222</v>
      </c>
      <c r="G3" s="226"/>
      <c r="H3" s="215" t="s">
        <v>223</v>
      </c>
      <c r="I3" s="215" t="s">
        <v>224</v>
      </c>
    </row>
    <row r="4" spans="1:9" ht="13.5" customHeight="1" thickTop="1">
      <c r="A4" s="616" t="s">
        <v>290</v>
      </c>
      <c r="B4" s="618" t="s">
        <v>291</v>
      </c>
      <c r="C4" s="619"/>
      <c r="D4" s="620"/>
      <c r="E4" s="621" t="s">
        <v>226</v>
      </c>
      <c r="F4" s="623" t="str">
        <f>IF(E4="","",IF(E4=H4,I3,I4))</f>
        <v>指摘なし</v>
      </c>
      <c r="G4" s="227"/>
      <c r="H4" s="276" t="s">
        <v>226</v>
      </c>
      <c r="I4" s="626" t="s">
        <v>225</v>
      </c>
    </row>
    <row r="5" spans="1:9" ht="13.5" customHeight="1">
      <c r="A5" s="617"/>
      <c r="B5" s="618"/>
      <c r="C5" s="619"/>
      <c r="D5" s="620"/>
      <c r="E5" s="622"/>
      <c r="F5" s="624"/>
      <c r="G5" s="227"/>
      <c r="H5" s="276" t="s">
        <v>227</v>
      </c>
      <c r="I5" s="627"/>
    </row>
    <row r="6" spans="1:9" ht="13.5" customHeight="1">
      <c r="A6" s="617"/>
      <c r="B6" s="628" t="s">
        <v>292</v>
      </c>
      <c r="C6" s="228"/>
      <c r="D6" s="229" t="s">
        <v>228</v>
      </c>
      <c r="E6" s="622"/>
      <c r="F6" s="624"/>
      <c r="G6" s="230"/>
      <c r="H6" s="276" t="s">
        <v>229</v>
      </c>
      <c r="I6" s="627"/>
    </row>
    <row r="7" spans="1:9" ht="13.5" customHeight="1">
      <c r="A7" s="617"/>
      <c r="B7" s="629"/>
      <c r="C7" s="228"/>
      <c r="D7" s="229" t="s">
        <v>230</v>
      </c>
      <c r="E7" s="622"/>
      <c r="F7" s="624"/>
      <c r="G7" s="230"/>
      <c r="H7" s="276" t="s">
        <v>231</v>
      </c>
      <c r="I7" s="627"/>
    </row>
    <row r="8" spans="1:9" ht="13.5" customHeight="1">
      <c r="A8" s="617"/>
      <c r="B8" s="629"/>
      <c r="C8" s="228"/>
      <c r="D8" s="229" t="s">
        <v>232</v>
      </c>
      <c r="E8" s="622"/>
      <c r="F8" s="625"/>
      <c r="G8" s="231"/>
      <c r="H8" s="276"/>
      <c r="I8" s="627"/>
    </row>
    <row r="9" spans="1:9" ht="13.5" customHeight="1">
      <c r="A9" s="617"/>
      <c r="B9" s="630"/>
      <c r="C9" s="228"/>
      <c r="D9" s="232" t="s">
        <v>233</v>
      </c>
      <c r="E9" s="622"/>
      <c r="F9" s="625"/>
      <c r="G9" s="231"/>
      <c r="H9" s="276"/>
      <c r="I9" s="627"/>
    </row>
    <row r="10" spans="1:9" ht="24" customHeight="1">
      <c r="A10" s="631" t="s">
        <v>343</v>
      </c>
      <c r="B10" s="632" t="s">
        <v>344</v>
      </c>
      <c r="C10" s="632"/>
      <c r="D10" s="632"/>
      <c r="E10" s="622" t="s">
        <v>345</v>
      </c>
      <c r="F10" s="624" t="str">
        <f>IF(E10="","",IF(E10=H10,I3,I10))</f>
        <v>感染症や非常災害の発生時において、利用者に対するサービスの提供を継続的に実施するための、及び非常時の体制で早期の業務再開を図るための計画（業務継続計画）を策定すること。</v>
      </c>
      <c r="G10" s="231"/>
      <c r="H10" s="276" t="s">
        <v>346</v>
      </c>
      <c r="I10" s="633" t="s">
        <v>347</v>
      </c>
    </row>
    <row r="11" spans="1:9" ht="24" customHeight="1">
      <c r="A11" s="631"/>
      <c r="B11" s="632"/>
      <c r="C11" s="632"/>
      <c r="D11" s="632"/>
      <c r="E11" s="622"/>
      <c r="F11" s="624"/>
      <c r="G11" s="231"/>
      <c r="H11" s="276" t="s">
        <v>345</v>
      </c>
      <c r="I11" s="634"/>
    </row>
    <row r="12" spans="1:9" ht="30" customHeight="1">
      <c r="A12" s="631"/>
      <c r="B12" s="632" t="s">
        <v>361</v>
      </c>
      <c r="C12" s="632"/>
      <c r="D12" s="632"/>
      <c r="E12" s="635" t="s">
        <v>324</v>
      </c>
      <c r="F12" s="624" t="str">
        <f>IF(E12="","",IF(E12=H12,I3,I12))</f>
        <v>従業者に対し、業務継続計画について周知するとともに、必要な研修及び訓練（シミュレーション）を定期的に実施し、実施内容・日時・参加者を記録・保管しておくこと。</v>
      </c>
      <c r="G12" s="231"/>
      <c r="H12" s="276" t="s">
        <v>348</v>
      </c>
      <c r="I12" s="638" t="s">
        <v>349</v>
      </c>
    </row>
    <row r="13" spans="1:9" ht="30" customHeight="1">
      <c r="A13" s="631"/>
      <c r="B13" s="632"/>
      <c r="C13" s="632"/>
      <c r="D13" s="632"/>
      <c r="E13" s="636"/>
      <c r="F13" s="624"/>
      <c r="G13" s="231"/>
      <c r="H13" s="276" t="s">
        <v>324</v>
      </c>
      <c r="I13" s="639"/>
    </row>
    <row r="14" spans="1:9" ht="30" customHeight="1">
      <c r="A14" s="631"/>
      <c r="B14" s="632"/>
      <c r="C14" s="632"/>
      <c r="D14" s="632"/>
      <c r="E14" s="637"/>
      <c r="F14" s="624"/>
      <c r="G14" s="231"/>
      <c r="H14" s="276"/>
      <c r="I14" s="277"/>
    </row>
    <row r="15" spans="1:9" ht="25.5" customHeight="1">
      <c r="A15" s="640" t="s">
        <v>350</v>
      </c>
      <c r="B15" s="643" t="s">
        <v>351</v>
      </c>
      <c r="C15" s="644"/>
      <c r="D15" s="645"/>
      <c r="E15" s="284" t="s">
        <v>352</v>
      </c>
      <c r="F15" s="275" t="str">
        <f>IF(E15="","",IF(E15=H15,I3,I15))</f>
        <v>感染症の予防及びまん延防止のための指針を整備すること。</v>
      </c>
      <c r="G15" s="231"/>
      <c r="H15" s="276" t="s">
        <v>353</v>
      </c>
      <c r="I15" s="638" t="s">
        <v>354</v>
      </c>
    </row>
    <row r="16" spans="1:9" ht="65.5" customHeight="1">
      <c r="A16" s="641"/>
      <c r="B16" s="643" t="s">
        <v>355</v>
      </c>
      <c r="C16" s="644"/>
      <c r="D16" s="645"/>
      <c r="E16" s="284" t="s">
        <v>287</v>
      </c>
      <c r="F16" s="275" t="str">
        <f>IF(E16="","",IF(E16=H17,I3,I17))</f>
        <v>感染症の予防及びまん延防止のための対策を検討する委員会を定期的に（年１回）開催し、その内容を従業者に周知しておくこと。</v>
      </c>
      <c r="G16" s="231"/>
      <c r="H16" s="276" t="s">
        <v>352</v>
      </c>
      <c r="I16" s="639"/>
    </row>
    <row r="17" spans="1:9" ht="22.5" customHeight="1">
      <c r="A17" s="641"/>
      <c r="B17" s="632" t="s">
        <v>362</v>
      </c>
      <c r="C17" s="632"/>
      <c r="D17" s="632"/>
      <c r="E17" s="622" t="s">
        <v>348</v>
      </c>
      <c r="F17" s="624" t="str">
        <f>IF(E17="","",IF(E17=H19,I3,I19))</f>
        <v>指摘なし</v>
      </c>
      <c r="G17" s="233"/>
      <c r="H17" s="276" t="s">
        <v>356</v>
      </c>
      <c r="I17" s="638" t="s">
        <v>357</v>
      </c>
    </row>
    <row r="18" spans="1:9" ht="22.5" customHeight="1">
      <c r="A18" s="642"/>
      <c r="B18" s="632"/>
      <c r="C18" s="632"/>
      <c r="D18" s="632"/>
      <c r="E18" s="622"/>
      <c r="F18" s="624"/>
      <c r="G18" s="234"/>
      <c r="H18" s="276" t="s">
        <v>287</v>
      </c>
      <c r="I18" s="639"/>
    </row>
    <row r="19" spans="1:9" ht="44" customHeight="1">
      <c r="A19" s="631" t="s">
        <v>237</v>
      </c>
      <c r="B19" s="646" t="s">
        <v>238</v>
      </c>
      <c r="C19" s="646"/>
      <c r="D19" s="646"/>
      <c r="E19" s="622" t="s">
        <v>241</v>
      </c>
      <c r="F19" s="624" t="str">
        <f>IF(E19="","",IF(E19=H26,I3,I26))</f>
        <v>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v>
      </c>
      <c r="G19" s="234"/>
      <c r="H19" s="276" t="s">
        <v>348</v>
      </c>
      <c r="I19" s="638" t="s">
        <v>358</v>
      </c>
    </row>
    <row r="20" spans="1:9" ht="44" customHeight="1">
      <c r="A20" s="631"/>
      <c r="B20" s="647"/>
      <c r="C20" s="647"/>
      <c r="D20" s="647"/>
      <c r="E20" s="622"/>
      <c r="F20" s="624"/>
      <c r="G20" s="234"/>
      <c r="H20" s="276" t="s">
        <v>324</v>
      </c>
      <c r="I20" s="648"/>
    </row>
    <row r="21" spans="1:9" ht="13.5" customHeight="1">
      <c r="A21" s="631"/>
      <c r="B21" s="649" t="s">
        <v>242</v>
      </c>
      <c r="C21" s="650"/>
      <c r="D21" s="651"/>
      <c r="E21" s="622"/>
      <c r="F21" s="624"/>
      <c r="G21" s="234"/>
      <c r="H21" s="276" t="s">
        <v>235</v>
      </c>
      <c r="I21" s="652" t="s">
        <v>234</v>
      </c>
    </row>
    <row r="22" spans="1:9" ht="13.5" customHeight="1">
      <c r="A22" s="631"/>
      <c r="B22" s="238"/>
      <c r="C22" s="654"/>
      <c r="D22" s="655"/>
      <c r="E22" s="622"/>
      <c r="F22" s="624"/>
      <c r="G22" s="235"/>
      <c r="H22" s="276" t="s">
        <v>236</v>
      </c>
      <c r="I22" s="653"/>
    </row>
    <row r="23" spans="1:9" ht="13.5" customHeight="1">
      <c r="A23" s="631"/>
      <c r="B23" s="656" t="s">
        <v>243</v>
      </c>
      <c r="C23" s="657"/>
      <c r="D23" s="658"/>
      <c r="E23" s="622"/>
      <c r="F23" s="624"/>
      <c r="G23" s="234"/>
      <c r="H23" s="276"/>
      <c r="I23" s="653"/>
    </row>
    <row r="24" spans="1:9" ht="13.5" customHeight="1">
      <c r="A24" s="631"/>
      <c r="B24" s="239"/>
      <c r="C24" s="659"/>
      <c r="D24" s="660"/>
      <c r="E24" s="622"/>
      <c r="F24" s="624"/>
      <c r="G24" s="236"/>
      <c r="H24" s="276"/>
      <c r="I24" s="653"/>
    </row>
    <row r="25" spans="1:9" ht="13.5" customHeight="1">
      <c r="A25" s="631" t="s">
        <v>244</v>
      </c>
      <c r="B25" s="632" t="s">
        <v>245</v>
      </c>
      <c r="C25" s="632"/>
      <c r="D25" s="632"/>
      <c r="E25" s="622"/>
      <c r="F25" s="624" t="str">
        <f>IF(E25="","",IF(E25=H32,I3,I32))</f>
        <v/>
      </c>
      <c r="G25" s="236"/>
      <c r="H25" s="276"/>
      <c r="I25" s="653"/>
    </row>
    <row r="26" spans="1:9" ht="13.5" customHeight="1">
      <c r="A26" s="631"/>
      <c r="B26" s="632"/>
      <c r="C26" s="632"/>
      <c r="D26" s="632"/>
      <c r="E26" s="622"/>
      <c r="F26" s="624"/>
      <c r="G26" s="236"/>
      <c r="H26" s="276" t="s">
        <v>240</v>
      </c>
      <c r="I26" s="627" t="s">
        <v>239</v>
      </c>
    </row>
    <row r="27" spans="1:9" ht="13.5" customHeight="1">
      <c r="A27" s="631"/>
      <c r="B27" s="632"/>
      <c r="C27" s="632"/>
      <c r="D27" s="632"/>
      <c r="E27" s="622"/>
      <c r="F27" s="624"/>
      <c r="G27" s="236"/>
      <c r="H27" s="276" t="s">
        <v>241</v>
      </c>
      <c r="I27" s="627"/>
    </row>
    <row r="28" spans="1:9" ht="13.5" customHeight="1">
      <c r="A28" s="631" t="s">
        <v>248</v>
      </c>
      <c r="B28" s="632" t="s">
        <v>294</v>
      </c>
      <c r="C28" s="632"/>
      <c r="D28" s="632"/>
      <c r="E28" s="622"/>
      <c r="F28" s="624" t="str">
        <f>IF(E28="","",IF(E28=H35,I3,I35))</f>
        <v/>
      </c>
      <c r="G28" s="237"/>
      <c r="H28" s="276"/>
      <c r="I28" s="627"/>
    </row>
    <row r="29" spans="1:9" ht="13.5" customHeight="1">
      <c r="A29" s="631"/>
      <c r="B29" s="632"/>
      <c r="C29" s="632"/>
      <c r="D29" s="632"/>
      <c r="E29" s="622"/>
      <c r="F29" s="624"/>
      <c r="G29" s="237"/>
      <c r="H29" s="276"/>
      <c r="I29" s="627"/>
    </row>
    <row r="30" spans="1:9" ht="13.5" customHeight="1">
      <c r="A30" s="631"/>
      <c r="B30" s="632"/>
      <c r="C30" s="632"/>
      <c r="D30" s="632"/>
      <c r="E30" s="622"/>
      <c r="F30" s="624"/>
      <c r="G30" s="237"/>
      <c r="H30" s="276"/>
      <c r="I30" s="627"/>
    </row>
    <row r="31" spans="1:9" ht="13.5" customHeight="1">
      <c r="A31" s="631"/>
      <c r="B31" s="632"/>
      <c r="C31" s="632"/>
      <c r="D31" s="632"/>
      <c r="E31" s="622"/>
      <c r="F31" s="624"/>
      <c r="G31" s="237"/>
      <c r="H31" s="276"/>
      <c r="I31" s="627"/>
    </row>
    <row r="32" spans="1:9" ht="13.5" customHeight="1">
      <c r="A32" s="631" t="s">
        <v>252</v>
      </c>
      <c r="B32" s="632" t="s">
        <v>296</v>
      </c>
      <c r="C32" s="632"/>
      <c r="D32" s="632"/>
      <c r="E32" s="622"/>
      <c r="F32" s="624" t="str">
        <f>IF(E32="","",IF(E32=H39,I3,IF(E32=H41,I39,I3)))</f>
        <v/>
      </c>
      <c r="G32" s="237"/>
      <c r="H32" s="276" t="s">
        <v>246</v>
      </c>
      <c r="I32" s="627" t="s">
        <v>293</v>
      </c>
    </row>
    <row r="33" spans="1:9" ht="13.5" customHeight="1">
      <c r="A33" s="631"/>
      <c r="B33" s="632"/>
      <c r="C33" s="632"/>
      <c r="D33" s="632"/>
      <c r="E33" s="622"/>
      <c r="F33" s="624"/>
      <c r="G33" s="237"/>
      <c r="H33" s="276" t="s">
        <v>247</v>
      </c>
      <c r="I33" s="627"/>
    </row>
    <row r="34" spans="1:9" ht="13.5" customHeight="1">
      <c r="A34" s="631"/>
      <c r="B34" s="632"/>
      <c r="C34" s="632"/>
      <c r="D34" s="632"/>
      <c r="E34" s="622"/>
      <c r="F34" s="624"/>
      <c r="G34" s="240"/>
      <c r="H34" s="276"/>
      <c r="I34" s="627"/>
    </row>
    <row r="35" spans="1:9" ht="13.5" customHeight="1">
      <c r="A35" s="631"/>
      <c r="B35" s="632" t="s">
        <v>257</v>
      </c>
      <c r="C35" s="632"/>
      <c r="D35" s="632"/>
      <c r="E35" s="622"/>
      <c r="F35" s="624" t="str">
        <f>IF(E35="","",IF(E35=H42,I3,IF(E35=H44,I42,I3)))</f>
        <v/>
      </c>
      <c r="G35" s="240"/>
      <c r="H35" s="276" t="s">
        <v>249</v>
      </c>
      <c r="I35" s="627" t="s">
        <v>295</v>
      </c>
    </row>
    <row r="36" spans="1:9" ht="13.5" customHeight="1">
      <c r="A36" s="631"/>
      <c r="B36" s="632"/>
      <c r="C36" s="632"/>
      <c r="D36" s="632"/>
      <c r="E36" s="622"/>
      <c r="F36" s="624"/>
      <c r="G36" s="240"/>
      <c r="H36" s="276" t="s">
        <v>250</v>
      </c>
      <c r="I36" s="627"/>
    </row>
    <row r="37" spans="1:9" ht="13.5" customHeight="1">
      <c r="A37" s="631"/>
      <c r="B37" s="632"/>
      <c r="C37" s="632"/>
      <c r="D37" s="632"/>
      <c r="E37" s="622"/>
      <c r="F37" s="624"/>
      <c r="G37" s="241"/>
      <c r="H37" s="276" t="s">
        <v>251</v>
      </c>
      <c r="I37" s="627"/>
    </row>
    <row r="38" spans="1:9" ht="13.5" customHeight="1">
      <c r="A38" s="631" t="s">
        <v>359</v>
      </c>
      <c r="B38" s="632" t="s">
        <v>360</v>
      </c>
      <c r="C38" s="632"/>
      <c r="D38" s="632"/>
      <c r="E38" s="622"/>
      <c r="F38" s="624" t="str">
        <f>IF(E38="","",IF(E38=H45,I3,I45))</f>
        <v/>
      </c>
      <c r="G38" s="242"/>
      <c r="H38" s="276"/>
      <c r="I38" s="627"/>
    </row>
    <row r="39" spans="1:9" ht="13.5" customHeight="1">
      <c r="A39" s="631"/>
      <c r="B39" s="632"/>
      <c r="C39" s="632"/>
      <c r="D39" s="632"/>
      <c r="E39" s="622"/>
      <c r="F39" s="624"/>
      <c r="G39" s="242"/>
      <c r="H39" s="276" t="s">
        <v>253</v>
      </c>
      <c r="I39" s="627" t="s">
        <v>254</v>
      </c>
    </row>
    <row r="40" spans="1:9" ht="13.5" customHeight="1">
      <c r="G40" s="242"/>
      <c r="H40" s="276" t="s">
        <v>255</v>
      </c>
      <c r="I40" s="627"/>
    </row>
    <row r="41" spans="1:9" ht="13.5" customHeight="1">
      <c r="G41" s="240"/>
      <c r="H41" s="276" t="s">
        <v>256</v>
      </c>
      <c r="I41" s="627"/>
    </row>
    <row r="42" spans="1:9" ht="13.5" customHeight="1">
      <c r="G42" s="240"/>
      <c r="H42" s="276" t="s">
        <v>253</v>
      </c>
      <c r="I42" s="664" t="s">
        <v>299</v>
      </c>
    </row>
    <row r="43" spans="1:9" ht="13.5" customHeight="1">
      <c r="G43" s="240"/>
      <c r="H43" s="276" t="s">
        <v>258</v>
      </c>
      <c r="I43" s="665"/>
    </row>
    <row r="44" spans="1:9" ht="13.5" customHeight="1">
      <c r="G44" s="240"/>
      <c r="H44" s="276" t="s">
        <v>259</v>
      </c>
      <c r="I44" s="666"/>
    </row>
    <row r="45" spans="1:9" ht="13.5" customHeight="1">
      <c r="G45" s="661" t="str">
        <f>IF(F36="","",IF(F36=I43,J7,IF(F36=I45,J7,J45)))</f>
        <v/>
      </c>
      <c r="H45" s="276" t="s">
        <v>325</v>
      </c>
      <c r="I45" s="627" t="s">
        <v>326</v>
      </c>
    </row>
    <row r="46" spans="1:9" ht="18" customHeight="1">
      <c r="G46" s="662"/>
      <c r="H46" s="276" t="s">
        <v>327</v>
      </c>
      <c r="I46" s="627"/>
    </row>
    <row r="47" spans="1:9" ht="13.5" customHeight="1">
      <c r="G47" s="663"/>
    </row>
    <row r="48" spans="1:9" ht="24" customHeight="1">
      <c r="G48" s="240"/>
    </row>
  </sheetData>
  <mergeCells count="61">
    <mergeCell ref="A32:A37"/>
    <mergeCell ref="B32:D34"/>
    <mergeCell ref="E32:E34"/>
    <mergeCell ref="F32:F34"/>
    <mergeCell ref="I32:I34"/>
    <mergeCell ref="B35:D37"/>
    <mergeCell ref="E35:E37"/>
    <mergeCell ref="F35:F37"/>
    <mergeCell ref="I35:I38"/>
    <mergeCell ref="A38:A39"/>
    <mergeCell ref="B38:D39"/>
    <mergeCell ref="E38:E39"/>
    <mergeCell ref="F38:F39"/>
    <mergeCell ref="I39:I41"/>
    <mergeCell ref="B28:D31"/>
    <mergeCell ref="E28:E31"/>
    <mergeCell ref="F28:F31"/>
    <mergeCell ref="G45:G47"/>
    <mergeCell ref="I45:I46"/>
    <mergeCell ref="I42:I44"/>
    <mergeCell ref="A19:A24"/>
    <mergeCell ref="B19:D20"/>
    <mergeCell ref="E19:E24"/>
    <mergeCell ref="F19:F24"/>
    <mergeCell ref="I19:I20"/>
    <mergeCell ref="B21:D21"/>
    <mergeCell ref="I21:I25"/>
    <mergeCell ref="C22:D22"/>
    <mergeCell ref="B23:D23"/>
    <mergeCell ref="C24:D24"/>
    <mergeCell ref="A25:A27"/>
    <mergeCell ref="B25:D27"/>
    <mergeCell ref="E25:E27"/>
    <mergeCell ref="F25:F27"/>
    <mergeCell ref="I26:I31"/>
    <mergeCell ref="A28:A31"/>
    <mergeCell ref="A15:A18"/>
    <mergeCell ref="B15:D15"/>
    <mergeCell ref="I15:I16"/>
    <mergeCell ref="B16:D16"/>
    <mergeCell ref="B17:D18"/>
    <mergeCell ref="E17:E18"/>
    <mergeCell ref="F17:F18"/>
    <mergeCell ref="I17:I18"/>
    <mergeCell ref="I4:I9"/>
    <mergeCell ref="B6:B9"/>
    <mergeCell ref="A10:A14"/>
    <mergeCell ref="B10:D11"/>
    <mergeCell ref="E10:E11"/>
    <mergeCell ref="F10:F11"/>
    <mergeCell ref="I10:I11"/>
    <mergeCell ref="B12:D14"/>
    <mergeCell ref="E12:E14"/>
    <mergeCell ref="F12:F14"/>
    <mergeCell ref="I12:I13"/>
    <mergeCell ref="E1:F2"/>
    <mergeCell ref="B3:D3"/>
    <mergeCell ref="A4:A9"/>
    <mergeCell ref="B4:D5"/>
    <mergeCell ref="E4:E9"/>
    <mergeCell ref="F4:F9"/>
  </mergeCells>
  <phoneticPr fontId="2"/>
  <conditionalFormatting sqref="E4:E7 E19:E22">
    <cfRule type="cellIs" dxfId="10" priority="11" operator="equal">
      <formula>""</formula>
    </cfRule>
  </conditionalFormatting>
  <conditionalFormatting sqref="E32:E33 E35:E36">
    <cfRule type="cellIs" dxfId="9" priority="10" operator="equal">
      <formula>""</formula>
    </cfRule>
  </conditionalFormatting>
  <conditionalFormatting sqref="E28">
    <cfRule type="cellIs" dxfId="8" priority="9" operator="equal">
      <formula>""</formula>
    </cfRule>
  </conditionalFormatting>
  <conditionalFormatting sqref="B6:C6 C7:C9">
    <cfRule type="cellIs" dxfId="7" priority="8" operator="equal">
      <formula>""</formula>
    </cfRule>
  </conditionalFormatting>
  <conditionalFormatting sqref="E25">
    <cfRule type="cellIs" dxfId="6" priority="7" operator="equal">
      <formula>""</formula>
    </cfRule>
  </conditionalFormatting>
  <conditionalFormatting sqref="C22">
    <cfRule type="cellIs" dxfId="5" priority="6" operator="equal">
      <formula>""</formula>
    </cfRule>
  </conditionalFormatting>
  <conditionalFormatting sqref="C24">
    <cfRule type="cellIs" dxfId="4" priority="5" operator="equal">
      <formula>""</formula>
    </cfRule>
  </conditionalFormatting>
  <conditionalFormatting sqref="E38">
    <cfRule type="cellIs" dxfId="3" priority="4" operator="equal">
      <formula>""</formula>
    </cfRule>
  </conditionalFormatting>
  <conditionalFormatting sqref="E10:E12">
    <cfRule type="cellIs" dxfId="2" priority="3" operator="equal">
      <formula>""</formula>
    </cfRule>
  </conditionalFormatting>
  <conditionalFormatting sqref="E15:E16">
    <cfRule type="cellIs" dxfId="1" priority="2" operator="equal">
      <formula>""</formula>
    </cfRule>
  </conditionalFormatting>
  <conditionalFormatting sqref="E17:E18">
    <cfRule type="cellIs" dxfId="0" priority="1" operator="equal">
      <formula>""</formula>
    </cfRule>
  </conditionalFormatting>
  <dataValidations count="14">
    <dataValidation type="list" allowBlank="1" showInputMessage="1" showErrorMessage="1" sqref="E17:E18">
      <formula1>$H$19:$H$20</formula1>
    </dataValidation>
    <dataValidation type="list" allowBlank="1" showInputMessage="1" showErrorMessage="1" sqref="E16">
      <formula1>$H$17:$H$18</formula1>
    </dataValidation>
    <dataValidation type="list" allowBlank="1" showInputMessage="1" showErrorMessage="1" sqref="E15">
      <formula1>$H$15:$H$16</formula1>
    </dataValidation>
    <dataValidation type="list" allowBlank="1" showInputMessage="1" showErrorMessage="1" sqref="E12:E14">
      <formula1>$H$12:$H$13</formula1>
    </dataValidation>
    <dataValidation type="list" allowBlank="1" showInputMessage="1" showErrorMessage="1" sqref="E10:E11">
      <formula1>$H$10:$H$11</formula1>
    </dataValidation>
    <dataValidation type="list" allowBlank="1" showInputMessage="1" showErrorMessage="1" sqref="E38:E39">
      <formula1>$H$45:$H$46</formula1>
    </dataValidation>
    <dataValidation type="list" allowBlank="1" showInputMessage="1" showErrorMessage="1" sqref="E35:E37">
      <formula1>"該当なし,交付している,交付していない"</formula1>
    </dataValidation>
    <dataValidation type="list" allowBlank="1" showInputMessage="1" showErrorMessage="1" sqref="E4:E9">
      <formula1>$H$4:$H$5</formula1>
    </dataValidation>
    <dataValidation type="list" allowBlank="1" showInputMessage="1" showErrorMessage="1" sqref="C6:C9">
      <formula1>$H$6:$H$7</formula1>
    </dataValidation>
    <dataValidation type="list" allowBlank="1" showInputMessage="1" showErrorMessage="1" sqref="E19:E24">
      <formula1>$H$26:$H$27</formula1>
    </dataValidation>
    <dataValidation type="list" allowBlank="1" showInputMessage="1" showErrorMessage="1" sqref="E25">
      <formula1>$H$32:$H$33</formula1>
    </dataValidation>
    <dataValidation type="list" allowBlank="1" showInputMessage="1" showErrorMessage="1" sqref="E32:E34">
      <formula1>$H$39:$H$41</formula1>
    </dataValidation>
    <dataValidation type="list" allowBlank="1" showInputMessage="1" showErrorMessage="1" sqref="E28">
      <formula1>$H$35:$H$37</formula1>
    </dataValidation>
    <dataValidation type="list" allowBlank="1" showInputMessage="1" showErrorMessage="1" sqref="G24:G27 G38:G40 G22 G8:G16">
      <formula1>"○"</formula1>
    </dataValidation>
  </dataValidations>
  <printOptions horizontalCentered="1"/>
  <pageMargins left="0.47244094488188981" right="0.31496062992125984" top="0.59055118110236227" bottom="0.39370078740157483" header="0.31496062992125984" footer="0.31496062992125984"/>
  <pageSetup paperSize="9" scale="92"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はじめにお読みください</vt:lpstr>
      <vt:lpstr>調書1-1</vt:lpstr>
      <vt:lpstr>調書1-2</vt:lpstr>
      <vt:lpstr>【記載例】調書1</vt:lpstr>
      <vt:lpstr>調書2-1 </vt:lpstr>
      <vt:lpstr>調書2-2 </vt:lpstr>
      <vt:lpstr>【記載例】調書2</vt:lpstr>
      <vt:lpstr>調書3</vt:lpstr>
      <vt:lpstr>調書４</vt:lpstr>
      <vt:lpstr>【記載例】調書1!Print_Area</vt:lpstr>
      <vt:lpstr>【記載例】調書2!Print_Area</vt:lpstr>
      <vt:lpstr>はじめにお読みください!Print_Area</vt:lpstr>
      <vt:lpstr>'調書1-1'!Print_Area</vt:lpstr>
      <vt:lpstr>'調書1-2'!Print_Area</vt:lpstr>
      <vt:lpstr>'調書2-1 '!Print_Area</vt:lpstr>
      <vt:lpstr>'調書2-2 '!Print_Area</vt:lpstr>
      <vt:lpstr>調書3!Print_Area</vt:lpstr>
      <vt:lpstr>調書４!Print_Area</vt:lpstr>
      <vt:lpstr>【記載例】調書2!Print_Titles</vt:lpstr>
      <vt:lpstr>'調書2-1 '!Print_Titles</vt:lpstr>
      <vt:lpstr>'調書2-2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2023-12-08T02:59:26Z</dcterms:created>
  <dcterms:modified xsi:type="dcterms:W3CDTF">2026-04-11T13:22:52Z</dcterms:modified>
</cp:coreProperties>
</file>