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
    </mc:Choice>
  </mc:AlternateContent>
  <bookViews>
    <workbookView xWindow="0" yWindow="0" windowWidth="28800" windowHeight="12020"/>
  </bookViews>
  <sheets>
    <sheet name="調書１" sheetId="8" r:id="rId1"/>
    <sheet name="調書2-1" sheetId="9" r:id="rId2"/>
    <sheet name="調書2-2" sheetId="11" r:id="rId3"/>
  </sheets>
  <definedNames>
    <definedName name="_xlnm.Print_Area" localSheetId="0">調書１!$A$1:$S$22</definedName>
    <definedName name="_xlnm.Print_Area" localSheetId="1">'調書2-1'!$A$1:$AL$38</definedName>
    <definedName name="_xlnm.Print_Area" localSheetId="2">'調書2-2'!$A$1:$AL$38</definedName>
  </definedNames>
  <calcPr calcId="162913"/>
</workbook>
</file>

<file path=xl/calcChain.xml><?xml version="1.0" encoding="utf-8"?>
<calcChain xmlns="http://schemas.openxmlformats.org/spreadsheetml/2006/main">
  <c r="D1" i="11" l="1"/>
  <c r="D1" i="9"/>
  <c r="U2" i="8"/>
  <c r="AB8" i="11" s="1"/>
  <c r="F12" i="8"/>
  <c r="P8" i="9" l="1"/>
  <c r="H8" i="9"/>
  <c r="K8" i="9"/>
  <c r="S8" i="9"/>
  <c r="AA8" i="9"/>
  <c r="AI8" i="9"/>
  <c r="N8" i="11"/>
  <c r="V8" i="11"/>
  <c r="AD8" i="11"/>
  <c r="L8" i="9"/>
  <c r="T8" i="9"/>
  <c r="AB8" i="9"/>
  <c r="W8" i="11"/>
  <c r="AC8" i="9"/>
  <c r="AF8" i="11"/>
  <c r="AF8" i="9"/>
  <c r="S8" i="11"/>
  <c r="J8" i="9"/>
  <c r="R8" i="9"/>
  <c r="Z8" i="9"/>
  <c r="AH8" i="9"/>
  <c r="M8" i="11"/>
  <c r="U8" i="11"/>
  <c r="AC8" i="11"/>
  <c r="B2" i="11"/>
  <c r="O8" i="11"/>
  <c r="AE8" i="11"/>
  <c r="M8" i="9"/>
  <c r="U8" i="9"/>
  <c r="H8" i="11"/>
  <c r="P8" i="11"/>
  <c r="X8" i="11"/>
  <c r="V8" i="9"/>
  <c r="I8" i="11"/>
  <c r="Q8" i="11"/>
  <c r="Y8" i="11"/>
  <c r="AG8" i="11"/>
  <c r="N8" i="9"/>
  <c r="AD8" i="9"/>
  <c r="B2" i="9"/>
  <c r="O8" i="9"/>
  <c r="W8" i="9"/>
  <c r="AE8" i="9"/>
  <c r="J8" i="11"/>
  <c r="R8" i="11"/>
  <c r="Z8" i="11"/>
  <c r="AH8" i="11"/>
  <c r="X8" i="9"/>
  <c r="K8" i="11"/>
  <c r="AA8" i="11"/>
  <c r="AI8" i="11"/>
  <c r="I8" i="9"/>
  <c r="Q8" i="9"/>
  <c r="Y8" i="9"/>
  <c r="AG8" i="9"/>
  <c r="L8" i="11"/>
  <c r="T8" i="11"/>
  <c r="L17" i="8"/>
  <c r="G37" i="11" l="1"/>
  <c r="G38" i="9"/>
  <c r="G37" i="9"/>
  <c r="H18" i="11" l="1"/>
  <c r="AI10" i="9"/>
  <c r="AH10" i="9"/>
  <c r="AG10" i="9"/>
  <c r="AF10" i="9"/>
  <c r="AE10" i="9"/>
  <c r="AD10" i="9"/>
  <c r="AC10" i="9"/>
  <c r="AB10" i="9"/>
  <c r="AA10" i="9"/>
  <c r="Z10" i="9"/>
  <c r="Y10" i="9"/>
  <c r="X10" i="9"/>
  <c r="W10" i="9"/>
  <c r="V10" i="9"/>
  <c r="U10" i="9"/>
  <c r="T10" i="9"/>
  <c r="S10" i="9"/>
  <c r="R10" i="9"/>
  <c r="Q10" i="9"/>
  <c r="P10" i="9"/>
  <c r="O10" i="9"/>
  <c r="N10" i="9"/>
  <c r="M10" i="9"/>
  <c r="L10" i="9"/>
  <c r="K10" i="9"/>
  <c r="J10" i="9"/>
  <c r="I10" i="9"/>
  <c r="H10"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AI14" i="9"/>
  <c r="AH14" i="9"/>
  <c r="AG14" i="9"/>
  <c r="AF14" i="9"/>
  <c r="AE14" i="9"/>
  <c r="AD14" i="9"/>
  <c r="AC14" i="9"/>
  <c r="AB14" i="9"/>
  <c r="AA14" i="9"/>
  <c r="Z14" i="9"/>
  <c r="Y14" i="9"/>
  <c r="X14" i="9"/>
  <c r="W14" i="9"/>
  <c r="V14" i="9"/>
  <c r="U14" i="9"/>
  <c r="T14" i="9"/>
  <c r="S14" i="9"/>
  <c r="R14" i="9"/>
  <c r="Q14" i="9"/>
  <c r="P14" i="9"/>
  <c r="O14" i="9"/>
  <c r="N14" i="9"/>
  <c r="M14" i="9"/>
  <c r="L14" i="9"/>
  <c r="K14" i="9"/>
  <c r="J14" i="9"/>
  <c r="I14" i="9"/>
  <c r="H14" i="9"/>
  <c r="AI16" i="9"/>
  <c r="AH16" i="9"/>
  <c r="AG16" i="9"/>
  <c r="AF16" i="9"/>
  <c r="AE16" i="9"/>
  <c r="AD16" i="9"/>
  <c r="AC16" i="9"/>
  <c r="AB16" i="9"/>
  <c r="AA16" i="9"/>
  <c r="Z16" i="9"/>
  <c r="Y16" i="9"/>
  <c r="X16" i="9"/>
  <c r="W16" i="9"/>
  <c r="V16" i="9"/>
  <c r="U16" i="9"/>
  <c r="T16" i="9"/>
  <c r="S16" i="9"/>
  <c r="R16" i="9"/>
  <c r="Q16" i="9"/>
  <c r="P16" i="9"/>
  <c r="O16" i="9"/>
  <c r="N16" i="9"/>
  <c r="M16" i="9"/>
  <c r="L16" i="9"/>
  <c r="K16" i="9"/>
  <c r="J16" i="9"/>
  <c r="I16" i="9"/>
  <c r="AJ15" i="9" s="1"/>
  <c r="AK15" i="9" s="1"/>
  <c r="AL15" i="9" s="1"/>
  <c r="H16"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AJ17" i="9" l="1"/>
  <c r="AK17" i="9" s="1"/>
  <c r="AL17" i="9" s="1"/>
  <c r="AJ13" i="9"/>
  <c r="AK13" i="9" s="1"/>
  <c r="AL13" i="9" s="1"/>
  <c r="AJ11" i="9"/>
  <c r="AK11" i="9" s="1"/>
  <c r="AL11" i="9" s="1"/>
  <c r="AJ9" i="9"/>
  <c r="AK9" i="9" s="1"/>
  <c r="AL9" i="9" s="1"/>
  <c r="R15" i="8"/>
  <c r="R12" i="8"/>
  <c r="Q12" i="8"/>
  <c r="I12" i="8"/>
  <c r="J12" i="8"/>
  <c r="K12" i="8"/>
  <c r="L12" i="8"/>
  <c r="M12" i="8"/>
  <c r="N12" i="8"/>
  <c r="O12" i="8"/>
  <c r="P12" i="8"/>
  <c r="G12" i="8"/>
  <c r="H12" i="8"/>
  <c r="H23" i="11" l="1"/>
  <c r="I23" i="11"/>
  <c r="G38" i="11"/>
  <c r="G36" i="11"/>
  <c r="G35" i="11"/>
  <c r="G34" i="11"/>
  <c r="G33" i="11"/>
  <c r="G32" i="11"/>
  <c r="AK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AK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AK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AK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AK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Q15" i="8"/>
  <c r="I15" i="8"/>
  <c r="J15" i="8"/>
  <c r="K15" i="8"/>
  <c r="L15" i="8"/>
  <c r="M15" i="8"/>
  <c r="N15" i="8"/>
  <c r="O15" i="8"/>
  <c r="P15" i="8"/>
  <c r="H15" i="8"/>
  <c r="G15" i="8"/>
  <c r="F15" i="8"/>
  <c r="K19" i="11" l="1"/>
  <c r="S19" i="11"/>
  <c r="O19" i="11"/>
  <c r="R17" i="8"/>
  <c r="AA19" i="11"/>
  <c r="J19" i="11"/>
  <c r="R19" i="11"/>
  <c r="AI19" i="11"/>
  <c r="P19" i="11"/>
  <c r="Z19" i="11"/>
  <c r="AJ17" i="11"/>
  <c r="AK17" i="11" s="1"/>
  <c r="AL17" i="11" s="1"/>
  <c r="I19" i="11"/>
  <c r="Q19" i="11"/>
  <c r="Y19" i="11"/>
  <c r="AG19" i="11"/>
  <c r="AH19" i="11"/>
  <c r="AJ13" i="11"/>
  <c r="AK13" i="11" s="1"/>
  <c r="AL13" i="11" s="1"/>
  <c r="L19" i="11"/>
  <c r="T19" i="11"/>
  <c r="AB19" i="11"/>
  <c r="M19" i="11"/>
  <c r="U19" i="11"/>
  <c r="AC19" i="11"/>
  <c r="AJ11" i="11"/>
  <c r="AK11" i="11" s="1"/>
  <c r="AL11" i="11" s="1"/>
  <c r="N19" i="11"/>
  <c r="V19" i="11"/>
  <c r="AD19" i="11"/>
  <c r="W19" i="11"/>
  <c r="AE19" i="11"/>
  <c r="AJ15" i="11"/>
  <c r="AK15" i="11" s="1"/>
  <c r="AL15" i="11" s="1"/>
  <c r="H19" i="11"/>
  <c r="X19" i="11"/>
  <c r="AF19" i="11"/>
  <c r="AJ9" i="11"/>
  <c r="AK9" i="11" l="1"/>
  <c r="AL9" i="11" s="1"/>
  <c r="AJ19" i="11"/>
  <c r="AK19" i="11" s="1"/>
  <c r="AL19" i="11" s="1"/>
  <c r="G36" i="9" l="1"/>
  <c r="G35" i="9"/>
  <c r="G34" i="9"/>
  <c r="G33" i="9"/>
  <c r="G32" i="9"/>
  <c r="AK18" i="9"/>
  <c r="AK16" i="9"/>
  <c r="AK14" i="9"/>
  <c r="AK12" i="9"/>
  <c r="AK10"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H19" i="9" l="1"/>
  <c r="N19" i="9"/>
  <c r="V19" i="9"/>
  <c r="AD19" i="9"/>
  <c r="AA19" i="9"/>
  <c r="P19" i="9"/>
  <c r="Z19" i="9"/>
  <c r="S19" i="9"/>
  <c r="AB19" i="9"/>
  <c r="J19" i="9"/>
  <c r="I19" i="9"/>
  <c r="K19" i="9"/>
  <c r="AG19" i="9"/>
  <c r="L19" i="9"/>
  <c r="T19" i="9"/>
  <c r="Q19" i="9"/>
  <c r="AH19" i="9"/>
  <c r="M19" i="9"/>
  <c r="U19" i="9"/>
  <c r="AC19" i="9"/>
  <c r="R19" i="9"/>
  <c r="AI19" i="9"/>
  <c r="O19" i="9"/>
  <c r="W19" i="9"/>
  <c r="AE19" i="9"/>
  <c r="Y19" i="9"/>
  <c r="X19" i="9"/>
  <c r="AF19" i="9"/>
  <c r="AJ19" i="9" l="1"/>
  <c r="AK19" i="9" s="1"/>
  <c r="AL19" i="9" s="1"/>
</calcChain>
</file>

<file path=xl/sharedStrings.xml><?xml version="1.0" encoding="utf-8"?>
<sst xmlns="http://schemas.openxmlformats.org/spreadsheetml/2006/main" count="152" uniqueCount="78">
  <si>
    <t>職種</t>
    <rPh sb="0" eb="2">
      <t>ショクシュ</t>
    </rPh>
    <phoneticPr fontId="6"/>
  </si>
  <si>
    <t>勤務形態</t>
    <rPh sb="0" eb="2">
      <t>キンム</t>
    </rPh>
    <rPh sb="2" eb="4">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</si>
  <si>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</si>
  <si>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</si>
  <si>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</si>
  <si>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</si>
  <si>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</si>
  <si>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木</t>
    <rPh sb="0" eb="1">
      <t>モク</t>
    </rPh>
    <phoneticPr fontId="6"/>
  </si>
  <si>
    <t>金</t>
    <rPh sb="0" eb="1">
      <t>キン</t>
    </rPh>
    <phoneticPr fontId="6"/>
  </si>
  <si>
    <t>土</t>
    <rPh sb="0" eb="1">
      <t>ド</t>
    </rPh>
    <phoneticPr fontId="6"/>
  </si>
  <si>
    <t>日</t>
    <rPh sb="0" eb="1">
      <t>ニチ</t>
    </rPh>
    <phoneticPr fontId="6"/>
  </si>
  <si>
    <t>水</t>
    <rPh sb="0" eb="1">
      <t>スイ</t>
    </rPh>
    <phoneticPr fontId="6"/>
  </si>
  <si>
    <t>管理者</t>
    <rPh sb="0" eb="3">
      <t>カンリシャ</t>
    </rPh>
    <phoneticPr fontId="6"/>
  </si>
  <si>
    <t>黄色のセルは、自動計算ですので入力や上書きは厳禁です。</t>
    <rPh sb="7" eb="9">
      <t>ジドウ</t>
    </rPh>
    <rPh sb="9" eb="11">
      <t>ケイサン</t>
    </rPh>
    <rPh sb="15" eb="17">
      <t>ニュウリョク</t>
    </rPh>
    <rPh sb="18" eb="20">
      <t>ウワガ</t>
    </rPh>
    <rPh sb="22" eb="24">
      <t>ゲンキン</t>
    </rPh>
    <phoneticPr fontId="6"/>
  </si>
  <si>
    <t>事業所番号</t>
    <rPh sb="0" eb="3">
      <t>ジギョウショ</t>
    </rPh>
    <rPh sb="3" eb="5">
      <t>バンゴウ</t>
    </rPh>
    <phoneticPr fontId="6"/>
  </si>
  <si>
    <t>事業所名</t>
    <rPh sb="0" eb="3">
      <t>ジギョウショ</t>
    </rPh>
    <rPh sb="3" eb="4">
      <t>メイ</t>
    </rPh>
    <phoneticPr fontId="6"/>
  </si>
  <si>
    <t>常勤専従</t>
    <rPh sb="0" eb="2">
      <t>ジョウキン</t>
    </rPh>
    <rPh sb="2" eb="4">
      <t>センジュウ</t>
    </rPh>
    <phoneticPr fontId="6"/>
  </si>
  <si>
    <t>常勤兼務</t>
    <rPh sb="0" eb="2">
      <t>ジョウキン</t>
    </rPh>
    <rPh sb="2" eb="4">
      <t>ケンム</t>
    </rPh>
    <phoneticPr fontId="6"/>
  </si>
  <si>
    <t>非常勤専従</t>
    <rPh sb="0" eb="3">
      <t>ヒジョウキン</t>
    </rPh>
    <rPh sb="3" eb="5">
      <t>センジュウ</t>
    </rPh>
    <phoneticPr fontId="6"/>
  </si>
  <si>
    <t>非常勤兼務</t>
    <rPh sb="0" eb="3">
      <t>ヒジョウキン</t>
    </rPh>
    <rPh sb="3" eb="5">
      <t>ケンム</t>
    </rPh>
    <phoneticPr fontId="6"/>
  </si>
  <si>
    <t>月</t>
    <rPh sb="0" eb="1">
      <t>ゲツ</t>
    </rPh>
    <phoneticPr fontId="6"/>
  </si>
  <si>
    <t>火</t>
    <rPh sb="0" eb="1">
      <t>カ</t>
    </rPh>
    <phoneticPr fontId="6"/>
  </si>
  <si>
    <t>祝</t>
    <rPh sb="0" eb="1">
      <t>シュク</t>
    </rPh>
    <phoneticPr fontId="6"/>
  </si>
  <si>
    <t>区分</t>
    <rPh sb="0" eb="2">
      <t>クブン</t>
    </rPh>
    <phoneticPr fontId="6"/>
  </si>
  <si>
    <t>職種
（資格）
区分</t>
    <rPh sb="0" eb="2">
      <t>ショクシュ</t>
    </rPh>
    <rPh sb="4" eb="6">
      <t>シカク</t>
    </rPh>
    <rPh sb="8" eb="10">
      <t>クブン</t>
    </rPh>
    <phoneticPr fontId="6"/>
  </si>
  <si>
    <t>資格等証明書有無</t>
    <rPh sb="2" eb="3">
      <t>トウ</t>
    </rPh>
    <rPh sb="3" eb="5">
      <t>ショウメイ</t>
    </rPh>
    <rPh sb="5" eb="6">
      <t>ショ</t>
    </rPh>
    <rPh sb="6" eb="8">
      <t>ウム</t>
    </rPh>
    <phoneticPr fontId="6"/>
  </si>
  <si>
    <t>勤務時間の状況</t>
    <rPh sb="0" eb="2">
      <t>キンム</t>
    </rPh>
    <rPh sb="2" eb="4">
      <t>ジカン</t>
    </rPh>
    <rPh sb="5" eb="7">
      <t>ジョウキョウ</t>
    </rPh>
    <phoneticPr fontId="6"/>
  </si>
  <si>
    <t>4週
合計</t>
    <phoneticPr fontId="6"/>
  </si>
  <si>
    <t>週平均
勤務時間</t>
    <phoneticPr fontId="6"/>
  </si>
  <si>
    <t>常勤換算人数</t>
    <phoneticPr fontId="6"/>
  </si>
  <si>
    <t>□</t>
    <phoneticPr fontId="6"/>
  </si>
  <si>
    <t>□</t>
  </si>
  <si>
    <t>合計</t>
    <rPh sb="0" eb="2">
      <t>ゴウケイ</t>
    </rPh>
    <phoneticPr fontId="4"/>
  </si>
  <si>
    <t>上記以外の
職員</t>
    <rPh sb="0" eb="2">
      <t>ジョウキ</t>
    </rPh>
    <rPh sb="2" eb="4">
      <t>イガイ</t>
    </rPh>
    <rPh sb="6" eb="8">
      <t>ショクイン</t>
    </rPh>
    <phoneticPr fontId="6"/>
  </si>
  <si>
    <t>シフト区分</t>
    <rPh sb="3" eb="5">
      <t>クブン</t>
    </rPh>
    <phoneticPr fontId="6"/>
  </si>
  <si>
    <t>実働時間②-①-③</t>
    <rPh sb="0" eb="1">
      <t>ジツ</t>
    </rPh>
    <rPh sb="2" eb="4">
      <t>ジカン</t>
    </rPh>
    <phoneticPr fontId="6"/>
  </si>
  <si>
    <t>開始時間①</t>
    <rPh sb="0" eb="2">
      <t>カイシ</t>
    </rPh>
    <rPh sb="2" eb="4">
      <t>ジカン</t>
    </rPh>
    <phoneticPr fontId="6"/>
  </si>
  <si>
    <t>終了時間②</t>
    <rPh sb="0" eb="2">
      <t>シュウリョウ</t>
    </rPh>
    <rPh sb="2" eb="4">
      <t>ジカン</t>
    </rPh>
    <phoneticPr fontId="6"/>
  </si>
  <si>
    <t>休憩時間③</t>
    <rPh sb="0" eb="2">
      <t>キュウケイ</t>
    </rPh>
    <rPh sb="2" eb="4">
      <t>ジカン</t>
    </rPh>
    <phoneticPr fontId="6"/>
  </si>
  <si>
    <t>【記載に際しての留意事項】</t>
    <rPh sb="1" eb="3">
      <t>キサイ</t>
    </rPh>
    <rPh sb="4" eb="5">
      <t>サイ</t>
    </rPh>
    <rPh sb="8" eb="10">
      <t>リュウイ</t>
    </rPh>
    <rPh sb="10" eb="12">
      <t>ジコウ</t>
    </rPh>
    <phoneticPr fontId="6"/>
  </si>
  <si>
    <t>休</t>
    <rPh sb="0" eb="1">
      <t>ヤス</t>
    </rPh>
    <phoneticPr fontId="6"/>
  </si>
  <si>
    <t>従業者全員（管理者を含む。）について、全ての項目について直接入力又はセルで表示されるリストの選択により記入してください。なお、セルに色表示されている部分は自動計算されますので、削除しないでください。</t>
    <phoneticPr fontId="6"/>
  </si>
  <si>
    <t>①</t>
    <phoneticPr fontId="6"/>
  </si>
  <si>
    <t>②</t>
    <phoneticPr fontId="6"/>
  </si>
  <si>
    <t>「当該事業所で定める勤務時間の区分（※）」は、「シフト区分」毎に、例えば、開始時間「８：３０」、終了時間「１７：３０」、休憩時間「0:45（45分休憩の場合）」と入力してください（実働時間は自動計算されます）。</t>
    <phoneticPr fontId="6"/>
  </si>
  <si>
    <t>③</t>
    <phoneticPr fontId="6"/>
  </si>
  <si>
    <t>④</t>
    <phoneticPr fontId="6"/>
  </si>
  <si>
    <t>必要に応じて、セルを複写により、欄を増やしてください。</t>
    <phoneticPr fontId="6"/>
  </si>
  <si>
    <t>⑤</t>
    <phoneticPr fontId="6"/>
  </si>
  <si>
    <t>⑥</t>
    <phoneticPr fontId="6"/>
  </si>
  <si>
    <t>⑦</t>
    <phoneticPr fontId="6"/>
  </si>
  <si>
    <t>　
　　</t>
    <phoneticPr fontId="6"/>
  </si>
  <si>
    <t>事業所番号（者）</t>
    <rPh sb="0" eb="3">
      <t>ジギョウショ</t>
    </rPh>
    <rPh sb="3" eb="5">
      <t>バンゴウ</t>
    </rPh>
    <rPh sb="6" eb="7">
      <t>シャ</t>
    </rPh>
    <phoneticPr fontId="6"/>
  </si>
  <si>
    <t>事業所番号（児）</t>
    <rPh sb="0" eb="3">
      <t>ジギョウショ</t>
    </rPh>
    <rPh sb="3" eb="5">
      <t>バンゴウ</t>
    </rPh>
    <rPh sb="6" eb="7">
      <t>ジ</t>
    </rPh>
    <phoneticPr fontId="6"/>
  </si>
  <si>
    <t>事業所名（者）</t>
    <rPh sb="0" eb="3">
      <t>ジギョウショ</t>
    </rPh>
    <rPh sb="3" eb="4">
      <t>メイ</t>
    </rPh>
    <rPh sb="5" eb="6">
      <t>シャ</t>
    </rPh>
    <phoneticPr fontId="6"/>
  </si>
  <si>
    <t>事業所名（児）</t>
    <rPh sb="0" eb="3">
      <t>ジギョウショ</t>
    </rPh>
    <rPh sb="3" eb="4">
      <t>メイ</t>
    </rPh>
    <rPh sb="5" eb="6">
      <t>ジ</t>
    </rPh>
    <phoneticPr fontId="6"/>
  </si>
  <si>
    <t>相談専門員職員数</t>
    <rPh sb="0" eb="5">
      <t>ソウダンセンモンイン</t>
    </rPh>
    <rPh sb="5" eb="8">
      <t>ショクインスウ</t>
    </rPh>
    <phoneticPr fontId="4"/>
  </si>
  <si>
    <t>＜留意事項＞</t>
    <rPh sb="1" eb="5">
      <t>リュウイジコウ</t>
    </rPh>
    <phoneticPr fontId="6"/>
  </si>
  <si>
    <t>相談支援専門員</t>
    <rPh sb="0" eb="6">
      <t>ソウダンシエンセンモン</t>
    </rPh>
    <rPh sb="6" eb="7">
      <t>イン</t>
    </rPh>
    <phoneticPr fontId="6"/>
  </si>
  <si>
    <t>サービス種類</t>
    <rPh sb="4" eb="6">
      <t>シュルイ</t>
    </rPh>
    <phoneticPr fontId="6"/>
  </si>
  <si>
    <t>事前調書１　月別利用支援件数表（直近過去１年間における各月に実施したサービス利用支援・継続サービス利用支援等の実績件数の状況）</t>
    <rPh sb="0" eb="2">
      <t>ジゼン</t>
    </rPh>
    <rPh sb="2" eb="4">
      <t>チョウショ</t>
    </rPh>
    <rPh sb="6" eb="8">
      <t>ツキベツ</t>
    </rPh>
    <rPh sb="8" eb="10">
      <t>リヨウ</t>
    </rPh>
    <rPh sb="10" eb="12">
      <t>シエン</t>
    </rPh>
    <rPh sb="12" eb="14">
      <t>ケンスウ</t>
    </rPh>
    <rPh sb="14" eb="15">
      <t>ヒョウ</t>
    </rPh>
    <rPh sb="16" eb="18">
      <t>チョッキン</t>
    </rPh>
    <rPh sb="18" eb="20">
      <t>カコ</t>
    </rPh>
    <rPh sb="21" eb="23">
      <t>ネンカン</t>
    </rPh>
    <rPh sb="27" eb="29">
      <t>カクツキ</t>
    </rPh>
    <rPh sb="30" eb="32">
      <t>ジッシ</t>
    </rPh>
    <rPh sb="38" eb="40">
      <t>リヨウ</t>
    </rPh>
    <rPh sb="40" eb="42">
      <t>シエン</t>
    </rPh>
    <rPh sb="43" eb="45">
      <t>ケイゾク</t>
    </rPh>
    <rPh sb="49" eb="51">
      <t>リヨウ</t>
    </rPh>
    <rPh sb="51" eb="53">
      <t>シエン</t>
    </rPh>
    <rPh sb="53" eb="54">
      <t>トウ</t>
    </rPh>
    <rPh sb="55" eb="57">
      <t>ジッセキ</t>
    </rPh>
    <rPh sb="57" eb="59">
      <t>ケンスウ</t>
    </rPh>
    <rPh sb="60" eb="62">
      <t>ジョウキョウ</t>
    </rPh>
    <phoneticPr fontId="6"/>
  </si>
  <si>
    <t>【計画相談】
利用支援件数</t>
    <rPh sb="1" eb="5">
      <t>ケイカクソウダン</t>
    </rPh>
    <rPh sb="7" eb="9">
      <t>リヨウ</t>
    </rPh>
    <rPh sb="9" eb="11">
      <t>シエン</t>
    </rPh>
    <rPh sb="11" eb="13">
      <t>ケンスウ</t>
    </rPh>
    <rPh sb="12" eb="13">
      <t>スウ</t>
    </rPh>
    <phoneticPr fontId="4"/>
  </si>
  <si>
    <t>「【計画相談】利用件数」「【障害児相談】利用件数」欄には、各月の利用支援件数を記載してください（利用者数ではない）。</t>
    <rPh sb="2" eb="4">
      <t>ケイカク</t>
    </rPh>
    <rPh sb="4" eb="6">
      <t>ソウダン</t>
    </rPh>
    <rPh sb="7" eb="9">
      <t>リヨウ</t>
    </rPh>
    <rPh sb="9" eb="11">
      <t>ケンスウ</t>
    </rPh>
    <rPh sb="25" eb="26">
      <t>ラン</t>
    </rPh>
    <rPh sb="29" eb="30">
      <t>カク</t>
    </rPh>
    <rPh sb="30" eb="31">
      <t>ツキ</t>
    </rPh>
    <rPh sb="32" eb="34">
      <t>リヨウ</t>
    </rPh>
    <rPh sb="34" eb="36">
      <t>シエン</t>
    </rPh>
    <rPh sb="36" eb="38">
      <t>ケンスウ</t>
    </rPh>
    <rPh sb="39" eb="41">
      <t>キサイ</t>
    </rPh>
    <rPh sb="48" eb="52">
      <t>リヨウシャスウ</t>
    </rPh>
    <phoneticPr fontId="6"/>
  </si>
  <si>
    <t>【障害児相談支援】
利用支援件数</t>
    <rPh sb="1" eb="4">
      <t>ショウガイジ</t>
    </rPh>
    <rPh sb="4" eb="6">
      <t>ソウダン</t>
    </rPh>
    <rPh sb="6" eb="8">
      <t>シエン</t>
    </rPh>
    <rPh sb="10" eb="12">
      <t>リヨウ</t>
    </rPh>
    <rPh sb="12" eb="14">
      <t>シエン</t>
    </rPh>
    <rPh sb="14" eb="16">
      <t>ケンスウ</t>
    </rPh>
    <rPh sb="15" eb="16">
      <t>スウ</t>
    </rPh>
    <phoneticPr fontId="4"/>
  </si>
  <si>
    <t>営業時間</t>
    <phoneticPr fontId="4"/>
  </si>
  <si>
    <t>サービス提供時間</t>
    <phoneticPr fontId="4"/>
  </si>
  <si>
    <t>○時○分～○時○分</t>
    <phoneticPr fontId="4"/>
  </si>
  <si>
    <t>直接サービス提供職員</t>
    <rPh sb="0" eb="2">
      <t>チョクセツ</t>
    </rPh>
    <rPh sb="6" eb="8">
      <t>テイキョウ</t>
    </rPh>
    <rPh sb="8" eb="10">
      <t>ショクイン</t>
    </rPh>
    <phoneticPr fontId="6"/>
  </si>
  <si>
    <t>前６か月の平均利用支援件数</t>
    <rPh sb="0" eb="1">
      <t>ゼン</t>
    </rPh>
    <rPh sb="3" eb="4">
      <t>ゲツ</t>
    </rPh>
    <rPh sb="5" eb="7">
      <t>ヘイキン</t>
    </rPh>
    <rPh sb="7" eb="9">
      <t>リヨウ</t>
    </rPh>
    <rPh sb="9" eb="11">
      <t>シエン</t>
    </rPh>
    <rPh sb="11" eb="13">
      <t>ケンスウ</t>
    </rPh>
    <phoneticPr fontId="4"/>
  </si>
  <si>
    <t>その他従業者</t>
    <rPh sb="2" eb="3">
      <t>タ</t>
    </rPh>
    <rPh sb="3" eb="6">
      <t>ジュウギョウシャ</t>
    </rPh>
    <phoneticPr fontId="4"/>
  </si>
  <si>
    <r>
      <t xml:space="preserve">1週間に当該事業所常勤職員の勤務すべき時間数
</t>
    </r>
    <r>
      <rPr>
        <sz val="8.5"/>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6"/>
  </si>
  <si>
    <t>前6か月の平均利用支援件数</t>
    <rPh sb="0" eb="1">
      <t>ゼン</t>
    </rPh>
    <rPh sb="3" eb="4">
      <t>ゲツ</t>
    </rPh>
    <rPh sb="5" eb="7">
      <t>ヘイキン</t>
    </rPh>
    <rPh sb="7" eb="9">
      <t>リヨウ</t>
    </rPh>
    <rPh sb="9" eb="13">
      <t>シエンケンスウ</t>
    </rPh>
    <phoneticPr fontId="6"/>
  </si>
  <si>
    <r>
      <t xml:space="preserve">当該事業所で定める勤務時間の区分（※）
</t>
    </r>
    <r>
      <rPr>
        <sz val="11"/>
        <color rgb="FFFF0000"/>
        <rFont val="ＭＳ Ｐゴシック"/>
        <family val="3"/>
        <charset val="128"/>
        <scheme val="minor"/>
      </rPr>
      <t>※営業時間ベースの</t>
    </r>
    <r>
      <rPr>
        <b/>
        <sz val="11"/>
        <color rgb="FFFF0000"/>
        <rFont val="ＭＳ Ｐゴシック"/>
        <family val="3"/>
        <charset val="128"/>
        <scheme val="minor"/>
      </rPr>
      <t>出退勤時間</t>
    </r>
    <r>
      <rPr>
        <sz val="11"/>
        <color rgb="FFFF0000"/>
        <rFont val="ＭＳ Ｐゴシック"/>
        <family val="3"/>
        <charset val="128"/>
        <scheme val="minor"/>
      </rPr>
      <t>を記載</t>
    </r>
    <r>
      <rPr>
        <sz val="11"/>
        <rFont val="ＭＳ Ｐゴシック"/>
        <family val="3"/>
        <charset val="128"/>
        <scheme val="minor"/>
      </rPr>
      <t xml:space="preserve">
</t>
    </r>
    <r>
      <rPr>
        <sz val="11"/>
        <color rgb="FFFF0000"/>
        <rFont val="ＭＳ Ｐゴシック"/>
        <family val="3"/>
        <charset val="128"/>
        <scheme val="minor"/>
      </rPr>
      <t>※必ず時刻表示で入力（例　40:00【40時間00分】）してください。</t>
    </r>
    <rPh sb="21" eb="25">
      <t>エイギョウジカン</t>
    </rPh>
    <rPh sb="29" eb="32">
      <t>シュッタイキン</t>
    </rPh>
    <rPh sb="32" eb="34">
      <t>ジカン</t>
    </rPh>
    <rPh sb="35" eb="37">
      <t>キサイ</t>
    </rPh>
    <phoneticPr fontId="6"/>
  </si>
  <si>
    <t>↓以下は、計画相談・障害児相談のみ入力↓</t>
    <rPh sb="1" eb="3">
      <t>イカ</t>
    </rPh>
    <rPh sb="5" eb="9">
      <t>ケイカクソウダン</t>
    </rPh>
    <rPh sb="10" eb="15">
      <t>ショウガイジソウダン</t>
    </rPh>
    <rPh sb="17" eb="19">
      <t>ニュウリョク</t>
    </rPh>
    <phoneticPr fontId="4"/>
  </si>
  <si>
    <t>事前調書2-1</t>
    <rPh sb="0" eb="2">
      <t>ジゼン</t>
    </rPh>
    <rPh sb="2" eb="4">
      <t>チョウショ</t>
    </rPh>
    <phoneticPr fontId="6"/>
  </si>
  <si>
    <t>事前調書2-2</t>
    <phoneticPr fontId="6"/>
  </si>
  <si>
    <t>運営指導日</t>
    <rPh sb="0" eb="2">
      <t>ウンエイ</t>
    </rPh>
    <rPh sb="2" eb="4">
      <t>シドウ</t>
    </rPh>
    <rPh sb="4" eb="5">
      <t>ヒ</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</si>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</sst>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0;[Red]\-#,##0.0"/>
    <numFmt numFmtId="178" formatCode="[$-411]ge\.m\.d;@"/>
    <numFmt numFmtId="179" formatCode="0&quot;人&quot;"/>
    <numFmt numFmtId="180" formatCode="[h]:mm"/>
    <numFmt numFmtId="181" formatCode="0.0_);[Red]\(0.0\)"/>
    <numFmt numFmtId="182" formatCode="0_);[Red]\(0\)"/>
    <numFmt numFmtId="183" formatCode="0.00_ "/>
    <numFmt numFmtId="184" formatCode="h:mm;@"/>
    <numFmt numFmtId="185" formatCode="ge&quot;年&quot;m&quot;月&quot;"/>
    <numFmt numFmtId="186" formatCode="General&quot;人&quot;"/>
    <numFmt numFmtId="187" formatCode="General&quot;件&quot;"/>
  </numFmts>
  <fonts count="4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4"/>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0"/>
      <name val="ＭＳ Ｐゴシック"/>
      <family val="3"/>
      <charset val="128"/>
    </font>
    <font>
      <sz val="11"/>
      <color theme="1"/>
      <name val="ＭＳ ゴシック"/>
      <family val="3"/>
      <charset val="128"/>
    </font>
    <font>
      <sz val="11"/>
      <color theme="1"/>
      <name val="ＭＳ Ｐゴシック"/>
      <family val="2"/>
      <scheme val="minor"/>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18"/>
      <color theme="1"/>
      <name val="ＭＳ 明朝"/>
      <family val="1"/>
      <charset val="128"/>
    </font>
    <font>
      <sz val="12"/>
      <color theme="1"/>
      <name val="ＭＳ 明朝"/>
      <family val="1"/>
      <charset val="128"/>
    </font>
    <font>
      <b/>
      <sz val="14"/>
      <color theme="1"/>
      <name val="ＭＳ 明朝"/>
      <family val="1"/>
      <charset val="128"/>
    </font>
    <font>
      <sz val="11"/>
      <color indexed="8"/>
      <name val="ＭＳ Ｐゴシック"/>
      <family val="3"/>
      <charset val="128"/>
    </font>
    <font>
      <b/>
      <sz val="16"/>
      <color theme="1"/>
      <name val="ＭＳ 明朝"/>
      <family val="1"/>
      <charset val="128"/>
    </font>
    <font>
      <b/>
      <sz val="18"/>
      <color rgb="FFFF0000"/>
      <name val="ＭＳ 明朝"/>
      <family val="1"/>
      <charset val="128"/>
    </font>
    <font>
      <b/>
      <sz val="18"/>
      <color theme="1"/>
      <name val="ＭＳ 明朝"/>
      <family val="1"/>
      <charset val="128"/>
    </font>
    <font>
      <sz val="12"/>
      <name val="ＭＳ Ｐゴシック"/>
      <family val="3"/>
      <charset val="128"/>
      <scheme val="minor"/>
    </font>
    <font>
      <sz val="11"/>
      <name val="ＭＳ Ｐゴシック"/>
      <family val="3"/>
      <charset val="128"/>
      <scheme val="minor"/>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8"/>
      <name val="ＭＳ Ｐゴシック"/>
      <family val="3"/>
      <charset val="128"/>
      <scheme val="minor"/>
    </font>
    <font>
      <sz val="8"/>
      <name val="ＭＳ Ｐゴシック"/>
      <family val="3"/>
      <charset val="128"/>
    </font>
    <font>
      <sz val="16"/>
      <name val="ＭＳ Ｐゴシック"/>
      <family val="3"/>
      <charset val="128"/>
      <scheme val="minor"/>
    </font>
    <font>
      <sz val="16"/>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20"/>
      <color theme="1"/>
      <name val="ＭＳ 明朝"/>
      <family val="1"/>
      <charset val="128"/>
    </font>
    <font>
      <sz val="20"/>
      <color theme="1"/>
      <name val="ＭＳ 明朝"/>
      <family val="1"/>
      <charset val="128"/>
    </font>
    <font>
      <sz val="12"/>
      <color theme="1"/>
      <name val="ＭＳ ゴシック"/>
      <family val="3"/>
      <charset val="128"/>
    </font>
    <font>
      <sz val="8.5"/>
      <name val="ＭＳ Ｐゴシック"/>
      <family val="3"/>
      <charset val="128"/>
      <scheme val="minor"/>
    </font>
    <font>
      <sz val="8.5"/>
      <color rgb="FFFF0000"/>
      <name val="ＭＳ Ｐゴシック"/>
      <family val="3"/>
      <charset val="128"/>
      <scheme val="minor"/>
    </font>
    <font>
      <sz val="8.5"/>
      <name val="ＭＳ Ｐゴシック"/>
      <family val="3"/>
      <charset val="128"/>
    </font>
    <font>
      <b/>
      <sz val="11"/>
      <color rgb="FFFF0000"/>
      <name val="ＭＳ Ｐゴシック"/>
      <family val="3"/>
      <charset val="128"/>
      <scheme val="minor"/>
    </font>
    <font>
      <sz val="22"/>
      <color rgb="FFFF0000"/>
      <name val="ＭＳ 明朝"/>
      <family val="1"/>
      <charset val="128"/>
    </font>
    <font>
      <sz val="18"/>
      <color theme="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1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medium">
        <color theme="1"/>
      </left>
      <right/>
      <top style="medium">
        <color theme="1"/>
      </top>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hair">
        <color theme="1"/>
      </left>
      <right style="hair">
        <color theme="1"/>
      </right>
      <top style="hair">
        <color theme="1"/>
      </top>
      <bottom/>
      <diagonal/>
    </border>
    <border>
      <left/>
      <right style="hair">
        <color theme="1"/>
      </right>
      <top/>
      <bottom style="hair">
        <color theme="1"/>
      </bottom>
      <diagonal/>
    </border>
    <border>
      <left/>
      <right style="hair">
        <color theme="1"/>
      </right>
      <top style="hair">
        <color theme="1"/>
      </top>
      <bottom/>
      <diagonal/>
    </border>
    <border>
      <left style="hair">
        <color theme="1"/>
      </left>
      <right style="thin">
        <color theme="1"/>
      </right>
      <top/>
      <bottom style="hair">
        <color theme="1"/>
      </bottom>
      <diagonal/>
    </border>
    <border>
      <left style="thin">
        <color theme="1"/>
      </left>
      <right style="hair">
        <color theme="1"/>
      </right>
      <top style="thin">
        <color theme="1"/>
      </top>
      <bottom style="thin">
        <color theme="1"/>
      </bottom>
      <diagonal/>
    </border>
    <border>
      <left style="hair">
        <color theme="1"/>
      </left>
      <right/>
      <top/>
      <bottom style="hair">
        <color theme="1"/>
      </bottom>
      <diagonal/>
    </border>
    <border>
      <left style="hair">
        <color theme="1"/>
      </left>
      <right/>
      <top style="hair">
        <color theme="1"/>
      </top>
      <bottom/>
      <diagonal/>
    </border>
    <border>
      <left style="hair">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hair">
        <color theme="1"/>
      </left>
      <right style="hair">
        <color theme="1"/>
      </right>
      <top style="thin">
        <color theme="1"/>
      </top>
      <bottom style="thin">
        <color theme="1"/>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medium">
        <color indexed="64"/>
      </left>
      <right/>
      <top/>
      <bottom style="medium">
        <color theme="1"/>
      </bottom>
      <diagonal/>
    </border>
    <border>
      <left/>
      <right style="medium">
        <color indexed="64"/>
      </right>
      <top/>
      <bottom style="medium">
        <color theme="1"/>
      </bottom>
      <diagonal/>
    </border>
    <border>
      <left style="medium">
        <color indexed="64"/>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style="thin">
        <color indexed="64"/>
      </right>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medium">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hair">
        <color indexed="64"/>
      </left>
      <right style="hair">
        <color theme="1"/>
      </right>
      <top style="thin">
        <color theme="1"/>
      </top>
      <bottom style="thin">
        <color theme="1"/>
      </bottom>
      <diagonal/>
    </border>
    <border>
      <left style="hair">
        <color theme="1"/>
      </left>
      <right/>
      <top/>
      <bottom style="thin">
        <color theme="1"/>
      </bottom>
      <diagonal/>
    </border>
    <border>
      <left style="hair">
        <color indexed="64"/>
      </left>
      <right style="thin">
        <color theme="1"/>
      </right>
      <top style="thin">
        <color theme="1"/>
      </top>
      <bottom style="thin">
        <color theme="1"/>
      </bottom>
      <diagonal/>
    </border>
    <border>
      <left style="hair">
        <color theme="1"/>
      </left>
      <right/>
      <top style="thin">
        <color theme="1"/>
      </top>
      <bottom style="thin">
        <color theme="1"/>
      </bottom>
      <diagonal/>
    </border>
    <border>
      <left style="hair">
        <color indexed="64"/>
      </left>
      <right style="thin">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thin">
        <color theme="1"/>
      </right>
      <top style="thin">
        <color theme="1"/>
      </top>
      <bottom style="hair">
        <color theme="1"/>
      </bottom>
      <diagonal/>
    </border>
    <border>
      <left style="hair">
        <color indexed="64"/>
      </left>
      <right/>
      <top style="thin">
        <color theme="1"/>
      </top>
      <bottom style="thin">
        <color theme="1"/>
      </bottom>
      <diagonal/>
    </border>
    <border>
      <left style="hair">
        <color indexed="64"/>
      </left>
      <right style="hair">
        <color indexed="64"/>
      </right>
      <top style="thin">
        <color theme="1"/>
      </top>
      <bottom style="thin">
        <color theme="1"/>
      </bottom>
      <diagonal/>
    </border>
    <border>
      <left/>
      <right/>
      <top style="thin">
        <color theme="1"/>
      </top>
      <bottom style="thin">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top style="hair">
        <color theme="1"/>
      </top>
      <bottom style="medium">
        <color indexed="64"/>
      </bottom>
      <diagonal/>
    </border>
    <border>
      <left style="medium">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style="medium">
        <color indexed="64"/>
      </left>
      <right style="thin">
        <color indexed="64"/>
      </right>
      <top style="medium">
        <color theme="1"/>
      </top>
      <bottom/>
      <diagonal/>
    </border>
    <border>
      <left style="medium">
        <color indexed="64"/>
      </left>
      <right style="thin">
        <color indexed="64"/>
      </right>
      <top/>
      <bottom style="thin">
        <color indexed="64"/>
      </bottom>
      <diagonal/>
    </border>
    <border>
      <left style="hair">
        <color theme="1"/>
      </left>
      <right style="medium">
        <color indexed="64"/>
      </right>
      <top style="hair">
        <color theme="1"/>
      </top>
      <bottom style="hair">
        <color theme="1"/>
      </bottom>
      <diagonal/>
    </border>
    <border>
      <left style="medium">
        <color theme="1"/>
      </left>
      <right style="hair">
        <color theme="1"/>
      </right>
      <top style="hair">
        <color theme="1"/>
      </top>
      <bottom/>
      <diagonal/>
    </border>
    <border>
      <left style="medium">
        <color indexed="64"/>
      </left>
      <right style="thin">
        <color indexed="64"/>
      </right>
      <top style="medium">
        <color indexed="64"/>
      </top>
      <bottom style="medium">
        <color indexed="64"/>
      </bottom>
      <diagonal/>
    </border>
  </borders>
  <cellStyleXfs count="10">
    <xf numFmtId="0" fontId="0" fillId="0" borderId="0">
      <alignment vertical="center"/>
    </xf>
    <xf numFmtId="0" fontId="2" fillId="0" borderId="0">
      <alignment vertical="center"/>
    </xf>
    <xf numFmtId="0" fontId="2" fillId="0" borderId="0"/>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0" fontId="20" fillId="0" borderId="0">
      <alignment vertical="center"/>
    </xf>
    <xf numFmtId="0" fontId="2" fillId="0" borderId="0">
      <alignment vertical="center"/>
    </xf>
    <xf numFmtId="38" fontId="2" fillId="0" borderId="0" applyFont="0" applyFill="0" applyBorder="0" applyAlignment="0" applyProtection="0"/>
  </cellStyleXfs>
  <cellXfs count="380">
    <xf numFmtId="0" fontId="0" fillId="0" borderId="0" xfId="0">
      <alignment vertical="center"/>
    </xf>
    <xf numFmtId="0" fontId="3" fillId="0" borderId="0" xfId="1" applyFont="1">
      <alignment vertical="center"/>
    </xf>
    <xf numFmtId="0" fontId="5" fillId="0" borderId="0" xfId="1" applyFont="1" applyAlignment="1">
      <alignment vertical="center"/>
    </xf>
    <xf numFmtId="0" fontId="3" fillId="0" borderId="0" xfId="1" applyFont="1" applyAlignment="1">
      <alignment vertical="center"/>
    </xf>
    <xf numFmtId="0" fontId="3" fillId="0" borderId="0" xfId="1" applyFont="1" applyFill="1" applyBorder="1">
      <alignment vertical="center"/>
    </xf>
    <xf numFmtId="176" fontId="3" fillId="0" borderId="0" xfId="1" applyNumberFormat="1" applyFont="1" applyFill="1" applyBorder="1" applyAlignment="1">
      <alignment horizontal="center" vertical="center"/>
    </xf>
    <xf numFmtId="0" fontId="8" fillId="0" borderId="0" xfId="1" applyFont="1">
      <alignment vertical="center"/>
    </xf>
    <xf numFmtId="0" fontId="9" fillId="0" borderId="0" xfId="1" applyFont="1">
      <alignment vertical="center"/>
    </xf>
    <xf numFmtId="0" fontId="9" fillId="0" borderId="0" xfId="1" applyFont="1" applyAlignment="1">
      <alignment vertical="center" textRotation="255" shrinkToFit="1"/>
    </xf>
    <xf numFmtId="0" fontId="3" fillId="0" borderId="0" xfId="1" applyFont="1" applyFill="1" applyBorder="1" applyAlignment="1">
      <alignment horizontal="center" vertical="center"/>
    </xf>
    <xf numFmtId="0" fontId="3" fillId="0" borderId="0" xfId="1" applyFont="1" applyAlignment="1">
      <alignment horizontal="left" vertical="center" shrinkToFit="1"/>
    </xf>
    <xf numFmtId="0" fontId="14" fillId="0" borderId="0" xfId="5" applyFont="1">
      <alignment vertical="center"/>
    </xf>
    <xf numFmtId="0" fontId="15" fillId="0" borderId="0" xfId="5" applyFont="1">
      <alignment vertical="center"/>
    </xf>
    <xf numFmtId="0" fontId="15" fillId="0" borderId="0" xfId="5" applyFont="1" applyAlignment="1">
      <alignment vertical="center"/>
    </xf>
    <xf numFmtId="0" fontId="16" fillId="0" borderId="0" xfId="5" applyFont="1" applyAlignment="1">
      <alignment vertical="center"/>
    </xf>
    <xf numFmtId="0" fontId="16" fillId="0" borderId="0" xfId="5" applyFont="1">
      <alignment vertical="center"/>
    </xf>
    <xf numFmtId="0" fontId="17" fillId="0" borderId="0" xfId="5" applyFont="1" applyAlignment="1">
      <alignment vertical="center"/>
    </xf>
    <xf numFmtId="0" fontId="15" fillId="0" borderId="0" xfId="5" applyFont="1" applyAlignment="1">
      <alignment horizontal="left" vertical="center"/>
    </xf>
    <xf numFmtId="0" fontId="18" fillId="0" borderId="0" xfId="5" applyFont="1">
      <alignment vertical="center"/>
    </xf>
    <xf numFmtId="0" fontId="18" fillId="0" borderId="0" xfId="5" applyFont="1" applyAlignment="1">
      <alignment horizontal="left" vertical="center"/>
    </xf>
    <xf numFmtId="0" fontId="19" fillId="0" borderId="0" xfId="5" applyFont="1" applyBorder="1" applyAlignment="1">
      <alignment horizontal="center" vertical="center"/>
    </xf>
    <xf numFmtId="0" fontId="17" fillId="0" borderId="0" xfId="5" applyFont="1">
      <alignment vertical="center"/>
    </xf>
    <xf numFmtId="0" fontId="17" fillId="0" borderId="0" xfId="5" applyFont="1" applyBorder="1" applyAlignment="1">
      <alignment horizontal="center" vertical="center"/>
    </xf>
    <xf numFmtId="0" fontId="17" fillId="0" borderId="0" xfId="5" applyFont="1" applyBorder="1" applyAlignment="1">
      <alignment horizontal="right" vertical="center"/>
    </xf>
    <xf numFmtId="0" fontId="23" fillId="0" borderId="0" xfId="5" applyFont="1" applyBorder="1" applyAlignment="1">
      <alignment vertical="center"/>
    </xf>
    <xf numFmtId="0" fontId="21" fillId="0" borderId="0" xfId="5" applyFont="1" applyBorder="1" applyAlignment="1">
      <alignment vertical="center"/>
    </xf>
    <xf numFmtId="0" fontId="24" fillId="0" borderId="0" xfId="1" applyFont="1" applyAlignment="1">
      <alignment horizontal="left" vertical="center" shrinkToFit="1"/>
    </xf>
    <xf numFmtId="0" fontId="26" fillId="0" borderId="57" xfId="1" applyFont="1" applyBorder="1" applyAlignment="1">
      <alignment horizontal="center" vertical="center" shrinkToFit="1"/>
    </xf>
    <xf numFmtId="0" fontId="26" fillId="0" borderId="58" xfId="1" applyFont="1" applyBorder="1" applyAlignment="1">
      <alignment horizontal="center" vertical="center" shrinkToFit="1"/>
    </xf>
    <xf numFmtId="0" fontId="26" fillId="0" borderId="58" xfId="1" applyFont="1" applyBorder="1" applyAlignment="1">
      <alignment horizontal="center" vertical="center"/>
    </xf>
    <xf numFmtId="0" fontId="27" fillId="0" borderId="58" xfId="8" applyFont="1" applyBorder="1" applyAlignment="1">
      <alignment horizontal="center" vertical="center"/>
    </xf>
    <xf numFmtId="0" fontId="28" fillId="0" borderId="58" xfId="8" applyFont="1" applyBorder="1" applyAlignment="1">
      <alignment horizontal="center" vertical="center"/>
    </xf>
    <xf numFmtId="0" fontId="26" fillId="0" borderId="0" xfId="1" applyFont="1" applyBorder="1" applyAlignment="1">
      <alignment horizontal="center" vertical="center" shrinkToFit="1"/>
    </xf>
    <xf numFmtId="0" fontId="26" fillId="0" borderId="0" xfId="1" applyFont="1" applyBorder="1" applyAlignment="1">
      <alignment horizontal="center" vertical="center"/>
    </xf>
    <xf numFmtId="0" fontId="27" fillId="0" borderId="0" xfId="8" applyFont="1" applyBorder="1" applyAlignment="1">
      <alignment horizontal="center" vertical="center"/>
    </xf>
    <xf numFmtId="0" fontId="28" fillId="0" borderId="0" xfId="8" applyFont="1" applyBorder="1" applyAlignment="1">
      <alignment horizontal="center" vertical="center"/>
    </xf>
    <xf numFmtId="0" fontId="24" fillId="0" borderId="0" xfId="1" applyFont="1" applyFill="1" applyBorder="1" applyAlignment="1">
      <alignment horizontal="center" vertical="center"/>
    </xf>
    <xf numFmtId="0" fontId="26" fillId="0" borderId="59" xfId="1" applyFont="1" applyBorder="1" applyAlignment="1">
      <alignment horizontal="center" vertical="center"/>
    </xf>
    <xf numFmtId="0" fontId="26" fillId="0" borderId="0" xfId="1" applyFont="1" applyBorder="1" applyAlignment="1">
      <alignment vertical="center"/>
    </xf>
    <xf numFmtId="0" fontId="26" fillId="0" borderId="0" xfId="1" applyFont="1" applyBorder="1">
      <alignment vertical="center"/>
    </xf>
    <xf numFmtId="0" fontId="3" fillId="0" borderId="0" xfId="1" applyFont="1" applyBorder="1">
      <alignment vertical="center"/>
    </xf>
    <xf numFmtId="0" fontId="30" fillId="0" borderId="0" xfId="1" applyFont="1" applyFill="1" applyBorder="1" applyAlignment="1">
      <alignment horizontal="center" vertical="center" wrapText="1"/>
    </xf>
    <xf numFmtId="0" fontId="24" fillId="0" borderId="0" xfId="1" applyFont="1" applyFill="1" applyBorder="1" applyAlignment="1">
      <alignment horizontal="center" vertical="center" shrinkToFit="1"/>
    </xf>
    <xf numFmtId="177" fontId="24" fillId="0" borderId="0" xfId="9" applyNumberFormat="1" applyFont="1" applyFill="1" applyBorder="1" applyAlignment="1">
      <alignment horizontal="center" vertical="center"/>
    </xf>
    <xf numFmtId="177" fontId="24" fillId="0" borderId="24" xfId="9" applyNumberFormat="1" applyFont="1" applyFill="1" applyBorder="1" applyAlignment="1">
      <alignment horizontal="center" vertical="center"/>
    </xf>
    <xf numFmtId="0" fontId="24" fillId="0" borderId="11" xfId="1" applyFont="1" applyFill="1" applyBorder="1" applyAlignment="1">
      <alignment horizontal="center" vertical="center" shrinkToFit="1"/>
    </xf>
    <xf numFmtId="0" fontId="24" fillId="0" borderId="12" xfId="1" applyFont="1" applyFill="1" applyBorder="1" applyAlignment="1">
      <alignment horizontal="center" vertical="center" shrinkToFit="1"/>
    </xf>
    <xf numFmtId="0" fontId="24" fillId="0" borderId="14" xfId="1" applyFont="1" applyFill="1" applyBorder="1" applyAlignment="1">
      <alignment horizontal="center" vertical="center" shrinkToFit="1"/>
    </xf>
    <xf numFmtId="0" fontId="24" fillId="0" borderId="15" xfId="1" applyFont="1" applyFill="1" applyBorder="1" applyAlignment="1">
      <alignment horizontal="center" vertical="center" shrinkToFit="1"/>
    </xf>
    <xf numFmtId="0" fontId="9" fillId="0" borderId="0" xfId="1" applyFont="1" applyBorder="1">
      <alignment vertical="center"/>
    </xf>
    <xf numFmtId="0" fontId="24" fillId="0" borderId="51" xfId="1" applyFont="1" applyFill="1" applyBorder="1" applyAlignment="1">
      <alignment horizontal="center" vertical="center" shrinkToFit="1"/>
    </xf>
    <xf numFmtId="0" fontId="25" fillId="3" borderId="35" xfId="1" applyNumberFormat="1" applyFont="1" applyFill="1" applyBorder="1" applyAlignment="1">
      <alignment horizontal="center" vertical="center"/>
    </xf>
    <xf numFmtId="182" fontId="25" fillId="3" borderId="34" xfId="1" applyNumberFormat="1" applyFont="1" applyFill="1" applyBorder="1" applyAlignment="1">
      <alignment horizontal="center" vertical="center"/>
    </xf>
    <xf numFmtId="182" fontId="25" fillId="3" borderId="80" xfId="1" applyNumberFormat="1" applyFont="1" applyFill="1" applyBorder="1" applyAlignment="1">
      <alignment horizontal="center" vertical="center"/>
    </xf>
    <xf numFmtId="182" fontId="25" fillId="3" borderId="35" xfId="1" applyNumberFormat="1" applyFont="1" applyFill="1" applyBorder="1" applyAlignment="1">
      <alignment horizontal="center" vertical="center"/>
    </xf>
    <xf numFmtId="183" fontId="24" fillId="3" borderId="1" xfId="1" applyNumberFormat="1" applyFont="1" applyFill="1" applyBorder="1" applyAlignment="1">
      <alignment horizontal="right" vertical="center"/>
    </xf>
    <xf numFmtId="183" fontId="24" fillId="3" borderId="6" xfId="1" applyNumberFormat="1" applyFont="1" applyFill="1" applyBorder="1" applyAlignment="1">
      <alignment horizontal="right" vertical="center"/>
    </xf>
    <xf numFmtId="0" fontId="24" fillId="0" borderId="0" xfId="1" applyFont="1">
      <alignment vertical="center"/>
    </xf>
    <xf numFmtId="0" fontId="24" fillId="0" borderId="0" xfId="1" applyFont="1" applyFill="1" applyBorder="1" applyAlignment="1">
      <alignment vertical="center"/>
    </xf>
    <xf numFmtId="0" fontId="24" fillId="0" borderId="2" xfId="1" applyFont="1" applyFill="1" applyBorder="1" applyAlignment="1">
      <alignment vertical="center"/>
    </xf>
    <xf numFmtId="0" fontId="24" fillId="2" borderId="20" xfId="1" applyFont="1" applyFill="1" applyBorder="1" applyAlignment="1">
      <alignment horizontal="center" vertical="center" shrinkToFit="1"/>
    </xf>
    <xf numFmtId="0" fontId="24" fillId="2" borderId="12" xfId="1" applyFont="1" applyFill="1" applyBorder="1" applyAlignment="1">
      <alignment horizontal="center" vertical="center" shrinkToFit="1"/>
    </xf>
    <xf numFmtId="0" fontId="24" fillId="2" borderId="19" xfId="1" applyFont="1" applyFill="1" applyBorder="1" applyAlignment="1">
      <alignment horizontal="center" vertical="center" shrinkToFit="1"/>
    </xf>
    <xf numFmtId="0" fontId="24" fillId="2" borderId="14" xfId="1" applyFont="1" applyFill="1" applyBorder="1" applyAlignment="1">
      <alignment horizontal="center" vertical="center" shrinkToFit="1"/>
    </xf>
    <xf numFmtId="0" fontId="24" fillId="0" borderId="51" xfId="1" applyFont="1" applyFill="1" applyBorder="1" applyAlignment="1">
      <alignment horizontal="center" vertical="center"/>
    </xf>
    <xf numFmtId="176" fontId="24" fillId="0" borderId="0" xfId="1" applyNumberFormat="1" applyFont="1" applyFill="1" applyBorder="1" applyAlignment="1">
      <alignment horizontal="center" vertical="center"/>
    </xf>
    <xf numFmtId="182" fontId="24" fillId="0" borderId="51" xfId="1" applyNumberFormat="1" applyFont="1" applyFill="1" applyBorder="1" applyAlignment="1">
      <alignment horizontal="center" vertical="center"/>
    </xf>
    <xf numFmtId="0" fontId="25" fillId="0" borderId="0" xfId="1" applyFont="1" applyBorder="1" applyAlignment="1">
      <alignment vertical="center" textRotation="255" wrapText="1"/>
    </xf>
    <xf numFmtId="0" fontId="24" fillId="0" borderId="0" xfId="1" applyFont="1" applyFill="1" applyBorder="1">
      <alignment vertical="center"/>
    </xf>
    <xf numFmtId="0" fontId="24" fillId="0" borderId="8" xfId="1" applyFont="1" applyFill="1" applyBorder="1" applyAlignment="1">
      <alignment horizontal="center" vertical="center" shrinkToFit="1"/>
    </xf>
    <xf numFmtId="0" fontId="25" fillId="0" borderId="8" xfId="2" applyFont="1" applyBorder="1" applyAlignment="1">
      <alignment horizontal="center" vertical="center" shrinkToFit="1"/>
    </xf>
    <xf numFmtId="0" fontId="25" fillId="0" borderId="0" xfId="2" applyFont="1" applyBorder="1" applyAlignment="1">
      <alignment horizontal="left" vertical="center" shrinkToFit="1"/>
    </xf>
    <xf numFmtId="184" fontId="24" fillId="0" borderId="12" xfId="1" applyNumberFormat="1" applyFont="1" applyFill="1" applyBorder="1" applyAlignment="1">
      <alignment horizontal="center" vertical="center" shrinkToFit="1"/>
    </xf>
    <xf numFmtId="182" fontId="25" fillId="0" borderId="12" xfId="2" applyNumberFormat="1" applyFont="1" applyBorder="1" applyAlignment="1">
      <alignment horizontal="center" vertical="center" shrinkToFit="1"/>
    </xf>
    <xf numFmtId="0" fontId="30" fillId="0" borderId="0" xfId="2" applyFont="1" applyAlignment="1">
      <alignment vertical="center" wrapText="1"/>
    </xf>
    <xf numFmtId="180" fontId="25" fillId="3" borderId="12" xfId="2" applyNumberFormat="1" applyFont="1" applyFill="1" applyBorder="1" applyAlignment="1">
      <alignment horizontal="center" vertical="center" shrinkToFit="1"/>
    </xf>
    <xf numFmtId="182" fontId="24" fillId="0" borderId="0" xfId="1" applyNumberFormat="1" applyFont="1" applyFill="1" applyBorder="1" applyAlignment="1">
      <alignment horizontal="center" vertical="center" shrinkToFit="1"/>
    </xf>
    <xf numFmtId="0" fontId="30" fillId="0" borderId="0" xfId="2" applyFont="1" applyAlignment="1">
      <alignment horizontal="center" vertical="center" wrapText="1"/>
    </xf>
    <xf numFmtId="0" fontId="30" fillId="0" borderId="0" xfId="2" applyFont="1" applyAlignment="1">
      <alignment vertical="center"/>
    </xf>
    <xf numFmtId="0" fontId="30" fillId="0" borderId="0" xfId="2" applyFont="1" applyAlignment="1">
      <alignment horizontal="center" vertical="center"/>
    </xf>
    <xf numFmtId="0" fontId="30" fillId="0" borderId="0" xfId="1" applyFont="1" applyAlignment="1">
      <alignment horizontal="center" vertical="center"/>
    </xf>
    <xf numFmtId="0" fontId="30" fillId="0" borderId="0" xfId="1" applyFont="1" applyAlignment="1">
      <alignment vertical="center"/>
    </xf>
    <xf numFmtId="0" fontId="38" fillId="0" borderId="0" xfId="2" applyFont="1" applyBorder="1" applyAlignment="1">
      <alignment horizontal="center" vertical="center" shrinkToFit="1"/>
    </xf>
    <xf numFmtId="0" fontId="38" fillId="0" borderId="0" xfId="2" applyFont="1" applyAlignment="1">
      <alignment vertical="center"/>
    </xf>
    <xf numFmtId="0" fontId="24" fillId="0" borderId="33" xfId="1" applyFont="1" applyFill="1" applyBorder="1" applyAlignment="1">
      <alignment horizontal="center" vertical="center" shrinkToFit="1"/>
    </xf>
    <xf numFmtId="180" fontId="25" fillId="3" borderId="33" xfId="2" applyNumberFormat="1" applyFont="1" applyFill="1" applyBorder="1" applyAlignment="1">
      <alignment horizontal="center" vertical="center" shrinkToFit="1"/>
    </xf>
    <xf numFmtId="0" fontId="7" fillId="0" borderId="0" xfId="1" applyFont="1" applyBorder="1" applyAlignment="1">
      <alignment horizontal="left" vertical="center" wrapText="1"/>
    </xf>
    <xf numFmtId="0" fontId="9" fillId="0" borderId="0" xfId="1" applyFont="1" applyBorder="1" applyAlignment="1">
      <alignment vertical="center" textRotation="255" shrinkToFit="1"/>
    </xf>
    <xf numFmtId="0" fontId="9" fillId="0" borderId="0" xfId="1" applyFont="1" applyBorder="1" applyAlignment="1">
      <alignment vertical="center" textRotation="255" wrapText="1" shrinkToFit="1"/>
    </xf>
    <xf numFmtId="0" fontId="23" fillId="0" borderId="0" xfId="5" applyFont="1" applyBorder="1" applyAlignment="1">
      <alignment vertical="center" wrapText="1"/>
    </xf>
    <xf numFmtId="0" fontId="17" fillId="0" borderId="0" xfId="5" applyFont="1" applyAlignment="1">
      <alignment vertical="center" wrapText="1"/>
    </xf>
    <xf numFmtId="0" fontId="23" fillId="0" borderId="0" xfId="5" applyFont="1" applyBorder="1" applyAlignment="1">
      <alignment horizontal="center" vertical="center" wrapText="1"/>
    </xf>
    <xf numFmtId="0" fontId="17" fillId="0" borderId="0" xfId="5" applyFont="1" applyAlignment="1">
      <alignment horizontal="left" vertical="center" wrapText="1"/>
    </xf>
    <xf numFmtId="0" fontId="41" fillId="0" borderId="0" xfId="5" applyFont="1" applyAlignment="1">
      <alignment horizontal="left" vertical="center"/>
    </xf>
    <xf numFmtId="0" fontId="15" fillId="0" borderId="0" xfId="5" quotePrefix="1" applyFont="1" applyAlignment="1">
      <alignment horizontal="center" vertical="center"/>
    </xf>
    <xf numFmtId="0" fontId="24" fillId="2" borderId="106" xfId="1" applyFont="1" applyFill="1" applyBorder="1" applyAlignment="1">
      <alignment horizontal="center" vertical="center" shrinkToFit="1"/>
    </xf>
    <xf numFmtId="0" fontId="24" fillId="2" borderId="107" xfId="1" applyFont="1" applyFill="1" applyBorder="1" applyAlignment="1">
      <alignment horizontal="center" vertical="center" shrinkToFit="1"/>
    </xf>
    <xf numFmtId="0" fontId="24" fillId="2" borderId="108" xfId="1" applyFont="1" applyFill="1" applyBorder="1" applyAlignment="1">
      <alignment horizontal="center" vertical="center" shrinkToFit="1"/>
    </xf>
    <xf numFmtId="0" fontId="24" fillId="2" borderId="109" xfId="1" applyFont="1" applyFill="1" applyBorder="1" applyAlignment="1">
      <alignment horizontal="center" vertical="center" shrinkToFit="1"/>
    </xf>
    <xf numFmtId="180" fontId="24" fillId="3" borderId="84" xfId="1" applyNumberFormat="1" applyFont="1" applyFill="1" applyBorder="1" applyAlignment="1">
      <alignment horizontal="center" vertical="center" shrinkToFit="1"/>
    </xf>
    <xf numFmtId="180" fontId="24" fillId="3" borderId="111" xfId="1" applyNumberFormat="1" applyFont="1" applyFill="1" applyBorder="1" applyAlignment="1">
      <alignment horizontal="center" vertical="center" shrinkToFit="1"/>
    </xf>
    <xf numFmtId="180" fontId="24" fillId="3" borderId="110" xfId="1" applyNumberFormat="1" applyFont="1" applyFill="1" applyBorder="1" applyAlignment="1">
      <alignment horizontal="center" vertical="center" shrinkToFit="1"/>
    </xf>
    <xf numFmtId="185" fontId="17" fillId="2" borderId="55" xfId="5" applyNumberFormat="1" applyFont="1" applyFill="1" applyBorder="1" applyAlignment="1">
      <alignment horizontal="center" vertical="center" wrapText="1"/>
    </xf>
    <xf numFmtId="185" fontId="17" fillId="2" borderId="114" xfId="5" applyNumberFormat="1" applyFont="1" applyFill="1" applyBorder="1" applyAlignment="1">
      <alignment horizontal="center" vertical="center" wrapText="1"/>
    </xf>
    <xf numFmtId="185" fontId="17" fillId="2" borderId="119" xfId="5" applyNumberFormat="1" applyFont="1" applyFill="1" applyBorder="1" applyAlignment="1">
      <alignment horizontal="center" vertical="center" wrapText="1"/>
    </xf>
    <xf numFmtId="185" fontId="17" fillId="2" borderId="120" xfId="5" applyNumberFormat="1" applyFont="1" applyFill="1" applyBorder="1" applyAlignment="1">
      <alignment horizontal="center" vertical="center" wrapText="1"/>
    </xf>
    <xf numFmtId="185" fontId="17" fillId="2" borderId="121" xfId="5" applyNumberFormat="1" applyFont="1" applyFill="1" applyBorder="1" applyAlignment="1">
      <alignment horizontal="center" vertical="center" wrapText="1"/>
    </xf>
    <xf numFmtId="187" fontId="23" fillId="2" borderId="90" xfId="5" applyNumberFormat="1" applyFont="1" applyFill="1" applyBorder="1" applyAlignment="1">
      <alignment horizontal="center" vertical="center" wrapText="1"/>
    </xf>
    <xf numFmtId="187" fontId="23" fillId="2" borderId="95" xfId="5" applyNumberFormat="1" applyFont="1" applyFill="1" applyBorder="1" applyAlignment="1">
      <alignment horizontal="center" vertical="center" wrapText="1"/>
    </xf>
    <xf numFmtId="187" fontId="23" fillId="2" borderId="115" xfId="5" applyNumberFormat="1" applyFont="1" applyFill="1" applyBorder="1" applyAlignment="1">
      <alignment horizontal="center" vertical="center" wrapText="1"/>
    </xf>
    <xf numFmtId="187" fontId="23" fillId="2" borderId="114" xfId="5" applyNumberFormat="1" applyFont="1" applyFill="1" applyBorder="1" applyAlignment="1">
      <alignment horizontal="center" vertical="center" wrapText="1"/>
    </xf>
    <xf numFmtId="0" fontId="23" fillId="2" borderId="113" xfId="5" applyNumberFormat="1" applyFont="1" applyFill="1" applyBorder="1" applyAlignment="1">
      <alignment horizontal="center" vertical="center" wrapText="1"/>
    </xf>
    <xf numFmtId="0" fontId="23" fillId="2" borderId="114" xfId="5" applyNumberFormat="1" applyFont="1" applyFill="1" applyBorder="1" applyAlignment="1">
      <alignment horizontal="center" vertical="center" wrapText="1"/>
    </xf>
    <xf numFmtId="187" fontId="23" fillId="0" borderId="85" xfId="5" applyNumberFormat="1" applyFont="1" applyBorder="1" applyAlignment="1" applyProtection="1">
      <alignment horizontal="center" vertical="center" wrapText="1"/>
      <protection locked="0"/>
    </xf>
    <xf numFmtId="187" fontId="23" fillId="0" borderId="89" xfId="5" applyNumberFormat="1" applyFont="1" applyBorder="1" applyAlignment="1" applyProtection="1">
      <alignment horizontal="center" vertical="center" wrapText="1"/>
      <protection locked="0"/>
    </xf>
    <xf numFmtId="187" fontId="23" fillId="0" borderId="91" xfId="5" applyNumberFormat="1" applyFont="1" applyBorder="1" applyAlignment="1" applyProtection="1">
      <alignment horizontal="center" vertical="center" wrapText="1"/>
      <protection locked="0"/>
    </xf>
    <xf numFmtId="187" fontId="23" fillId="0" borderId="118" xfId="5" applyNumberFormat="1" applyFont="1" applyBorder="1" applyAlignment="1" applyProtection="1">
      <alignment horizontal="center" vertical="center" wrapText="1"/>
      <protection locked="0"/>
    </xf>
    <xf numFmtId="187" fontId="23" fillId="0" borderId="93" xfId="5" applyNumberFormat="1" applyFont="1" applyBorder="1" applyAlignment="1" applyProtection="1">
      <alignment horizontal="center" vertical="center" wrapText="1"/>
      <protection locked="0"/>
    </xf>
    <xf numFmtId="187" fontId="23" fillId="0" borderId="94" xfId="5" applyNumberFormat="1" applyFont="1" applyBorder="1" applyAlignment="1" applyProtection="1">
      <alignment horizontal="center" vertical="center" wrapText="1"/>
      <protection locked="0"/>
    </xf>
    <xf numFmtId="187" fontId="23" fillId="0" borderId="117" xfId="5" applyNumberFormat="1" applyFont="1" applyBorder="1" applyAlignment="1" applyProtection="1">
      <alignment horizontal="center" vertical="center" wrapText="1"/>
      <protection locked="0"/>
    </xf>
    <xf numFmtId="187" fontId="23" fillId="0" borderId="116" xfId="5" applyNumberFormat="1" applyFont="1" applyBorder="1" applyAlignment="1" applyProtection="1">
      <alignment horizontal="center" vertical="center" wrapText="1"/>
      <protection locked="0"/>
    </xf>
    <xf numFmtId="186" fontId="23" fillId="0" borderId="97" xfId="5" applyNumberFormat="1" applyFont="1" applyBorder="1" applyAlignment="1" applyProtection="1">
      <alignment horizontal="center" vertical="center" wrapText="1"/>
      <protection locked="0"/>
    </xf>
    <xf numFmtId="186" fontId="23" fillId="0" borderId="98" xfId="5" applyNumberFormat="1" applyFont="1" applyBorder="1" applyAlignment="1" applyProtection="1">
      <alignment horizontal="center" vertical="center" wrapText="1"/>
      <protection locked="0"/>
    </xf>
    <xf numFmtId="186" fontId="23" fillId="0" borderId="96" xfId="5" applyNumberFormat="1" applyFont="1" applyBorder="1" applyAlignment="1" applyProtection="1">
      <alignment horizontal="center" vertical="center" wrapText="1"/>
      <protection locked="0"/>
    </xf>
    <xf numFmtId="186" fontId="23" fillId="0" borderId="113" xfId="5" applyNumberFormat="1" applyFont="1" applyBorder="1" applyAlignment="1" applyProtection="1">
      <alignment horizontal="center" vertical="center" wrapText="1"/>
      <protection locked="0"/>
    </xf>
    <xf numFmtId="186" fontId="23" fillId="0" borderId="114" xfId="5" applyNumberFormat="1" applyFont="1" applyBorder="1" applyAlignment="1" applyProtection="1">
      <alignment horizontal="center" vertical="center" wrapText="1"/>
      <protection locked="0"/>
    </xf>
    <xf numFmtId="186" fontId="17" fillId="0" borderId="112" xfId="5" applyNumberFormat="1" applyFont="1" applyBorder="1" applyAlignment="1" applyProtection="1">
      <alignment horizontal="center" vertical="center" wrapText="1"/>
      <protection locked="0"/>
    </xf>
    <xf numFmtId="0" fontId="24" fillId="0" borderId="51" xfId="1" applyFont="1" applyFill="1" applyBorder="1" applyAlignment="1" applyProtection="1">
      <alignment horizontal="center" vertical="center" shrinkToFit="1"/>
      <protection locked="0"/>
    </xf>
    <xf numFmtId="0" fontId="24" fillId="0" borderId="75" xfId="1" applyFont="1" applyFill="1" applyBorder="1" applyAlignment="1" applyProtection="1">
      <alignment horizontal="center" vertical="center" shrinkToFit="1"/>
      <protection locked="0"/>
    </xf>
    <xf numFmtId="0" fontId="24" fillId="0" borderId="49" xfId="1" applyFont="1" applyFill="1" applyBorder="1" applyAlignment="1" applyProtection="1">
      <alignment horizontal="center" vertical="center" shrinkToFit="1"/>
      <protection locked="0"/>
    </xf>
    <xf numFmtId="0" fontId="24" fillId="0" borderId="43" xfId="1" applyFont="1" applyFill="1" applyBorder="1" applyAlignment="1" applyProtection="1">
      <alignment horizontal="center" vertical="center" shrinkToFit="1"/>
      <protection locked="0"/>
    </xf>
    <xf numFmtId="0" fontId="24" fillId="0" borderId="44" xfId="1" applyFont="1" applyFill="1" applyBorder="1" applyAlignment="1" applyProtection="1">
      <alignment horizontal="center" vertical="center" shrinkToFit="1"/>
      <protection locked="0"/>
    </xf>
    <xf numFmtId="0" fontId="24" fillId="0" borderId="47" xfId="1" applyFont="1" applyFill="1" applyBorder="1" applyAlignment="1" applyProtection="1">
      <alignment horizontal="center" vertical="center" shrinkToFit="1"/>
      <protection locked="0"/>
    </xf>
    <xf numFmtId="0" fontId="24" fillId="0" borderId="25" xfId="1" applyFont="1" applyFill="1" applyBorder="1" applyAlignment="1" applyProtection="1">
      <alignment horizontal="center" vertical="center"/>
      <protection locked="0"/>
    </xf>
    <xf numFmtId="0" fontId="24" fillId="0" borderId="12" xfId="1" applyFont="1" applyFill="1" applyBorder="1" applyAlignment="1" applyProtection="1">
      <alignment horizontal="center" vertical="center"/>
      <protection locked="0"/>
    </xf>
    <xf numFmtId="0" fontId="24" fillId="0" borderId="34" xfId="1" applyFont="1" applyFill="1" applyBorder="1" applyAlignment="1" applyProtection="1">
      <alignment horizontal="center" vertical="center"/>
      <protection locked="0"/>
    </xf>
    <xf numFmtId="0" fontId="24" fillId="0" borderId="50" xfId="1" applyFont="1" applyFill="1" applyBorder="1" applyAlignment="1" applyProtection="1">
      <alignment vertical="center"/>
      <protection locked="0"/>
    </xf>
    <xf numFmtId="0" fontId="24" fillId="0" borderId="31" xfId="1" applyFont="1" applyFill="1" applyBorder="1" applyAlignment="1" applyProtection="1">
      <alignment vertical="center"/>
      <protection locked="0"/>
    </xf>
    <xf numFmtId="0" fontId="24" fillId="0" borderId="25" xfId="1" applyFont="1" applyFill="1" applyBorder="1" applyAlignment="1" applyProtection="1">
      <alignment vertical="center"/>
      <protection locked="0"/>
    </xf>
    <xf numFmtId="0" fontId="24" fillId="0" borderId="28" xfId="1" applyFont="1" applyFill="1" applyBorder="1" applyAlignment="1" applyProtection="1">
      <alignment vertical="center"/>
      <protection locked="0"/>
    </xf>
    <xf numFmtId="0" fontId="24" fillId="0" borderId="20" xfId="1" applyFont="1" applyFill="1" applyBorder="1" applyAlignment="1" applyProtection="1">
      <alignment vertical="center"/>
      <protection locked="0"/>
    </xf>
    <xf numFmtId="0" fontId="24" fillId="0" borderId="13" xfId="1" applyFont="1" applyFill="1" applyBorder="1" applyAlignment="1" applyProtection="1">
      <alignment vertical="center"/>
      <protection locked="0"/>
    </xf>
    <xf numFmtId="0" fontId="24" fillId="0" borderId="12" xfId="1" applyFont="1" applyFill="1" applyBorder="1" applyAlignment="1" applyProtection="1">
      <alignment vertical="center"/>
      <protection locked="0"/>
    </xf>
    <xf numFmtId="0" fontId="24" fillId="0" borderId="16" xfId="1" applyFont="1" applyFill="1" applyBorder="1" applyAlignment="1" applyProtection="1">
      <alignment vertical="center"/>
      <protection locked="0"/>
    </xf>
    <xf numFmtId="0" fontId="24" fillId="0" borderId="32" xfId="1" applyFont="1" applyFill="1" applyBorder="1" applyAlignment="1" applyProtection="1">
      <alignment vertical="center"/>
      <protection locked="0"/>
    </xf>
    <xf numFmtId="0" fontId="24" fillId="0" borderId="38" xfId="1" applyFont="1" applyFill="1" applyBorder="1" applyAlignment="1" applyProtection="1">
      <alignment vertical="center"/>
      <protection locked="0"/>
    </xf>
    <xf numFmtId="0" fontId="24" fillId="0" borderId="33" xfId="1" applyFont="1" applyFill="1" applyBorder="1" applyAlignment="1" applyProtection="1">
      <alignment vertical="center"/>
      <protection locked="0"/>
    </xf>
    <xf numFmtId="0" fontId="24" fillId="0" borderId="21" xfId="1" applyFont="1" applyFill="1" applyBorder="1" applyAlignment="1" applyProtection="1">
      <alignment vertical="center"/>
      <protection locked="0"/>
    </xf>
    <xf numFmtId="180" fontId="24" fillId="3" borderId="122" xfId="1" applyNumberFormat="1" applyFont="1" applyFill="1" applyBorder="1" applyAlignment="1">
      <alignment horizontal="center" vertical="center" shrinkToFit="1"/>
    </xf>
    <xf numFmtId="180" fontId="24" fillId="3" borderId="123" xfId="1" applyNumberFormat="1" applyFont="1" applyFill="1" applyBorder="1" applyAlignment="1">
      <alignment horizontal="center" vertical="center" shrinkToFit="1"/>
    </xf>
    <xf numFmtId="180" fontId="24" fillId="3" borderId="124" xfId="1" applyNumberFormat="1" applyFont="1" applyFill="1" applyBorder="1" applyAlignment="1">
      <alignment horizontal="center" vertical="center" shrinkToFit="1"/>
    </xf>
    <xf numFmtId="180" fontId="24" fillId="3" borderId="125" xfId="1" applyNumberFormat="1" applyFont="1" applyFill="1" applyBorder="1" applyAlignment="1">
      <alignment horizontal="center" vertical="center" shrinkToFit="1"/>
    </xf>
    <xf numFmtId="180" fontId="24" fillId="3" borderId="126" xfId="1" applyNumberFormat="1" applyFont="1" applyFill="1" applyBorder="1" applyAlignment="1">
      <alignment horizontal="center" vertical="center" shrinkToFit="1"/>
    </xf>
    <xf numFmtId="0" fontId="24" fillId="0" borderId="0" xfId="1" applyFont="1" applyFill="1" applyBorder="1" applyAlignment="1" applyProtection="1">
      <alignment horizontal="center" vertical="center" shrinkToFit="1"/>
      <protection locked="0"/>
    </xf>
    <xf numFmtId="0" fontId="24" fillId="3" borderId="22" xfId="1" applyNumberFormat="1" applyFont="1" applyFill="1" applyBorder="1" applyAlignment="1">
      <alignment horizontal="right" vertical="center"/>
    </xf>
    <xf numFmtId="180" fontId="24" fillId="3" borderId="129" xfId="1" applyNumberFormat="1" applyFont="1" applyFill="1" applyBorder="1" applyAlignment="1">
      <alignment horizontal="center" vertical="center" shrinkToFit="1"/>
    </xf>
    <xf numFmtId="180" fontId="24" fillId="3" borderId="130" xfId="1" applyNumberFormat="1" applyFont="1" applyFill="1" applyBorder="1" applyAlignment="1">
      <alignment horizontal="center" vertical="center" shrinkToFit="1"/>
    </xf>
    <xf numFmtId="180" fontId="24" fillId="3" borderId="86" xfId="1" applyNumberFormat="1" applyFont="1" applyFill="1" applyBorder="1" applyAlignment="1">
      <alignment horizontal="center" vertical="center" shrinkToFit="1"/>
    </xf>
    <xf numFmtId="180" fontId="24" fillId="3" borderId="92" xfId="1" applyNumberFormat="1" applyFont="1" applyFill="1" applyBorder="1" applyAlignment="1">
      <alignment horizontal="center" vertical="center" shrinkToFit="1"/>
    </xf>
    <xf numFmtId="0" fontId="25" fillId="3" borderId="131" xfId="1" applyNumberFormat="1" applyFont="1" applyFill="1" applyBorder="1" applyAlignment="1">
      <alignment horizontal="center" vertical="center"/>
    </xf>
    <xf numFmtId="182" fontId="25" fillId="3" borderId="6" xfId="1" applyNumberFormat="1" applyFont="1" applyFill="1" applyBorder="1" applyAlignment="1">
      <alignment horizontal="center" vertical="center"/>
    </xf>
    <xf numFmtId="182" fontId="25" fillId="3" borderId="4" xfId="1" applyNumberFormat="1" applyFont="1" applyFill="1" applyBorder="1" applyAlignment="1">
      <alignment horizontal="center" vertical="center"/>
    </xf>
    <xf numFmtId="182" fontId="25" fillId="3" borderId="131" xfId="1" applyNumberFormat="1" applyFont="1" applyFill="1" applyBorder="1" applyAlignment="1">
      <alignment horizontal="center" vertical="center"/>
    </xf>
    <xf numFmtId="182" fontId="25" fillId="3" borderId="22" xfId="1" applyNumberFormat="1" applyFont="1" applyFill="1" applyBorder="1" applyAlignment="1">
      <alignment horizontal="center" vertical="center"/>
    </xf>
    <xf numFmtId="0" fontId="24" fillId="0" borderId="49" xfId="1" applyFont="1" applyFill="1" applyBorder="1" applyAlignment="1" applyProtection="1">
      <alignment horizontal="center" vertical="center" shrinkToFit="1"/>
      <protection locked="0"/>
    </xf>
    <xf numFmtId="0" fontId="24" fillId="0" borderId="47" xfId="1" applyFont="1" applyFill="1" applyBorder="1" applyAlignment="1" applyProtection="1">
      <alignment horizontal="center" vertical="center" shrinkToFit="1"/>
      <protection locked="0"/>
    </xf>
    <xf numFmtId="0" fontId="32" fillId="0" borderId="0" xfId="2" applyFont="1" applyAlignment="1">
      <alignment vertical="center"/>
    </xf>
    <xf numFmtId="0" fontId="47" fillId="0" borderId="0" xfId="5" applyFont="1" applyFill="1" applyBorder="1" applyAlignment="1">
      <alignment horizontal="center" vertical="center"/>
    </xf>
    <xf numFmtId="0" fontId="17" fillId="0" borderId="0" xfId="5" applyFont="1" applyFill="1" applyAlignment="1">
      <alignment vertical="center" wrapText="1"/>
    </xf>
    <xf numFmtId="0" fontId="14" fillId="0" borderId="0" xfId="5" applyFont="1" applyFill="1">
      <alignment vertical="center"/>
    </xf>
    <xf numFmtId="178" fontId="48" fillId="0" borderId="0" xfId="5" applyNumberFormat="1" applyFont="1">
      <alignment vertical="center"/>
    </xf>
    <xf numFmtId="0" fontId="17" fillId="0" borderId="0" xfId="5" applyFont="1" applyFill="1" applyBorder="1" applyAlignment="1">
      <alignment vertical="center" wrapText="1"/>
    </xf>
    <xf numFmtId="0" fontId="17" fillId="0" borderId="0" xfId="5" applyFont="1" applyAlignment="1">
      <alignment vertical="center" wrapText="1"/>
    </xf>
    <xf numFmtId="178" fontId="17" fillId="0" borderId="1" xfId="5" applyNumberFormat="1" applyFont="1" applyBorder="1" applyAlignment="1" applyProtection="1">
      <alignment horizontal="center" vertical="center"/>
      <protection locked="0"/>
    </xf>
    <xf numFmtId="178" fontId="17" fillId="0" borderId="5" xfId="5" applyNumberFormat="1" applyFont="1" applyBorder="1" applyAlignment="1" applyProtection="1">
      <alignment horizontal="center" vertical="center"/>
      <protection locked="0"/>
    </xf>
    <xf numFmtId="0" fontId="17" fillId="4" borderId="1" xfId="5" applyFont="1" applyFill="1" applyBorder="1" applyAlignment="1">
      <alignment horizontal="center" vertical="center"/>
    </xf>
    <xf numFmtId="0" fontId="17" fillId="4" borderId="5" xfId="5" applyFont="1" applyFill="1" applyBorder="1" applyAlignment="1">
      <alignment horizontal="center" vertical="center"/>
    </xf>
    <xf numFmtId="0" fontId="40" fillId="4" borderId="56" xfId="5" applyFont="1" applyFill="1" applyBorder="1" applyAlignment="1">
      <alignment horizontal="center" vertical="center"/>
    </xf>
    <xf numFmtId="0" fontId="40" fillId="4" borderId="55" xfId="5" applyFont="1" applyFill="1" applyBorder="1" applyAlignment="1">
      <alignment horizontal="center" vertical="center"/>
    </xf>
    <xf numFmtId="0" fontId="17" fillId="4" borderId="62" xfId="5" applyFont="1" applyFill="1" applyBorder="1" applyAlignment="1">
      <alignment horizontal="center" vertical="center" shrinkToFit="1"/>
    </xf>
    <xf numFmtId="0" fontId="17" fillId="4" borderId="64" xfId="5" applyFont="1" applyFill="1" applyBorder="1" applyAlignment="1">
      <alignment horizontal="center" vertical="center" shrinkToFit="1"/>
    </xf>
    <xf numFmtId="49" fontId="17" fillId="0" borderId="62" xfId="5" applyNumberFormat="1" applyFont="1" applyFill="1" applyBorder="1" applyAlignment="1" applyProtection="1">
      <alignment horizontal="center" vertical="center" shrinkToFit="1"/>
      <protection locked="0"/>
    </xf>
    <xf numFmtId="49" fontId="17" fillId="0" borderId="64" xfId="5" applyNumberFormat="1" applyFont="1" applyFill="1" applyBorder="1" applyAlignment="1" applyProtection="1">
      <alignment horizontal="center" vertical="center" shrinkToFit="1"/>
      <protection locked="0"/>
    </xf>
    <xf numFmtId="49" fontId="17" fillId="0" borderId="63" xfId="5" applyNumberFormat="1" applyFont="1" applyFill="1" applyBorder="1" applyAlignment="1" applyProtection="1">
      <alignment horizontal="center" vertical="center" shrinkToFit="1"/>
      <protection locked="0"/>
    </xf>
    <xf numFmtId="0" fontId="47" fillId="2" borderId="50" xfId="5" applyFont="1" applyFill="1" applyBorder="1" applyAlignment="1">
      <alignment horizontal="center" vertical="center"/>
    </xf>
    <xf numFmtId="0" fontId="47" fillId="2" borderId="27" xfId="5" applyFont="1" applyFill="1" applyBorder="1" applyAlignment="1">
      <alignment horizontal="center" vertical="center"/>
    </xf>
    <xf numFmtId="0" fontId="47" fillId="2" borderId="39" xfId="5" applyFont="1" applyFill="1" applyBorder="1" applyAlignment="1">
      <alignment horizontal="center" vertical="center"/>
    </xf>
    <xf numFmtId="0" fontId="47" fillId="2" borderId="51" xfId="5" applyFont="1" applyFill="1" applyBorder="1" applyAlignment="1">
      <alignment horizontal="center" vertical="center"/>
    </xf>
    <xf numFmtId="0" fontId="47" fillId="2" borderId="0" xfId="5" applyFont="1" applyFill="1" applyBorder="1" applyAlignment="1">
      <alignment horizontal="center" vertical="center"/>
    </xf>
    <xf numFmtId="0" fontId="47" fillId="2" borderId="52" xfId="5" applyFont="1" applyFill="1" applyBorder="1" applyAlignment="1">
      <alignment horizontal="center" vertical="center"/>
    </xf>
    <xf numFmtId="0" fontId="47" fillId="2" borderId="53" xfId="5" applyFont="1" applyFill="1" applyBorder="1" applyAlignment="1">
      <alignment horizontal="center" vertical="center"/>
    </xf>
    <xf numFmtId="0" fontId="47" fillId="2" borderId="24" xfId="5" applyFont="1" applyFill="1" applyBorder="1" applyAlignment="1">
      <alignment horizontal="center" vertical="center"/>
    </xf>
    <xf numFmtId="0" fontId="47" fillId="2" borderId="23" xfId="5" applyFont="1" applyFill="1" applyBorder="1" applyAlignment="1">
      <alignment horizontal="center" vertical="center"/>
    </xf>
    <xf numFmtId="0" fontId="23" fillId="4" borderId="87" xfId="5" applyFont="1" applyFill="1" applyBorder="1" applyAlignment="1">
      <alignment horizontal="center" vertical="center" wrapText="1"/>
    </xf>
    <xf numFmtId="0" fontId="23" fillId="4" borderId="85" xfId="5" applyFont="1" applyFill="1" applyBorder="1" applyAlignment="1">
      <alignment horizontal="center" vertical="center"/>
    </xf>
    <xf numFmtId="0" fontId="23" fillId="4" borderId="91" xfId="5" applyFont="1" applyFill="1" applyBorder="1" applyAlignment="1">
      <alignment horizontal="center" vertical="center"/>
    </xf>
    <xf numFmtId="0" fontId="23" fillId="4" borderId="88" xfId="5" applyFont="1" applyFill="1" applyBorder="1" applyAlignment="1">
      <alignment horizontal="center" vertical="center" wrapText="1"/>
    </xf>
    <xf numFmtId="0" fontId="23" fillId="4" borderId="86" xfId="5" applyFont="1" applyFill="1" applyBorder="1" applyAlignment="1">
      <alignment horizontal="center" vertical="center"/>
    </xf>
    <xf numFmtId="0" fontId="23" fillId="4" borderId="92" xfId="5" applyFont="1" applyFill="1" applyBorder="1" applyAlignment="1">
      <alignment horizontal="center" vertical="center"/>
    </xf>
    <xf numFmtId="0" fontId="22" fillId="0" borderId="51" xfId="5" applyFont="1" applyBorder="1" applyAlignment="1">
      <alignment horizontal="left" vertical="center" wrapText="1"/>
    </xf>
    <xf numFmtId="0" fontId="22" fillId="0" borderId="0" xfId="5" applyFont="1" applyBorder="1" applyAlignment="1">
      <alignment horizontal="left" vertical="center" wrapText="1"/>
    </xf>
    <xf numFmtId="0" fontId="19" fillId="0" borderId="56" xfId="5" applyFont="1" applyBorder="1" applyAlignment="1">
      <alignment horizontal="center" vertical="center"/>
    </xf>
    <xf numFmtId="0" fontId="40" fillId="0" borderId="54" xfId="5" applyFont="1" applyBorder="1" applyAlignment="1">
      <alignment horizontal="center" vertical="center"/>
    </xf>
    <xf numFmtId="0" fontId="40" fillId="0" borderId="56" xfId="5" applyFont="1" applyBorder="1" applyAlignment="1">
      <alignment horizontal="center" vertical="center"/>
    </xf>
    <xf numFmtId="0" fontId="40" fillId="0" borderId="55" xfId="5" applyFont="1" applyBorder="1" applyAlignment="1">
      <alignment horizontal="center" vertical="center"/>
    </xf>
    <xf numFmtId="180" fontId="25" fillId="4" borderId="62" xfId="1" applyNumberFormat="1" applyFont="1" applyFill="1" applyBorder="1" applyAlignment="1">
      <alignment horizontal="center" vertical="center"/>
    </xf>
    <xf numFmtId="180" fontId="25" fillId="4" borderId="63" xfId="1" applyNumberFormat="1" applyFont="1" applyFill="1" applyBorder="1" applyAlignment="1">
      <alignment horizontal="center" vertical="center"/>
    </xf>
    <xf numFmtId="180" fontId="25" fillId="4" borderId="64" xfId="1" applyNumberFormat="1" applyFont="1" applyFill="1" applyBorder="1" applyAlignment="1">
      <alignment horizontal="center" vertical="center"/>
    </xf>
    <xf numFmtId="0" fontId="43" fillId="4" borderId="63" xfId="1" applyFont="1" applyFill="1" applyBorder="1" applyAlignment="1">
      <alignment horizontal="center" vertical="center" wrapText="1"/>
    </xf>
    <xf numFmtId="0" fontId="45" fillId="4" borderId="63" xfId="2" applyFont="1" applyFill="1" applyBorder="1" applyAlignment="1">
      <alignment horizontal="center" vertical="center"/>
    </xf>
    <xf numFmtId="0" fontId="24" fillId="4" borderId="62" xfId="1" applyFont="1" applyFill="1" applyBorder="1" applyAlignment="1">
      <alignment horizontal="center" vertical="center" wrapText="1"/>
    </xf>
    <xf numFmtId="0" fontId="24" fillId="4" borderId="63" xfId="1" applyFont="1" applyFill="1" applyBorder="1" applyAlignment="1">
      <alignment horizontal="center" vertical="center" wrapText="1"/>
    </xf>
    <xf numFmtId="0" fontId="24" fillId="4" borderId="64" xfId="1" applyFont="1" applyFill="1" applyBorder="1" applyAlignment="1">
      <alignment horizontal="center" vertical="center" wrapText="1"/>
    </xf>
    <xf numFmtId="179" fontId="2" fillId="0" borderId="62" xfId="2" applyNumberFormat="1" applyBorder="1" applyAlignment="1" applyProtection="1">
      <alignment horizontal="right" vertical="center"/>
      <protection locked="0"/>
    </xf>
    <xf numFmtId="179" fontId="2" fillId="0" borderId="63" xfId="2" applyNumberFormat="1" applyBorder="1" applyAlignment="1" applyProtection="1">
      <alignment horizontal="right" vertical="center"/>
      <protection locked="0"/>
    </xf>
    <xf numFmtId="179" fontId="2" fillId="0" borderId="64" xfId="2" applyNumberFormat="1" applyBorder="1" applyAlignment="1" applyProtection="1">
      <alignment horizontal="right" vertical="center"/>
      <protection locked="0"/>
    </xf>
    <xf numFmtId="0" fontId="24" fillId="0" borderId="0" xfId="1" applyFont="1" applyAlignment="1">
      <alignment horizontal="left" vertical="center" shrinkToFit="1"/>
    </xf>
    <xf numFmtId="0" fontId="25" fillId="0" borderId="0" xfId="2" applyFont="1" applyAlignment="1">
      <alignment horizontal="left" vertical="center" shrinkToFit="1"/>
    </xf>
    <xf numFmtId="0" fontId="29" fillId="2" borderId="0" xfId="1" applyFont="1" applyFill="1" applyAlignment="1">
      <alignment horizontal="center" vertical="center"/>
    </xf>
    <xf numFmtId="0" fontId="24" fillId="4" borderId="60" xfId="1" applyFont="1" applyFill="1" applyBorder="1" applyAlignment="1">
      <alignment horizontal="center" vertical="center"/>
    </xf>
    <xf numFmtId="0" fontId="2" fillId="4" borderId="61" xfId="2" applyFill="1" applyBorder="1" applyAlignment="1">
      <alignment horizontal="center" vertical="center"/>
    </xf>
    <xf numFmtId="0" fontId="24" fillId="0" borderId="62" xfId="1" applyFont="1" applyFill="1" applyBorder="1" applyAlignment="1" applyProtection="1">
      <alignment horizontal="center" vertical="center" shrinkToFit="1"/>
      <protection locked="0"/>
    </xf>
    <xf numFmtId="0" fontId="24" fillId="0" borderId="63" xfId="1" applyFont="1" applyFill="1" applyBorder="1" applyAlignment="1" applyProtection="1">
      <alignment horizontal="center" vertical="center" shrinkToFit="1"/>
      <protection locked="0"/>
    </xf>
    <xf numFmtId="0" fontId="24" fillId="0" borderId="64" xfId="1" applyFont="1" applyFill="1" applyBorder="1" applyAlignment="1" applyProtection="1">
      <alignment horizontal="center" vertical="center" shrinkToFit="1"/>
      <protection locked="0"/>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xf>
    <xf numFmtId="0" fontId="24" fillId="0" borderId="10" xfId="1" applyFont="1" applyFill="1" applyBorder="1" applyAlignment="1">
      <alignment horizontal="center" vertical="center"/>
    </xf>
    <xf numFmtId="0" fontId="24" fillId="0" borderId="73" xfId="1" applyFont="1" applyFill="1" applyBorder="1" applyAlignment="1">
      <alignment horizontal="center" vertical="center" wrapText="1"/>
    </xf>
    <xf numFmtId="0" fontId="25" fillId="0" borderId="30" xfId="2" applyFont="1" applyBorder="1" applyAlignment="1">
      <alignment horizontal="center" vertical="center" wrapText="1"/>
    </xf>
    <xf numFmtId="0" fontId="25" fillId="0" borderId="42" xfId="2" applyFont="1" applyBorder="1" applyAlignment="1">
      <alignment horizontal="center" vertical="center" wrapText="1"/>
    </xf>
    <xf numFmtId="180" fontId="24" fillId="0" borderId="62" xfId="1" applyNumberFormat="1" applyFont="1" applyFill="1" applyBorder="1" applyAlignment="1" applyProtection="1">
      <alignment horizontal="center" vertical="center"/>
      <protection locked="0"/>
    </xf>
    <xf numFmtId="180" fontId="24" fillId="0" borderId="63" xfId="1" applyNumberFormat="1" applyFont="1" applyFill="1" applyBorder="1" applyAlignment="1" applyProtection="1">
      <alignment horizontal="center" vertical="center"/>
      <protection locked="0"/>
    </xf>
    <xf numFmtId="180" fontId="24" fillId="0" borderId="64" xfId="1" applyNumberFormat="1" applyFont="1" applyFill="1" applyBorder="1" applyAlignment="1" applyProtection="1">
      <alignment horizontal="center" vertical="center"/>
      <protection locked="0"/>
    </xf>
    <xf numFmtId="180" fontId="13" fillId="0" borderId="62" xfId="1" applyNumberFormat="1" applyFont="1" applyFill="1" applyBorder="1" applyAlignment="1" applyProtection="1">
      <alignment horizontal="center" vertical="center"/>
      <protection locked="0"/>
    </xf>
    <xf numFmtId="180" fontId="13" fillId="0" borderId="63" xfId="1" applyNumberFormat="1" applyFont="1" applyFill="1" applyBorder="1" applyAlignment="1" applyProtection="1">
      <alignment horizontal="center" vertical="center"/>
      <protection locked="0"/>
    </xf>
    <xf numFmtId="180" fontId="13" fillId="0" borderId="64" xfId="1" applyNumberFormat="1" applyFont="1" applyFill="1" applyBorder="1" applyAlignment="1" applyProtection="1">
      <alignment horizontal="center" vertical="center"/>
      <protection locked="0"/>
    </xf>
    <xf numFmtId="0" fontId="42" fillId="4" borderId="62" xfId="1" applyFont="1" applyFill="1" applyBorder="1" applyAlignment="1">
      <alignment horizontal="center" vertical="center" shrinkToFit="1"/>
    </xf>
    <xf numFmtId="0" fontId="42" fillId="4" borderId="63" xfId="1" applyFont="1" applyFill="1" applyBorder="1" applyAlignment="1">
      <alignment horizontal="center" vertical="center" shrinkToFit="1"/>
    </xf>
    <xf numFmtId="0" fontId="42" fillId="4" borderId="64" xfId="1" applyFont="1" applyFill="1" applyBorder="1" applyAlignment="1">
      <alignment horizontal="center" vertical="center" shrinkToFit="1"/>
    </xf>
    <xf numFmtId="0" fontId="11" fillId="0" borderId="62" xfId="1" applyFont="1" applyBorder="1" applyAlignment="1" applyProtection="1">
      <alignment horizontal="center" vertical="center"/>
      <protection locked="0"/>
    </xf>
    <xf numFmtId="0" fontId="11" fillId="0" borderId="63" xfId="1" applyFont="1" applyBorder="1" applyAlignment="1" applyProtection="1">
      <alignment horizontal="center" vertical="center"/>
      <protection locked="0"/>
    </xf>
    <xf numFmtId="0" fontId="11" fillId="0" borderId="64" xfId="1" applyFont="1" applyBorder="1" applyAlignment="1" applyProtection="1">
      <alignment horizontal="center" vertical="center"/>
      <protection locked="0"/>
    </xf>
    <xf numFmtId="0" fontId="30" fillId="0" borderId="43" xfId="1" applyFont="1" applyFill="1" applyBorder="1" applyAlignment="1">
      <alignment horizontal="center" vertical="center" wrapText="1"/>
    </xf>
    <xf numFmtId="0" fontId="30" fillId="0" borderId="99" xfId="1" applyFont="1" applyFill="1" applyBorder="1" applyAlignment="1">
      <alignment horizontal="center" vertical="center" wrapText="1"/>
    </xf>
    <xf numFmtId="0" fontId="33" fillId="0" borderId="44" xfId="1" applyFont="1" applyFill="1" applyBorder="1" applyAlignment="1">
      <alignment horizontal="center" vertical="center" wrapText="1"/>
    </xf>
    <xf numFmtId="0" fontId="33" fillId="0" borderId="102" xfId="2" applyFont="1" applyBorder="1" applyAlignment="1">
      <alignment horizontal="center" vertical="center" wrapText="1"/>
    </xf>
    <xf numFmtId="0" fontId="33" fillId="0" borderId="76" xfId="1" applyFont="1" applyFill="1" applyBorder="1" applyAlignment="1">
      <alignment horizontal="center" vertical="center" wrapText="1"/>
    </xf>
    <xf numFmtId="0" fontId="33" fillId="0" borderId="100" xfId="2" applyFont="1" applyBorder="1" applyAlignment="1">
      <alignment horizontal="center" vertical="center" wrapText="1"/>
    </xf>
    <xf numFmtId="0" fontId="24" fillId="0" borderId="50" xfId="1" applyFont="1" applyBorder="1" applyAlignment="1">
      <alignment horizontal="center" vertical="center" shrinkToFit="1"/>
    </xf>
    <xf numFmtId="0" fontId="2" fillId="0" borderId="39" xfId="2" applyBorder="1" applyAlignment="1">
      <alignment horizontal="center" vertical="center" shrinkToFit="1"/>
    </xf>
    <xf numFmtId="0" fontId="2" fillId="0" borderId="51" xfId="2" applyBorder="1" applyAlignment="1">
      <alignment horizontal="center" vertical="center" shrinkToFit="1"/>
    </xf>
    <xf numFmtId="0" fontId="2" fillId="0" borderId="52" xfId="2" applyBorder="1" applyAlignment="1">
      <alignment horizontal="center" vertical="center" shrinkToFit="1"/>
    </xf>
    <xf numFmtId="0" fontId="2" fillId="0" borderId="99" xfId="2" applyBorder="1" applyAlignment="1">
      <alignment horizontal="center" vertical="center" shrinkToFit="1"/>
    </xf>
    <xf numFmtId="0" fontId="2" fillId="0" borderId="100" xfId="2" applyBorder="1" applyAlignment="1">
      <alignment horizontal="center" vertical="center" shrinkToFit="1"/>
    </xf>
    <xf numFmtId="0" fontId="24" fillId="0" borderId="72" xfId="1" applyFont="1" applyFill="1" applyBorder="1" applyAlignment="1">
      <alignment horizontal="center" vertical="center" shrinkToFit="1"/>
    </xf>
    <xf numFmtId="0" fontId="24" fillId="0" borderId="74" xfId="1" applyFont="1" applyFill="1" applyBorder="1" applyAlignment="1">
      <alignment horizontal="center" vertical="center" shrinkToFit="1"/>
    </xf>
    <xf numFmtId="0" fontId="24" fillId="0" borderId="101" xfId="1" applyFont="1" applyFill="1" applyBorder="1" applyAlignment="1">
      <alignment horizontal="center" vertical="center" shrinkToFit="1"/>
    </xf>
    <xf numFmtId="0" fontId="33" fillId="0" borderId="25" xfId="1" applyFont="1" applyFill="1" applyBorder="1" applyAlignment="1">
      <alignment horizontal="center" vertical="center" wrapText="1" shrinkToFit="1"/>
    </xf>
    <xf numFmtId="0" fontId="34" fillId="0" borderId="75" xfId="2" applyFont="1" applyBorder="1" applyAlignment="1">
      <alignment horizontal="center" vertical="center" wrapText="1" shrinkToFit="1"/>
    </xf>
    <xf numFmtId="0" fontId="34" fillId="0" borderId="102" xfId="2" applyFont="1" applyBorder="1" applyAlignment="1">
      <alignment horizontal="center" vertical="center" wrapText="1" shrinkToFit="1"/>
    </xf>
    <xf numFmtId="0" fontId="24" fillId="0" borderId="31" xfId="1" applyFont="1" applyFill="1" applyBorder="1" applyAlignment="1">
      <alignment horizontal="center" vertical="center" shrinkToFit="1"/>
    </xf>
    <xf numFmtId="0" fontId="24" fillId="0" borderId="28" xfId="1" applyFont="1" applyFill="1" applyBorder="1" applyAlignment="1">
      <alignment horizontal="center" vertical="center" shrinkToFit="1"/>
    </xf>
    <xf numFmtId="0" fontId="24" fillId="0" borderId="48" xfId="1" applyFont="1" applyFill="1" applyBorder="1" applyAlignment="1">
      <alignment horizontal="center" vertical="center" shrinkToFit="1"/>
    </xf>
    <xf numFmtId="0" fontId="24" fillId="0" borderId="49" xfId="1" applyFont="1" applyFill="1" applyBorder="1" applyAlignment="1">
      <alignment horizontal="center" vertical="center" shrinkToFit="1"/>
    </xf>
    <xf numFmtId="0" fontId="24" fillId="0" borderId="103" xfId="1" applyFont="1" applyFill="1" applyBorder="1" applyAlignment="1">
      <alignment horizontal="center" vertical="center" shrinkToFit="1"/>
    </xf>
    <xf numFmtId="0" fontId="24" fillId="0" borderId="104" xfId="1" applyFont="1" applyFill="1" applyBorder="1" applyAlignment="1">
      <alignment horizontal="center" vertical="center" shrinkToFit="1"/>
    </xf>
    <xf numFmtId="0" fontId="24" fillId="0" borderId="15" xfId="1" applyFont="1" applyFill="1" applyBorder="1" applyAlignment="1">
      <alignment horizontal="center" vertical="center"/>
    </xf>
    <xf numFmtId="0" fontId="24" fillId="0" borderId="105" xfId="1" applyFont="1" applyFill="1" applyBorder="1" applyAlignment="1">
      <alignment horizontal="center" vertical="center"/>
    </xf>
    <xf numFmtId="180" fontId="24" fillId="3" borderId="46" xfId="1" applyNumberFormat="1" applyFont="1" applyFill="1" applyBorder="1" applyAlignment="1">
      <alignment horizontal="right" vertical="center"/>
    </xf>
    <xf numFmtId="180" fontId="25" fillId="3" borderId="40" xfId="2" applyNumberFormat="1" applyFont="1" applyFill="1" applyBorder="1" applyAlignment="1">
      <alignment horizontal="right" vertical="center"/>
    </xf>
    <xf numFmtId="180" fontId="24" fillId="3" borderId="127" xfId="1" applyNumberFormat="1" applyFont="1" applyFill="1" applyBorder="1" applyAlignment="1">
      <alignment horizontal="right" vertical="center"/>
    </xf>
    <xf numFmtId="180" fontId="25" fillId="3" borderId="128" xfId="2" applyNumberFormat="1" applyFont="1" applyFill="1" applyBorder="1" applyAlignment="1">
      <alignment horizontal="right" vertical="center"/>
    </xf>
    <xf numFmtId="180" fontId="24" fillId="3" borderId="48" xfId="1" applyNumberFormat="1" applyFont="1" applyFill="1" applyBorder="1" applyAlignment="1">
      <alignment horizontal="right" vertical="center"/>
    </xf>
    <xf numFmtId="181" fontId="24" fillId="3" borderId="77" xfId="1" applyNumberFormat="1" applyFont="1" applyFill="1" applyBorder="1" applyAlignment="1">
      <alignment horizontal="right" vertical="center"/>
    </xf>
    <xf numFmtId="181" fontId="25" fillId="3" borderId="26" xfId="2" applyNumberFormat="1" applyFont="1" applyFill="1" applyBorder="1" applyAlignment="1">
      <alignment horizontal="right" vertical="center"/>
    </xf>
    <xf numFmtId="0" fontId="24" fillId="0" borderId="49" xfId="1" applyFont="1" applyFill="1" applyBorder="1" applyAlignment="1" applyProtection="1">
      <alignment horizontal="center" vertical="center" shrinkToFit="1"/>
      <protection locked="0"/>
    </xf>
    <xf numFmtId="0" fontId="25" fillId="0" borderId="18" xfId="2" applyFont="1" applyBorder="1" applyAlignment="1" applyProtection="1">
      <alignment horizontal="center" vertical="center" shrinkToFit="1"/>
      <protection locked="0"/>
    </xf>
    <xf numFmtId="0" fontId="35" fillId="0" borderId="44" xfId="1" applyFont="1" applyFill="1" applyBorder="1" applyAlignment="1" applyProtection="1">
      <alignment horizontal="center" vertical="center" shrinkToFit="1"/>
      <protection locked="0"/>
    </xf>
    <xf numFmtId="0" fontId="36" fillId="0" borderId="17" xfId="2" applyFont="1" applyBorder="1" applyAlignment="1" applyProtection="1">
      <alignment horizontal="center" vertical="center" shrinkToFit="1"/>
      <protection locked="0"/>
    </xf>
    <xf numFmtId="0" fontId="24" fillId="0" borderId="46" xfId="1" applyFont="1" applyFill="1" applyBorder="1" applyAlignment="1" applyProtection="1">
      <alignment horizontal="center" vertical="center" shrinkToFit="1"/>
      <protection locked="0"/>
    </xf>
    <xf numFmtId="0" fontId="24" fillId="0" borderId="47" xfId="1" applyFont="1" applyFill="1" applyBorder="1" applyAlignment="1" applyProtection="1">
      <alignment horizontal="center" vertical="center" shrinkToFit="1"/>
      <protection locked="0"/>
    </xf>
    <xf numFmtId="0" fontId="24" fillId="0" borderId="40" xfId="1" applyFont="1" applyFill="1" applyBorder="1" applyAlignment="1" applyProtection="1">
      <alignment horizontal="center" vertical="center" shrinkToFit="1"/>
      <protection locked="0"/>
    </xf>
    <xf numFmtId="0" fontId="24" fillId="0" borderId="18" xfId="1" applyFont="1" applyFill="1" applyBorder="1" applyAlignment="1" applyProtection="1">
      <alignment horizontal="center" vertical="center" shrinkToFit="1"/>
      <protection locked="0"/>
    </xf>
    <xf numFmtId="0" fontId="24" fillId="0" borderId="79" xfId="1" applyFont="1" applyFill="1" applyBorder="1" applyAlignment="1" applyProtection="1">
      <alignment horizontal="center" vertical="center" shrinkToFit="1"/>
      <protection locked="0"/>
    </xf>
    <xf numFmtId="0" fontId="25" fillId="0" borderId="26" xfId="2" applyFont="1" applyBorder="1" applyAlignment="1" applyProtection="1">
      <alignment horizontal="center" vertical="center" shrinkToFit="1"/>
      <protection locked="0"/>
    </xf>
    <xf numFmtId="180" fontId="24" fillId="3" borderId="43" xfId="1" applyNumberFormat="1" applyFont="1" applyFill="1" applyBorder="1" applyAlignment="1">
      <alignment horizontal="right" vertical="center"/>
    </xf>
    <xf numFmtId="180" fontId="25" fillId="3" borderId="78" xfId="2" applyNumberFormat="1" applyFont="1" applyFill="1" applyBorder="1" applyAlignment="1">
      <alignment horizontal="right" vertical="center"/>
    </xf>
    <xf numFmtId="181" fontId="24" fillId="3" borderId="79" xfId="1" applyNumberFormat="1" applyFont="1" applyFill="1" applyBorder="1" applyAlignment="1">
      <alignment horizontal="right" vertical="center"/>
    </xf>
    <xf numFmtId="0" fontId="35" fillId="0" borderId="75" xfId="1" applyFont="1" applyFill="1" applyBorder="1" applyAlignment="1" applyProtection="1">
      <alignment horizontal="center" vertical="center" shrinkToFit="1"/>
      <protection locked="0"/>
    </xf>
    <xf numFmtId="0" fontId="24" fillId="0" borderId="48" xfId="1" applyFont="1" applyFill="1" applyBorder="1" applyAlignment="1" applyProtection="1">
      <alignment horizontal="center" vertical="center" shrinkToFit="1"/>
      <protection locked="0"/>
    </xf>
    <xf numFmtId="0" fontId="24" fillId="0" borderId="77" xfId="1" applyFont="1" applyFill="1" applyBorder="1" applyAlignment="1" applyProtection="1">
      <alignment horizontal="center" vertical="center" shrinkToFit="1"/>
      <protection locked="0"/>
    </xf>
    <xf numFmtId="0" fontId="25" fillId="0" borderId="40" xfId="2" applyFont="1" applyBorder="1" applyAlignment="1" applyProtection="1">
      <alignment horizontal="center" vertical="center" shrinkToFit="1"/>
      <protection locked="0"/>
    </xf>
    <xf numFmtId="0" fontId="24" fillId="0" borderId="51" xfId="1" applyFont="1" applyFill="1" applyBorder="1" applyAlignment="1">
      <alignment horizontal="center" vertical="center" wrapText="1"/>
    </xf>
    <xf numFmtId="0" fontId="25" fillId="0" borderId="0" xfId="2" applyFont="1" applyBorder="1" applyAlignment="1">
      <alignment horizontal="center" vertical="center" wrapText="1"/>
    </xf>
    <xf numFmtId="0" fontId="24" fillId="0" borderId="0" xfId="1" applyFont="1" applyFill="1" applyBorder="1" applyAlignment="1">
      <alignment horizontal="center" vertical="center" wrapText="1"/>
    </xf>
    <xf numFmtId="0" fontId="25" fillId="0" borderId="50" xfId="1" applyFont="1" applyBorder="1" applyAlignment="1">
      <alignment vertical="center" textRotation="255" wrapText="1"/>
    </xf>
    <xf numFmtId="0" fontId="2" fillId="0" borderId="39" xfId="2" applyBorder="1" applyAlignment="1">
      <alignment vertical="center"/>
    </xf>
    <xf numFmtId="0" fontId="2" fillId="0" borderId="51" xfId="2" applyBorder="1" applyAlignment="1">
      <alignment vertical="center"/>
    </xf>
    <xf numFmtId="0" fontId="2" fillId="0" borderId="52" xfId="2" applyBorder="1" applyAlignment="1">
      <alignment vertical="center"/>
    </xf>
    <xf numFmtId="0" fontId="2" fillId="0" borderId="53" xfId="2" applyBorder="1" applyAlignment="1">
      <alignment vertical="center"/>
    </xf>
    <xf numFmtId="0" fontId="2" fillId="0" borderId="23" xfId="2" applyBorder="1" applyAlignment="1">
      <alignment vertical="center"/>
    </xf>
    <xf numFmtId="0" fontId="24" fillId="0" borderId="50" xfId="1" applyFont="1" applyFill="1" applyBorder="1" applyAlignment="1">
      <alignment horizontal="center" vertical="center" wrapText="1"/>
    </xf>
    <xf numFmtId="0" fontId="2" fillId="0" borderId="28" xfId="2" applyBorder="1" applyAlignment="1">
      <alignment horizontal="center" vertical="center" wrapText="1"/>
    </xf>
    <xf numFmtId="0" fontId="2" fillId="0" borderId="49" xfId="2" applyBorder="1" applyAlignment="1">
      <alignment horizontal="center" vertical="center" wrapText="1"/>
    </xf>
    <xf numFmtId="0" fontId="24" fillId="0" borderId="53" xfId="1" applyFont="1" applyFill="1" applyBorder="1" applyAlignment="1">
      <alignment horizontal="center" vertical="center" wrapText="1"/>
    </xf>
    <xf numFmtId="0" fontId="2" fillId="0" borderId="81" xfId="2" applyBorder="1" applyAlignment="1">
      <alignment horizontal="center" vertical="center" wrapText="1"/>
    </xf>
    <xf numFmtId="0" fontId="24" fillId="0" borderId="80" xfId="1" applyFont="1" applyFill="1" applyBorder="1" applyAlignment="1">
      <alignment horizontal="center" vertical="center" shrinkToFit="1"/>
    </xf>
    <xf numFmtId="0" fontId="24" fillId="0" borderId="81" xfId="1" applyFont="1" applyFill="1" applyBorder="1" applyAlignment="1">
      <alignment horizontal="center" vertical="center" shrinkToFit="1"/>
    </xf>
    <xf numFmtId="0" fontId="24" fillId="0" borderId="13" xfId="1" applyFont="1" applyFill="1" applyBorder="1" applyAlignment="1">
      <alignment horizontal="center" vertical="center"/>
    </xf>
    <xf numFmtId="0" fontId="24" fillId="0" borderId="20" xfId="1" applyFont="1" applyFill="1" applyBorder="1" applyAlignment="1" applyProtection="1">
      <alignment horizontal="center" vertical="center" shrinkToFit="1"/>
      <protection locked="0"/>
    </xf>
    <xf numFmtId="0" fontId="2" fillId="0" borderId="14" xfId="2" applyBorder="1" applyAlignment="1" applyProtection="1">
      <alignment horizontal="center" vertical="center" shrinkToFit="1"/>
      <protection locked="0"/>
    </xf>
    <xf numFmtId="0" fontId="24" fillId="0" borderId="29" xfId="1" applyFont="1" applyFill="1" applyBorder="1" applyAlignment="1" applyProtection="1">
      <alignment horizontal="center" vertical="center" shrinkToFit="1"/>
      <protection locked="0"/>
    </xf>
    <xf numFmtId="0" fontId="24" fillId="0" borderId="10" xfId="1" applyFont="1" applyFill="1" applyBorder="1" applyAlignment="1" applyProtection="1">
      <alignment horizontal="center" vertical="center" shrinkToFit="1"/>
      <protection locked="0"/>
    </xf>
    <xf numFmtId="0" fontId="24" fillId="0" borderId="13" xfId="1" applyFont="1" applyFill="1" applyBorder="1" applyAlignment="1" applyProtection="1">
      <alignment horizontal="center" vertical="center" shrinkToFit="1"/>
      <protection locked="0"/>
    </xf>
    <xf numFmtId="0" fontId="24" fillId="0" borderId="14" xfId="1" applyFont="1" applyFill="1" applyBorder="1" applyAlignment="1" applyProtection="1">
      <alignment horizontal="center" vertical="center" shrinkToFit="1"/>
      <protection locked="0"/>
    </xf>
    <xf numFmtId="0" fontId="24" fillId="0" borderId="32" xfId="1" applyFont="1" applyFill="1" applyBorder="1" applyAlignment="1" applyProtection="1">
      <alignment horizontal="center" vertical="center" shrinkToFit="1"/>
      <protection locked="0"/>
    </xf>
    <xf numFmtId="0" fontId="2" fillId="0" borderId="37" xfId="2" applyBorder="1" applyAlignment="1" applyProtection="1">
      <alignment horizontal="center" vertical="center" shrinkToFit="1"/>
      <protection locked="0"/>
    </xf>
    <xf numFmtId="0" fontId="24" fillId="0" borderId="38" xfId="1" applyFont="1" applyFill="1" applyBorder="1" applyAlignment="1" applyProtection="1">
      <alignment horizontal="center" vertical="center" shrinkToFit="1"/>
      <protection locked="0"/>
    </xf>
    <xf numFmtId="0" fontId="24" fillId="0" borderId="37" xfId="1" applyFont="1" applyFill="1" applyBorder="1" applyAlignment="1" applyProtection="1">
      <alignment horizontal="center" vertical="center" shrinkToFit="1"/>
      <protection locked="0"/>
    </xf>
    <xf numFmtId="0" fontId="25" fillId="0" borderId="50" xfId="0" applyFont="1" applyBorder="1" applyAlignment="1">
      <alignment vertical="center" wrapText="1"/>
    </xf>
    <xf numFmtId="0" fontId="25" fillId="0" borderId="27" xfId="0" applyFont="1" applyBorder="1" applyAlignment="1">
      <alignment vertical="center" wrapText="1"/>
    </xf>
    <xf numFmtId="0" fontId="0" fillId="0" borderId="28" xfId="0" applyBorder="1" applyAlignment="1">
      <alignment vertical="center" wrapText="1"/>
    </xf>
    <xf numFmtId="0" fontId="25" fillId="0" borderId="51" xfId="0" applyFont="1" applyBorder="1" applyAlignment="1">
      <alignment vertical="center" wrapText="1"/>
    </xf>
    <xf numFmtId="0" fontId="25" fillId="0" borderId="0" xfId="0" applyFont="1" applyBorder="1" applyAlignment="1">
      <alignment vertical="center" wrapText="1"/>
    </xf>
    <xf numFmtId="0" fontId="0" fillId="0" borderId="49" xfId="0" applyBorder="1" applyAlignment="1">
      <alignment vertical="center" wrapText="1"/>
    </xf>
    <xf numFmtId="0" fontId="25" fillId="0" borderId="53" xfId="0" applyFont="1" applyBorder="1" applyAlignment="1">
      <alignment vertical="center" wrapText="1"/>
    </xf>
    <xf numFmtId="0" fontId="25" fillId="0" borderId="24" xfId="0" applyFont="1" applyBorder="1" applyAlignment="1">
      <alignment vertical="center" wrapText="1"/>
    </xf>
    <xf numFmtId="0" fontId="0" fillId="0" borderId="81" xfId="0" applyBorder="1" applyAlignment="1">
      <alignment vertical="center" wrapText="1"/>
    </xf>
    <xf numFmtId="0" fontId="24" fillId="0" borderId="29" xfId="1" applyFont="1" applyFill="1" applyBorder="1" applyAlignment="1">
      <alignment horizontal="center" vertical="center" shrinkToFit="1"/>
    </xf>
    <xf numFmtId="0" fontId="25" fillId="0" borderId="10" xfId="2" applyFont="1" applyBorder="1" applyAlignment="1">
      <alignment horizontal="center" vertical="center" shrinkToFit="1"/>
    </xf>
    <xf numFmtId="0" fontId="24" fillId="0" borderId="8" xfId="1" applyFont="1" applyFill="1" applyBorder="1" applyAlignment="1">
      <alignment horizontal="center" vertical="center" shrinkToFit="1"/>
    </xf>
    <xf numFmtId="0" fontId="25" fillId="0" borderId="8" xfId="2" applyFont="1" applyBorder="1" applyAlignment="1">
      <alignment horizontal="center" vertical="center" shrinkToFit="1"/>
    </xf>
    <xf numFmtId="0" fontId="25" fillId="0" borderId="9" xfId="2" applyFont="1" applyBorder="1" applyAlignment="1">
      <alignment horizontal="center" vertical="center" shrinkToFit="1"/>
    </xf>
    <xf numFmtId="0" fontId="24" fillId="0" borderId="0" xfId="1" applyFont="1" applyFill="1" applyBorder="1" applyAlignment="1">
      <alignment horizontal="left" vertical="center" shrinkToFit="1"/>
    </xf>
    <xf numFmtId="0" fontId="25" fillId="0" borderId="0" xfId="2" applyFont="1" applyAlignment="1">
      <alignment vertical="center" shrinkToFit="1"/>
    </xf>
    <xf numFmtId="184" fontId="24" fillId="0" borderId="82" xfId="1" applyNumberFormat="1" applyFont="1" applyFill="1" applyBorder="1" applyAlignment="1">
      <alignment horizontal="center" vertical="center" shrinkToFit="1"/>
    </xf>
    <xf numFmtId="184" fontId="25" fillId="0" borderId="82" xfId="2" applyNumberFormat="1" applyFont="1" applyBorder="1" applyAlignment="1">
      <alignment horizontal="center" vertical="center" shrinkToFit="1"/>
    </xf>
    <xf numFmtId="184" fontId="25" fillId="0" borderId="83" xfId="2" applyNumberFormat="1" applyFont="1" applyBorder="1" applyAlignment="1">
      <alignment horizontal="center" vertical="center" shrinkToFit="1"/>
    </xf>
    <xf numFmtId="0" fontId="31" fillId="0" borderId="0" xfId="2" applyFont="1" applyAlignment="1">
      <alignment horizontal="left" vertical="center" wrapText="1"/>
    </xf>
    <xf numFmtId="184" fontId="24" fillId="0" borderId="12" xfId="1" applyNumberFormat="1" applyFont="1" applyFill="1" applyBorder="1" applyAlignment="1" applyProtection="1">
      <alignment horizontal="center" vertical="center" shrinkToFit="1"/>
      <protection locked="0"/>
    </xf>
    <xf numFmtId="184" fontId="25" fillId="0" borderId="12" xfId="2" applyNumberFormat="1" applyFont="1" applyFill="1" applyBorder="1" applyAlignment="1" applyProtection="1">
      <alignment horizontal="center" vertical="center" shrinkToFit="1"/>
      <protection locked="0"/>
    </xf>
    <xf numFmtId="184" fontId="25" fillId="0" borderId="15" xfId="2" applyNumberFormat="1" applyFont="1" applyFill="1" applyBorder="1" applyAlignment="1" applyProtection="1">
      <alignment horizontal="center" vertical="center" shrinkToFit="1"/>
      <protection locked="0"/>
    </xf>
    <xf numFmtId="0" fontId="39" fillId="0" borderId="0" xfId="2" applyFont="1" applyAlignment="1">
      <alignment horizontal="left" vertical="center" wrapText="1"/>
    </xf>
    <xf numFmtId="184" fontId="24" fillId="0" borderId="33" xfId="1" applyNumberFormat="1" applyFont="1" applyFill="1" applyBorder="1" applyAlignment="1" applyProtection="1">
      <alignment horizontal="center" vertical="center" shrinkToFit="1"/>
      <protection locked="0"/>
    </xf>
    <xf numFmtId="184" fontId="25" fillId="0" borderId="33" xfId="2" applyNumberFormat="1" applyFont="1" applyFill="1" applyBorder="1" applyAlignment="1" applyProtection="1">
      <alignment horizontal="center" vertical="center" shrinkToFit="1"/>
      <protection locked="0"/>
    </xf>
    <xf numFmtId="184" fontId="25" fillId="0" borderId="36" xfId="2" applyNumberFormat="1" applyFont="1" applyFill="1" applyBorder="1" applyAlignment="1" applyProtection="1">
      <alignment horizontal="center" vertical="center" shrinkToFit="1"/>
      <protection locked="0"/>
    </xf>
    <xf numFmtId="0" fontId="31" fillId="0" borderId="0" xfId="1" applyFont="1" applyAlignment="1">
      <alignment vertical="center"/>
    </xf>
    <xf numFmtId="0" fontId="32" fillId="0" borderId="0" xfId="2" applyFont="1" applyAlignment="1">
      <alignment vertical="center"/>
    </xf>
    <xf numFmtId="0" fontId="24" fillId="0" borderId="60" xfId="1" applyFont="1" applyBorder="1" applyAlignment="1">
      <alignment horizontal="center" vertical="center" textRotation="255" wrapText="1"/>
    </xf>
    <xf numFmtId="0" fontId="24" fillId="0" borderId="65" xfId="1" applyFont="1" applyBorder="1" applyAlignment="1">
      <alignment horizontal="center" vertical="center" textRotation="255" wrapText="1"/>
    </xf>
    <xf numFmtId="0" fontId="24" fillId="0" borderId="68" xfId="1" applyFont="1" applyBorder="1" applyAlignment="1">
      <alignment horizontal="center" vertical="center" textRotation="255" wrapText="1"/>
    </xf>
    <xf numFmtId="0" fontId="24" fillId="0" borderId="69" xfId="1" applyFont="1" applyBorder="1" applyAlignment="1">
      <alignment horizontal="center" vertical="center" textRotation="255" wrapText="1"/>
    </xf>
    <xf numFmtId="0" fontId="24" fillId="0" borderId="70" xfId="1" applyFont="1" applyBorder="1" applyAlignment="1">
      <alignment horizontal="center" vertical="center" textRotation="255" wrapText="1"/>
    </xf>
    <xf numFmtId="0" fontId="24" fillId="0" borderId="71" xfId="1" applyFont="1" applyBorder="1" applyAlignment="1">
      <alignment horizontal="center" vertical="center" textRotation="255" wrapText="1"/>
    </xf>
    <xf numFmtId="0" fontId="2" fillId="4" borderId="65" xfId="2" applyFill="1" applyBorder="1" applyAlignment="1">
      <alignment horizontal="center" vertical="center"/>
    </xf>
    <xf numFmtId="49" fontId="2" fillId="0" borderId="61" xfId="2" applyNumberFormat="1" applyFill="1" applyBorder="1" applyAlignment="1" applyProtection="1">
      <alignment horizontal="left" vertical="center"/>
      <protection locked="0"/>
    </xf>
    <xf numFmtId="0" fontId="2" fillId="0" borderId="61" xfId="2" applyNumberFormat="1" applyFill="1" applyBorder="1" applyAlignment="1" applyProtection="1">
      <alignment horizontal="left" vertical="center"/>
      <protection locked="0"/>
    </xf>
    <xf numFmtId="0" fontId="2" fillId="0" borderId="66" xfId="2" applyNumberFormat="1" applyFill="1" applyBorder="1" applyAlignment="1" applyProtection="1">
      <alignment horizontal="left" vertical="center"/>
      <protection locked="0"/>
    </xf>
    <xf numFmtId="0" fontId="24" fillId="4" borderId="67" xfId="1" applyFont="1" applyFill="1" applyBorder="1" applyAlignment="1">
      <alignment horizontal="center" vertical="center"/>
    </xf>
    <xf numFmtId="0" fontId="24" fillId="4" borderId="61" xfId="1" applyFont="1" applyFill="1" applyBorder="1" applyAlignment="1">
      <alignment horizontal="center" vertical="center"/>
    </xf>
    <xf numFmtId="49" fontId="24" fillId="0" borderId="62" xfId="1" applyNumberFormat="1" applyFont="1" applyFill="1" applyBorder="1" applyAlignment="1" applyProtection="1">
      <alignment horizontal="left" vertical="center"/>
      <protection locked="0"/>
    </xf>
    <xf numFmtId="0" fontId="24" fillId="0" borderId="63" xfId="1" applyNumberFormat="1" applyFont="1" applyFill="1" applyBorder="1" applyAlignment="1" applyProtection="1">
      <alignment horizontal="left" vertical="center"/>
      <protection locked="0"/>
    </xf>
    <xf numFmtId="0" fontId="24" fillId="0" borderId="64" xfId="1" applyNumberFormat="1" applyFont="1" applyFill="1" applyBorder="1" applyAlignment="1" applyProtection="1">
      <alignment horizontal="left" vertical="center"/>
      <protection locked="0"/>
    </xf>
    <xf numFmtId="0" fontId="34"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5" xfId="2" applyFont="1" applyBorder="1" applyAlignment="1">
      <alignment horizontal="center" vertical="center"/>
    </xf>
    <xf numFmtId="0" fontId="36" fillId="0" borderId="34" xfId="2" applyFont="1" applyBorder="1" applyAlignment="1" applyProtection="1">
      <alignment horizontal="center" vertical="center" shrinkToFit="1"/>
      <protection locked="0"/>
    </xf>
    <xf numFmtId="0" fontId="24" fillId="0" borderId="80" xfId="1" applyFont="1" applyFill="1" applyBorder="1" applyAlignment="1" applyProtection="1">
      <alignment horizontal="center" vertical="center" shrinkToFit="1"/>
      <protection locked="0"/>
    </xf>
    <xf numFmtId="0" fontId="24" fillId="0" borderId="81" xfId="1" applyFont="1" applyFill="1" applyBorder="1" applyAlignment="1" applyProtection="1">
      <alignment horizontal="center" vertical="center" shrinkToFit="1"/>
      <protection locked="0"/>
    </xf>
    <xf numFmtId="0" fontId="25" fillId="0" borderId="45" xfId="2" applyFont="1" applyBorder="1" applyAlignment="1" applyProtection="1">
      <alignment horizontal="center" vertical="center" shrinkToFit="1"/>
      <protection locked="0"/>
    </xf>
    <xf numFmtId="180" fontId="25" fillId="3" borderId="53" xfId="2" applyNumberFormat="1" applyFont="1" applyFill="1" applyBorder="1" applyAlignment="1">
      <alignment horizontal="right" vertical="center"/>
    </xf>
    <xf numFmtId="180" fontId="25" fillId="3" borderId="80" xfId="2" applyNumberFormat="1" applyFont="1" applyFill="1" applyBorder="1" applyAlignment="1">
      <alignment horizontal="right" vertical="center"/>
    </xf>
    <xf numFmtId="181" fontId="25" fillId="3" borderId="45" xfId="2" applyNumberFormat="1" applyFont="1" applyFill="1" applyBorder="1" applyAlignment="1">
      <alignment horizontal="right" vertical="center"/>
    </xf>
    <xf numFmtId="180" fontId="24" fillId="3" borderId="51" xfId="1" applyNumberFormat="1" applyFont="1" applyFill="1" applyBorder="1" applyAlignment="1">
      <alignment horizontal="right" vertical="center"/>
    </xf>
    <xf numFmtId="180" fontId="25" fillId="3" borderId="41" xfId="2" applyNumberFormat="1" applyFont="1" applyFill="1" applyBorder="1" applyAlignment="1">
      <alignment horizontal="right" vertical="center"/>
    </xf>
    <xf numFmtId="0" fontId="10" fillId="0" borderId="1" xfId="2" applyFont="1" applyBorder="1" applyAlignment="1">
      <alignment horizontal="center" vertical="center" wrapText="1"/>
    </xf>
    <xf numFmtId="0" fontId="25" fillId="0" borderId="77" xfId="2" applyFont="1" applyBorder="1" applyAlignment="1" applyProtection="1">
      <alignment horizontal="center" vertical="center" shrinkToFit="1"/>
      <protection locked="0"/>
    </xf>
  </cellXfs>
  <cellStyles count="10">
    <cellStyle name="桁区切り 2" xfId="6"/>
    <cellStyle name="桁区切り 2 2" xfId="9"/>
    <cellStyle name="標準" xfId="0" builtinId="0"/>
    <cellStyle name="標準 2" xfId="2"/>
    <cellStyle name="標準 3" xfId="3"/>
    <cellStyle name="標準 3 2" xfId="8"/>
    <cellStyle name="標準 4" xfId="4"/>
    <cellStyle name="標準 4 2" xfId="5"/>
    <cellStyle name="標準 4_12 施設利用状況表（国庫補助金整備分）" xfId="7"/>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133350</xdr:colOff>
      <xdr:row>7</xdr:row>
      <xdr:rowOff>44450</xdr:rowOff>
    </xdr:from>
    <xdr:to>
      <xdr:col>45</xdr:col>
      <xdr:colOff>12700</xdr:colOff>
      <xdr:row>10</xdr:row>
      <xdr:rowOff>120649</xdr:rowOff>
    </xdr:to>
    <xdr:sp macro="" textlink="">
      <xdr:nvSpPr>
        <xdr:cNvPr id="2" name="四角形吹き出し 1"/>
        <xdr:cNvSpPr/>
      </xdr:nvSpPr>
      <xdr:spPr>
        <a:xfrm>
          <a:off x="13760450" y="1752600"/>
          <a:ext cx="2647950" cy="6095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152400</xdr:colOff>
      <xdr:row>5</xdr:row>
      <xdr:rowOff>0</xdr:rowOff>
    </xdr:from>
    <xdr:to>
      <xdr:col>45</xdr:col>
      <xdr:colOff>31750</xdr:colOff>
      <xdr:row>8</xdr:row>
      <xdr:rowOff>76199</xdr:rowOff>
    </xdr:to>
    <xdr:sp macro="" textlink="">
      <xdr:nvSpPr>
        <xdr:cNvPr id="2" name="四角形吹き出し 1"/>
        <xdr:cNvSpPr/>
      </xdr:nvSpPr>
      <xdr:spPr>
        <a:xfrm>
          <a:off x="13779500" y="1778000"/>
          <a:ext cx="2647950" cy="6095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28"/>
  <sheetViews>
    <sheetView tabSelected="1" view="pageBreakPreview" zoomScale="55" zoomScaleNormal="85" zoomScaleSheetLayoutView="55" workbookViewId="0">
      <selection activeCell="F12" sqref="F12"/>
    </sheetView>
  </sheetViews>
  <sheetFormatPr defaultRowHeight="21" x14ac:dyDescent="0.2"/>
  <cols>
    <col min="1" max="1" width="5.08984375" style="11" customWidth="1"/>
    <col min="2" max="2" width="12.7265625" style="11" customWidth="1"/>
    <col min="3" max="3" width="12.453125" style="11" customWidth="1"/>
    <col min="4" max="4" width="12" style="11" customWidth="1"/>
    <col min="5" max="5" width="15.6328125" style="11" customWidth="1"/>
    <col min="6" max="17" width="15.26953125" style="90" customWidth="1"/>
    <col min="18" max="19" width="13.453125" style="11" customWidth="1"/>
    <col min="20" max="20" width="11.90625" style="11" customWidth="1"/>
    <col min="21" max="21" width="11.90625" style="11" hidden="1" customWidth="1"/>
    <col min="22" max="28" width="11.90625" style="11" customWidth="1"/>
    <col min="29" max="29" width="8.90625" style="11" customWidth="1"/>
    <col min="30" max="30" width="12" style="11" customWidth="1"/>
    <col min="31" max="31" width="1.453125" style="11" customWidth="1"/>
    <col min="32" max="266" width="8.7265625" style="11"/>
    <col min="267" max="267" width="3.36328125" style="11" customWidth="1"/>
    <col min="268" max="268" width="17" style="11" customWidth="1"/>
    <col min="269" max="269" width="6" style="11" customWidth="1"/>
    <col min="270" max="282" width="12.36328125" style="11" customWidth="1"/>
    <col min="283" max="283" width="13.08984375" style="11" customWidth="1"/>
    <col min="284" max="284" width="50.90625" style="11" customWidth="1"/>
    <col min="285" max="285" width="8.90625" style="11" customWidth="1"/>
    <col min="286" max="286" width="12" style="11" customWidth="1"/>
    <col min="287" max="287" width="1.453125" style="11" customWidth="1"/>
    <col min="288" max="522" width="8.7265625" style="11"/>
    <col min="523" max="523" width="3.36328125" style="11" customWidth="1"/>
    <col min="524" max="524" width="17" style="11" customWidth="1"/>
    <col min="525" max="525" width="6" style="11" customWidth="1"/>
    <col min="526" max="538" width="12.36328125" style="11" customWidth="1"/>
    <col min="539" max="539" width="13.08984375" style="11" customWidth="1"/>
    <col min="540" max="540" width="50.90625" style="11" customWidth="1"/>
    <col min="541" max="541" width="8.90625" style="11" customWidth="1"/>
    <col min="542" max="542" width="12" style="11" customWidth="1"/>
    <col min="543" max="543" width="1.453125" style="11" customWidth="1"/>
    <col min="544" max="778" width="8.7265625" style="11"/>
    <col min="779" max="779" width="3.36328125" style="11" customWidth="1"/>
    <col min="780" max="780" width="17" style="11" customWidth="1"/>
    <col min="781" max="781" width="6" style="11" customWidth="1"/>
    <col min="782" max="794" width="12.36328125" style="11" customWidth="1"/>
    <col min="795" max="795" width="13.08984375" style="11" customWidth="1"/>
    <col min="796" max="796" width="50.90625" style="11" customWidth="1"/>
    <col min="797" max="797" width="8.90625" style="11" customWidth="1"/>
    <col min="798" max="798" width="12" style="11" customWidth="1"/>
    <col min="799" max="799" width="1.453125" style="11" customWidth="1"/>
    <col min="800" max="1034" width="8.7265625" style="11"/>
    <col min="1035" max="1035" width="3.36328125" style="11" customWidth="1"/>
    <col min="1036" max="1036" width="17" style="11" customWidth="1"/>
    <col min="1037" max="1037" width="6" style="11" customWidth="1"/>
    <col min="1038" max="1050" width="12.36328125" style="11" customWidth="1"/>
    <col min="1051" max="1051" width="13.08984375" style="11" customWidth="1"/>
    <col min="1052" max="1052" width="50.90625" style="11" customWidth="1"/>
    <col min="1053" max="1053" width="8.90625" style="11" customWidth="1"/>
    <col min="1054" max="1054" width="12" style="11" customWidth="1"/>
    <col min="1055" max="1055" width="1.453125" style="11" customWidth="1"/>
    <col min="1056" max="1290" width="8.7265625" style="11"/>
    <col min="1291" max="1291" width="3.36328125" style="11" customWidth="1"/>
    <col min="1292" max="1292" width="17" style="11" customWidth="1"/>
    <col min="1293" max="1293" width="6" style="11" customWidth="1"/>
    <col min="1294" max="1306" width="12.36328125" style="11" customWidth="1"/>
    <col min="1307" max="1307" width="13.08984375" style="11" customWidth="1"/>
    <col min="1308" max="1308" width="50.90625" style="11" customWidth="1"/>
    <col min="1309" max="1309" width="8.90625" style="11" customWidth="1"/>
    <col min="1310" max="1310" width="12" style="11" customWidth="1"/>
    <col min="1311" max="1311" width="1.453125" style="11" customWidth="1"/>
    <col min="1312" max="1546" width="8.7265625" style="11"/>
    <col min="1547" max="1547" width="3.36328125" style="11" customWidth="1"/>
    <col min="1548" max="1548" width="17" style="11" customWidth="1"/>
    <col min="1549" max="1549" width="6" style="11" customWidth="1"/>
    <col min="1550" max="1562" width="12.36328125" style="11" customWidth="1"/>
    <col min="1563" max="1563" width="13.08984375" style="11" customWidth="1"/>
    <col min="1564" max="1564" width="50.90625" style="11" customWidth="1"/>
    <col min="1565" max="1565" width="8.90625" style="11" customWidth="1"/>
    <col min="1566" max="1566" width="12" style="11" customWidth="1"/>
    <col min="1567" max="1567" width="1.453125" style="11" customWidth="1"/>
    <col min="1568" max="1802" width="8.7265625" style="11"/>
    <col min="1803" max="1803" width="3.36328125" style="11" customWidth="1"/>
    <col min="1804" max="1804" width="17" style="11" customWidth="1"/>
    <col min="1805" max="1805" width="6" style="11" customWidth="1"/>
    <col min="1806" max="1818" width="12.36328125" style="11" customWidth="1"/>
    <col min="1819" max="1819" width="13.08984375" style="11" customWidth="1"/>
    <col min="1820" max="1820" width="50.90625" style="11" customWidth="1"/>
    <col min="1821" max="1821" width="8.90625" style="11" customWidth="1"/>
    <col min="1822" max="1822" width="12" style="11" customWidth="1"/>
    <col min="1823" max="1823" width="1.453125" style="11" customWidth="1"/>
    <col min="1824" max="2058" width="8.7265625" style="11"/>
    <col min="2059" max="2059" width="3.36328125" style="11" customWidth="1"/>
    <col min="2060" max="2060" width="17" style="11" customWidth="1"/>
    <col min="2061" max="2061" width="6" style="11" customWidth="1"/>
    <col min="2062" max="2074" width="12.36328125" style="11" customWidth="1"/>
    <col min="2075" max="2075" width="13.08984375" style="11" customWidth="1"/>
    <col min="2076" max="2076" width="50.90625" style="11" customWidth="1"/>
    <col min="2077" max="2077" width="8.90625" style="11" customWidth="1"/>
    <col min="2078" max="2078" width="12" style="11" customWidth="1"/>
    <col min="2079" max="2079" width="1.453125" style="11" customWidth="1"/>
    <col min="2080" max="2314" width="8.7265625" style="11"/>
    <col min="2315" max="2315" width="3.36328125" style="11" customWidth="1"/>
    <col min="2316" max="2316" width="17" style="11" customWidth="1"/>
    <col min="2317" max="2317" width="6" style="11" customWidth="1"/>
    <col min="2318" max="2330" width="12.36328125" style="11" customWidth="1"/>
    <col min="2331" max="2331" width="13.08984375" style="11" customWidth="1"/>
    <col min="2332" max="2332" width="50.90625" style="11" customWidth="1"/>
    <col min="2333" max="2333" width="8.90625" style="11" customWidth="1"/>
    <col min="2334" max="2334" width="12" style="11" customWidth="1"/>
    <col min="2335" max="2335" width="1.453125" style="11" customWidth="1"/>
    <col min="2336" max="2570" width="8.7265625" style="11"/>
    <col min="2571" max="2571" width="3.36328125" style="11" customWidth="1"/>
    <col min="2572" max="2572" width="17" style="11" customWidth="1"/>
    <col min="2573" max="2573" width="6" style="11" customWidth="1"/>
    <col min="2574" max="2586" width="12.36328125" style="11" customWidth="1"/>
    <col min="2587" max="2587" width="13.08984375" style="11" customWidth="1"/>
    <col min="2588" max="2588" width="50.90625" style="11" customWidth="1"/>
    <col min="2589" max="2589" width="8.90625" style="11" customWidth="1"/>
    <col min="2590" max="2590" width="12" style="11" customWidth="1"/>
    <col min="2591" max="2591" width="1.453125" style="11" customWidth="1"/>
    <col min="2592" max="2826" width="8.7265625" style="11"/>
    <col min="2827" max="2827" width="3.36328125" style="11" customWidth="1"/>
    <col min="2828" max="2828" width="17" style="11" customWidth="1"/>
    <col min="2829" max="2829" width="6" style="11" customWidth="1"/>
    <col min="2830" max="2842" width="12.36328125" style="11" customWidth="1"/>
    <col min="2843" max="2843" width="13.08984375" style="11" customWidth="1"/>
    <col min="2844" max="2844" width="50.90625" style="11" customWidth="1"/>
    <col min="2845" max="2845" width="8.90625" style="11" customWidth="1"/>
    <col min="2846" max="2846" width="12" style="11" customWidth="1"/>
    <col min="2847" max="2847" width="1.453125" style="11" customWidth="1"/>
    <col min="2848" max="3082" width="8.7265625" style="11"/>
    <col min="3083" max="3083" width="3.36328125" style="11" customWidth="1"/>
    <col min="3084" max="3084" width="17" style="11" customWidth="1"/>
    <col min="3085" max="3085" width="6" style="11" customWidth="1"/>
    <col min="3086" max="3098" width="12.36328125" style="11" customWidth="1"/>
    <col min="3099" max="3099" width="13.08984375" style="11" customWidth="1"/>
    <col min="3100" max="3100" width="50.90625" style="11" customWidth="1"/>
    <col min="3101" max="3101" width="8.90625" style="11" customWidth="1"/>
    <col min="3102" max="3102" width="12" style="11" customWidth="1"/>
    <col min="3103" max="3103" width="1.453125" style="11" customWidth="1"/>
    <col min="3104" max="3338" width="8.7265625" style="11"/>
    <col min="3339" max="3339" width="3.36328125" style="11" customWidth="1"/>
    <col min="3340" max="3340" width="17" style="11" customWidth="1"/>
    <col min="3341" max="3341" width="6" style="11" customWidth="1"/>
    <col min="3342" max="3354" width="12.36328125" style="11" customWidth="1"/>
    <col min="3355" max="3355" width="13.08984375" style="11" customWidth="1"/>
    <col min="3356" max="3356" width="50.90625" style="11" customWidth="1"/>
    <col min="3357" max="3357" width="8.90625" style="11" customWidth="1"/>
    <col min="3358" max="3358" width="12" style="11" customWidth="1"/>
    <col min="3359" max="3359" width="1.453125" style="11" customWidth="1"/>
    <col min="3360" max="3594" width="8.7265625" style="11"/>
    <col min="3595" max="3595" width="3.36328125" style="11" customWidth="1"/>
    <col min="3596" max="3596" width="17" style="11" customWidth="1"/>
    <col min="3597" max="3597" width="6" style="11" customWidth="1"/>
    <col min="3598" max="3610" width="12.36328125" style="11" customWidth="1"/>
    <col min="3611" max="3611" width="13.08984375" style="11" customWidth="1"/>
    <col min="3612" max="3612" width="50.90625" style="11" customWidth="1"/>
    <col min="3613" max="3613" width="8.90625" style="11" customWidth="1"/>
    <col min="3614" max="3614" width="12" style="11" customWidth="1"/>
    <col min="3615" max="3615" width="1.453125" style="11" customWidth="1"/>
    <col min="3616" max="3850" width="8.7265625" style="11"/>
    <col min="3851" max="3851" width="3.36328125" style="11" customWidth="1"/>
    <col min="3852" max="3852" width="17" style="11" customWidth="1"/>
    <col min="3853" max="3853" width="6" style="11" customWidth="1"/>
    <col min="3854" max="3866" width="12.36328125" style="11" customWidth="1"/>
    <col min="3867" max="3867" width="13.08984375" style="11" customWidth="1"/>
    <col min="3868" max="3868" width="50.90625" style="11" customWidth="1"/>
    <col min="3869" max="3869" width="8.90625" style="11" customWidth="1"/>
    <col min="3870" max="3870" width="12" style="11" customWidth="1"/>
    <col min="3871" max="3871" width="1.453125" style="11" customWidth="1"/>
    <col min="3872" max="4106" width="8.7265625" style="11"/>
    <col min="4107" max="4107" width="3.36328125" style="11" customWidth="1"/>
    <col min="4108" max="4108" width="17" style="11" customWidth="1"/>
    <col min="4109" max="4109" width="6" style="11" customWidth="1"/>
    <col min="4110" max="4122" width="12.36328125" style="11" customWidth="1"/>
    <col min="4123" max="4123" width="13.08984375" style="11" customWidth="1"/>
    <col min="4124" max="4124" width="50.90625" style="11" customWidth="1"/>
    <col min="4125" max="4125" width="8.90625" style="11" customWidth="1"/>
    <col min="4126" max="4126" width="12" style="11" customWidth="1"/>
    <col min="4127" max="4127" width="1.453125" style="11" customWidth="1"/>
    <col min="4128" max="4362" width="8.7265625" style="11"/>
    <col min="4363" max="4363" width="3.36328125" style="11" customWidth="1"/>
    <col min="4364" max="4364" width="17" style="11" customWidth="1"/>
    <col min="4365" max="4365" width="6" style="11" customWidth="1"/>
    <col min="4366" max="4378" width="12.36328125" style="11" customWidth="1"/>
    <col min="4379" max="4379" width="13.08984375" style="11" customWidth="1"/>
    <col min="4380" max="4380" width="50.90625" style="11" customWidth="1"/>
    <col min="4381" max="4381" width="8.90625" style="11" customWidth="1"/>
    <col min="4382" max="4382" width="12" style="11" customWidth="1"/>
    <col min="4383" max="4383" width="1.453125" style="11" customWidth="1"/>
    <col min="4384" max="4618" width="8.7265625" style="11"/>
    <col min="4619" max="4619" width="3.36328125" style="11" customWidth="1"/>
    <col min="4620" max="4620" width="17" style="11" customWidth="1"/>
    <col min="4621" max="4621" width="6" style="11" customWidth="1"/>
    <col min="4622" max="4634" width="12.36328125" style="11" customWidth="1"/>
    <col min="4635" max="4635" width="13.08984375" style="11" customWidth="1"/>
    <col min="4636" max="4636" width="50.90625" style="11" customWidth="1"/>
    <col min="4637" max="4637" width="8.90625" style="11" customWidth="1"/>
    <col min="4638" max="4638" width="12" style="11" customWidth="1"/>
    <col min="4639" max="4639" width="1.453125" style="11" customWidth="1"/>
    <col min="4640" max="4874" width="8.7265625" style="11"/>
    <col min="4875" max="4875" width="3.36328125" style="11" customWidth="1"/>
    <col min="4876" max="4876" width="17" style="11" customWidth="1"/>
    <col min="4877" max="4877" width="6" style="11" customWidth="1"/>
    <col min="4878" max="4890" width="12.36328125" style="11" customWidth="1"/>
    <col min="4891" max="4891" width="13.08984375" style="11" customWidth="1"/>
    <col min="4892" max="4892" width="50.90625" style="11" customWidth="1"/>
    <col min="4893" max="4893" width="8.90625" style="11" customWidth="1"/>
    <col min="4894" max="4894" width="12" style="11" customWidth="1"/>
    <col min="4895" max="4895" width="1.453125" style="11" customWidth="1"/>
    <col min="4896" max="5130" width="8.7265625" style="11"/>
    <col min="5131" max="5131" width="3.36328125" style="11" customWidth="1"/>
    <col min="5132" max="5132" width="17" style="11" customWidth="1"/>
    <col min="5133" max="5133" width="6" style="11" customWidth="1"/>
    <col min="5134" max="5146" width="12.36328125" style="11" customWidth="1"/>
    <col min="5147" max="5147" width="13.08984375" style="11" customWidth="1"/>
    <col min="5148" max="5148" width="50.90625" style="11" customWidth="1"/>
    <col min="5149" max="5149" width="8.90625" style="11" customWidth="1"/>
    <col min="5150" max="5150" width="12" style="11" customWidth="1"/>
    <col min="5151" max="5151" width="1.453125" style="11" customWidth="1"/>
    <col min="5152" max="5386" width="8.7265625" style="11"/>
    <col min="5387" max="5387" width="3.36328125" style="11" customWidth="1"/>
    <col min="5388" max="5388" width="17" style="11" customWidth="1"/>
    <col min="5389" max="5389" width="6" style="11" customWidth="1"/>
    <col min="5390" max="5402" width="12.36328125" style="11" customWidth="1"/>
    <col min="5403" max="5403" width="13.08984375" style="11" customWidth="1"/>
    <col min="5404" max="5404" width="50.90625" style="11" customWidth="1"/>
    <col min="5405" max="5405" width="8.90625" style="11" customWidth="1"/>
    <col min="5406" max="5406" width="12" style="11" customWidth="1"/>
    <col min="5407" max="5407" width="1.453125" style="11" customWidth="1"/>
    <col min="5408" max="5642" width="8.7265625" style="11"/>
    <col min="5643" max="5643" width="3.36328125" style="11" customWidth="1"/>
    <col min="5644" max="5644" width="17" style="11" customWidth="1"/>
    <col min="5645" max="5645" width="6" style="11" customWidth="1"/>
    <col min="5646" max="5658" width="12.36328125" style="11" customWidth="1"/>
    <col min="5659" max="5659" width="13.08984375" style="11" customWidth="1"/>
    <col min="5660" max="5660" width="50.90625" style="11" customWidth="1"/>
    <col min="5661" max="5661" width="8.90625" style="11" customWidth="1"/>
    <col min="5662" max="5662" width="12" style="11" customWidth="1"/>
    <col min="5663" max="5663" width="1.453125" style="11" customWidth="1"/>
    <col min="5664" max="5898" width="8.7265625" style="11"/>
    <col min="5899" max="5899" width="3.36328125" style="11" customWidth="1"/>
    <col min="5900" max="5900" width="17" style="11" customWidth="1"/>
    <col min="5901" max="5901" width="6" style="11" customWidth="1"/>
    <col min="5902" max="5914" width="12.36328125" style="11" customWidth="1"/>
    <col min="5915" max="5915" width="13.08984375" style="11" customWidth="1"/>
    <col min="5916" max="5916" width="50.90625" style="11" customWidth="1"/>
    <col min="5917" max="5917" width="8.90625" style="11" customWidth="1"/>
    <col min="5918" max="5918" width="12" style="11" customWidth="1"/>
    <col min="5919" max="5919" width="1.453125" style="11" customWidth="1"/>
    <col min="5920" max="6154" width="8.7265625" style="11"/>
    <col min="6155" max="6155" width="3.36328125" style="11" customWidth="1"/>
    <col min="6156" max="6156" width="17" style="11" customWidth="1"/>
    <col min="6157" max="6157" width="6" style="11" customWidth="1"/>
    <col min="6158" max="6170" width="12.36328125" style="11" customWidth="1"/>
    <col min="6171" max="6171" width="13.08984375" style="11" customWidth="1"/>
    <col min="6172" max="6172" width="50.90625" style="11" customWidth="1"/>
    <col min="6173" max="6173" width="8.90625" style="11" customWidth="1"/>
    <col min="6174" max="6174" width="12" style="11" customWidth="1"/>
    <col min="6175" max="6175" width="1.453125" style="11" customWidth="1"/>
    <col min="6176" max="6410" width="8.7265625" style="11"/>
    <col min="6411" max="6411" width="3.36328125" style="11" customWidth="1"/>
    <col min="6412" max="6412" width="17" style="11" customWidth="1"/>
    <col min="6413" max="6413" width="6" style="11" customWidth="1"/>
    <col min="6414" max="6426" width="12.36328125" style="11" customWidth="1"/>
    <col min="6427" max="6427" width="13.08984375" style="11" customWidth="1"/>
    <col min="6428" max="6428" width="50.90625" style="11" customWidth="1"/>
    <col min="6429" max="6429" width="8.90625" style="11" customWidth="1"/>
    <col min="6430" max="6430" width="12" style="11" customWidth="1"/>
    <col min="6431" max="6431" width="1.453125" style="11" customWidth="1"/>
    <col min="6432" max="6666" width="8.7265625" style="11"/>
    <col min="6667" max="6667" width="3.36328125" style="11" customWidth="1"/>
    <col min="6668" max="6668" width="17" style="11" customWidth="1"/>
    <col min="6669" max="6669" width="6" style="11" customWidth="1"/>
    <col min="6670" max="6682" width="12.36328125" style="11" customWidth="1"/>
    <col min="6683" max="6683" width="13.08984375" style="11" customWidth="1"/>
    <col min="6684" max="6684" width="50.90625" style="11" customWidth="1"/>
    <col min="6685" max="6685" width="8.90625" style="11" customWidth="1"/>
    <col min="6686" max="6686" width="12" style="11" customWidth="1"/>
    <col min="6687" max="6687" width="1.453125" style="11" customWidth="1"/>
    <col min="6688" max="6922" width="8.7265625" style="11"/>
    <col min="6923" max="6923" width="3.36328125" style="11" customWidth="1"/>
    <col min="6924" max="6924" width="17" style="11" customWidth="1"/>
    <col min="6925" max="6925" width="6" style="11" customWidth="1"/>
    <col min="6926" max="6938" width="12.36328125" style="11" customWidth="1"/>
    <col min="6939" max="6939" width="13.08984375" style="11" customWidth="1"/>
    <col min="6940" max="6940" width="50.90625" style="11" customWidth="1"/>
    <col min="6941" max="6941" width="8.90625" style="11" customWidth="1"/>
    <col min="6942" max="6942" width="12" style="11" customWidth="1"/>
    <col min="6943" max="6943" width="1.453125" style="11" customWidth="1"/>
    <col min="6944" max="7178" width="8.7265625" style="11"/>
    <col min="7179" max="7179" width="3.36328125" style="11" customWidth="1"/>
    <col min="7180" max="7180" width="17" style="11" customWidth="1"/>
    <col min="7181" max="7181" width="6" style="11" customWidth="1"/>
    <col min="7182" max="7194" width="12.36328125" style="11" customWidth="1"/>
    <col min="7195" max="7195" width="13.08984375" style="11" customWidth="1"/>
    <col min="7196" max="7196" width="50.90625" style="11" customWidth="1"/>
    <col min="7197" max="7197" width="8.90625" style="11" customWidth="1"/>
    <col min="7198" max="7198" width="12" style="11" customWidth="1"/>
    <col min="7199" max="7199" width="1.453125" style="11" customWidth="1"/>
    <col min="7200" max="7434" width="8.7265625" style="11"/>
    <col min="7435" max="7435" width="3.36328125" style="11" customWidth="1"/>
    <col min="7436" max="7436" width="17" style="11" customWidth="1"/>
    <col min="7437" max="7437" width="6" style="11" customWidth="1"/>
    <col min="7438" max="7450" width="12.36328125" style="11" customWidth="1"/>
    <col min="7451" max="7451" width="13.08984375" style="11" customWidth="1"/>
    <col min="7452" max="7452" width="50.90625" style="11" customWidth="1"/>
    <col min="7453" max="7453" width="8.90625" style="11" customWidth="1"/>
    <col min="7454" max="7454" width="12" style="11" customWidth="1"/>
    <col min="7455" max="7455" width="1.453125" style="11" customWidth="1"/>
    <col min="7456" max="7690" width="8.7265625" style="11"/>
    <col min="7691" max="7691" width="3.36328125" style="11" customWidth="1"/>
    <col min="7692" max="7692" width="17" style="11" customWidth="1"/>
    <col min="7693" max="7693" width="6" style="11" customWidth="1"/>
    <col min="7694" max="7706" width="12.36328125" style="11" customWidth="1"/>
    <col min="7707" max="7707" width="13.08984375" style="11" customWidth="1"/>
    <col min="7708" max="7708" width="50.90625" style="11" customWidth="1"/>
    <col min="7709" max="7709" width="8.90625" style="11" customWidth="1"/>
    <col min="7710" max="7710" width="12" style="11" customWidth="1"/>
    <col min="7711" max="7711" width="1.453125" style="11" customWidth="1"/>
    <col min="7712" max="7946" width="8.7265625" style="11"/>
    <col min="7947" max="7947" width="3.36328125" style="11" customWidth="1"/>
    <col min="7948" max="7948" width="17" style="11" customWidth="1"/>
    <col min="7949" max="7949" width="6" style="11" customWidth="1"/>
    <col min="7950" max="7962" width="12.36328125" style="11" customWidth="1"/>
    <col min="7963" max="7963" width="13.08984375" style="11" customWidth="1"/>
    <col min="7964" max="7964" width="50.90625" style="11" customWidth="1"/>
    <col min="7965" max="7965" width="8.90625" style="11" customWidth="1"/>
    <col min="7966" max="7966" width="12" style="11" customWidth="1"/>
    <col min="7967" max="7967" width="1.453125" style="11" customWidth="1"/>
    <col min="7968" max="8202" width="8.7265625" style="11"/>
    <col min="8203" max="8203" width="3.36328125" style="11" customWidth="1"/>
    <col min="8204" max="8204" width="17" style="11" customWidth="1"/>
    <col min="8205" max="8205" width="6" style="11" customWidth="1"/>
    <col min="8206" max="8218" width="12.36328125" style="11" customWidth="1"/>
    <col min="8219" max="8219" width="13.08984375" style="11" customWidth="1"/>
    <col min="8220" max="8220" width="50.90625" style="11" customWidth="1"/>
    <col min="8221" max="8221" width="8.90625" style="11" customWidth="1"/>
    <col min="8222" max="8222" width="12" style="11" customWidth="1"/>
    <col min="8223" max="8223" width="1.453125" style="11" customWidth="1"/>
    <col min="8224" max="8458" width="8.7265625" style="11"/>
    <col min="8459" max="8459" width="3.36328125" style="11" customWidth="1"/>
    <col min="8460" max="8460" width="17" style="11" customWidth="1"/>
    <col min="8461" max="8461" width="6" style="11" customWidth="1"/>
    <col min="8462" max="8474" width="12.36328125" style="11" customWidth="1"/>
    <col min="8475" max="8475" width="13.08984375" style="11" customWidth="1"/>
    <col min="8476" max="8476" width="50.90625" style="11" customWidth="1"/>
    <col min="8477" max="8477" width="8.90625" style="11" customWidth="1"/>
    <col min="8478" max="8478" width="12" style="11" customWidth="1"/>
    <col min="8479" max="8479" width="1.453125" style="11" customWidth="1"/>
    <col min="8480" max="8714" width="8.7265625" style="11"/>
    <col min="8715" max="8715" width="3.36328125" style="11" customWidth="1"/>
    <col min="8716" max="8716" width="17" style="11" customWidth="1"/>
    <col min="8717" max="8717" width="6" style="11" customWidth="1"/>
    <col min="8718" max="8730" width="12.36328125" style="11" customWidth="1"/>
    <col min="8731" max="8731" width="13.08984375" style="11" customWidth="1"/>
    <col min="8732" max="8732" width="50.90625" style="11" customWidth="1"/>
    <col min="8733" max="8733" width="8.90625" style="11" customWidth="1"/>
    <col min="8734" max="8734" width="12" style="11" customWidth="1"/>
    <col min="8735" max="8735" width="1.453125" style="11" customWidth="1"/>
    <col min="8736" max="8970" width="8.7265625" style="11"/>
    <col min="8971" max="8971" width="3.36328125" style="11" customWidth="1"/>
    <col min="8972" max="8972" width="17" style="11" customWidth="1"/>
    <col min="8973" max="8973" width="6" style="11" customWidth="1"/>
    <col min="8974" max="8986" width="12.36328125" style="11" customWidth="1"/>
    <col min="8987" max="8987" width="13.08984375" style="11" customWidth="1"/>
    <col min="8988" max="8988" width="50.90625" style="11" customWidth="1"/>
    <col min="8989" max="8989" width="8.90625" style="11" customWidth="1"/>
    <col min="8990" max="8990" width="12" style="11" customWidth="1"/>
    <col min="8991" max="8991" width="1.453125" style="11" customWidth="1"/>
    <col min="8992" max="9226" width="8.7265625" style="11"/>
    <col min="9227" max="9227" width="3.36328125" style="11" customWidth="1"/>
    <col min="9228" max="9228" width="17" style="11" customWidth="1"/>
    <col min="9229" max="9229" width="6" style="11" customWidth="1"/>
    <col min="9230" max="9242" width="12.36328125" style="11" customWidth="1"/>
    <col min="9243" max="9243" width="13.08984375" style="11" customWidth="1"/>
    <col min="9244" max="9244" width="50.90625" style="11" customWidth="1"/>
    <col min="9245" max="9245" width="8.90625" style="11" customWidth="1"/>
    <col min="9246" max="9246" width="12" style="11" customWidth="1"/>
    <col min="9247" max="9247" width="1.453125" style="11" customWidth="1"/>
    <col min="9248" max="9482" width="8.7265625" style="11"/>
    <col min="9483" max="9483" width="3.36328125" style="11" customWidth="1"/>
    <col min="9484" max="9484" width="17" style="11" customWidth="1"/>
    <col min="9485" max="9485" width="6" style="11" customWidth="1"/>
    <col min="9486" max="9498" width="12.36328125" style="11" customWidth="1"/>
    <col min="9499" max="9499" width="13.08984375" style="11" customWidth="1"/>
    <col min="9500" max="9500" width="50.90625" style="11" customWidth="1"/>
    <col min="9501" max="9501" width="8.90625" style="11" customWidth="1"/>
    <col min="9502" max="9502" width="12" style="11" customWidth="1"/>
    <col min="9503" max="9503" width="1.453125" style="11" customWidth="1"/>
    <col min="9504" max="9738" width="8.7265625" style="11"/>
    <col min="9739" max="9739" width="3.36328125" style="11" customWidth="1"/>
    <col min="9740" max="9740" width="17" style="11" customWidth="1"/>
    <col min="9741" max="9741" width="6" style="11" customWidth="1"/>
    <col min="9742" max="9754" width="12.36328125" style="11" customWidth="1"/>
    <col min="9755" max="9755" width="13.08984375" style="11" customWidth="1"/>
    <col min="9756" max="9756" width="50.90625" style="11" customWidth="1"/>
    <col min="9757" max="9757" width="8.90625" style="11" customWidth="1"/>
    <col min="9758" max="9758" width="12" style="11" customWidth="1"/>
    <col min="9759" max="9759" width="1.453125" style="11" customWidth="1"/>
    <col min="9760" max="9994" width="8.7265625" style="11"/>
    <col min="9995" max="9995" width="3.36328125" style="11" customWidth="1"/>
    <col min="9996" max="9996" width="17" style="11" customWidth="1"/>
    <col min="9997" max="9997" width="6" style="11" customWidth="1"/>
    <col min="9998" max="10010" width="12.36328125" style="11" customWidth="1"/>
    <col min="10011" max="10011" width="13.08984375" style="11" customWidth="1"/>
    <col min="10012" max="10012" width="50.90625" style="11" customWidth="1"/>
    <col min="10013" max="10013" width="8.90625" style="11" customWidth="1"/>
    <col min="10014" max="10014" width="12" style="11" customWidth="1"/>
    <col min="10015" max="10015" width="1.453125" style="11" customWidth="1"/>
    <col min="10016" max="10250" width="8.7265625" style="11"/>
    <col min="10251" max="10251" width="3.36328125" style="11" customWidth="1"/>
    <col min="10252" max="10252" width="17" style="11" customWidth="1"/>
    <col min="10253" max="10253" width="6" style="11" customWidth="1"/>
    <col min="10254" max="10266" width="12.36328125" style="11" customWidth="1"/>
    <col min="10267" max="10267" width="13.08984375" style="11" customWidth="1"/>
    <col min="10268" max="10268" width="50.90625" style="11" customWidth="1"/>
    <col min="10269" max="10269" width="8.90625" style="11" customWidth="1"/>
    <col min="10270" max="10270" width="12" style="11" customWidth="1"/>
    <col min="10271" max="10271" width="1.453125" style="11" customWidth="1"/>
    <col min="10272" max="10506" width="8.7265625" style="11"/>
    <col min="10507" max="10507" width="3.36328125" style="11" customWidth="1"/>
    <col min="10508" max="10508" width="17" style="11" customWidth="1"/>
    <col min="10509" max="10509" width="6" style="11" customWidth="1"/>
    <col min="10510" max="10522" width="12.36328125" style="11" customWidth="1"/>
    <col min="10523" max="10523" width="13.08984375" style="11" customWidth="1"/>
    <col min="10524" max="10524" width="50.90625" style="11" customWidth="1"/>
    <col min="10525" max="10525" width="8.90625" style="11" customWidth="1"/>
    <col min="10526" max="10526" width="12" style="11" customWidth="1"/>
    <col min="10527" max="10527" width="1.453125" style="11" customWidth="1"/>
    <col min="10528" max="10762" width="8.7265625" style="11"/>
    <col min="10763" max="10763" width="3.36328125" style="11" customWidth="1"/>
    <col min="10764" max="10764" width="17" style="11" customWidth="1"/>
    <col min="10765" max="10765" width="6" style="11" customWidth="1"/>
    <col min="10766" max="10778" width="12.36328125" style="11" customWidth="1"/>
    <col min="10779" max="10779" width="13.08984375" style="11" customWidth="1"/>
    <col min="10780" max="10780" width="50.90625" style="11" customWidth="1"/>
    <col min="10781" max="10781" width="8.90625" style="11" customWidth="1"/>
    <col min="10782" max="10782" width="12" style="11" customWidth="1"/>
    <col min="10783" max="10783" width="1.453125" style="11" customWidth="1"/>
    <col min="10784" max="11018" width="8.7265625" style="11"/>
    <col min="11019" max="11019" width="3.36328125" style="11" customWidth="1"/>
    <col min="11020" max="11020" width="17" style="11" customWidth="1"/>
    <col min="11021" max="11021" width="6" style="11" customWidth="1"/>
    <col min="11022" max="11034" width="12.36328125" style="11" customWidth="1"/>
    <col min="11035" max="11035" width="13.08984375" style="11" customWidth="1"/>
    <col min="11036" max="11036" width="50.90625" style="11" customWidth="1"/>
    <col min="11037" max="11037" width="8.90625" style="11" customWidth="1"/>
    <col min="11038" max="11038" width="12" style="11" customWidth="1"/>
    <col min="11039" max="11039" width="1.453125" style="11" customWidth="1"/>
    <col min="11040" max="11274" width="8.7265625" style="11"/>
    <col min="11275" max="11275" width="3.36328125" style="11" customWidth="1"/>
    <col min="11276" max="11276" width="17" style="11" customWidth="1"/>
    <col min="11277" max="11277" width="6" style="11" customWidth="1"/>
    <col min="11278" max="11290" width="12.36328125" style="11" customWidth="1"/>
    <col min="11291" max="11291" width="13.08984375" style="11" customWidth="1"/>
    <col min="11292" max="11292" width="50.90625" style="11" customWidth="1"/>
    <col min="11293" max="11293" width="8.90625" style="11" customWidth="1"/>
    <col min="11294" max="11294" width="12" style="11" customWidth="1"/>
    <col min="11295" max="11295" width="1.453125" style="11" customWidth="1"/>
    <col min="11296" max="11530" width="8.7265625" style="11"/>
    <col min="11531" max="11531" width="3.36328125" style="11" customWidth="1"/>
    <col min="11532" max="11532" width="17" style="11" customWidth="1"/>
    <col min="11533" max="11533" width="6" style="11" customWidth="1"/>
    <col min="11534" max="11546" width="12.36328125" style="11" customWidth="1"/>
    <col min="11547" max="11547" width="13.08984375" style="11" customWidth="1"/>
    <col min="11548" max="11548" width="50.90625" style="11" customWidth="1"/>
    <col min="11549" max="11549" width="8.90625" style="11" customWidth="1"/>
    <col min="11550" max="11550" width="12" style="11" customWidth="1"/>
    <col min="11551" max="11551" width="1.453125" style="11" customWidth="1"/>
    <col min="11552" max="11786" width="8.7265625" style="11"/>
    <col min="11787" max="11787" width="3.36328125" style="11" customWidth="1"/>
    <col min="11788" max="11788" width="17" style="11" customWidth="1"/>
    <col min="11789" max="11789" width="6" style="11" customWidth="1"/>
    <col min="11790" max="11802" width="12.36328125" style="11" customWidth="1"/>
    <col min="11803" max="11803" width="13.08984375" style="11" customWidth="1"/>
    <col min="11804" max="11804" width="50.90625" style="11" customWidth="1"/>
    <col min="11805" max="11805" width="8.90625" style="11" customWidth="1"/>
    <col min="11806" max="11806" width="12" style="11" customWidth="1"/>
    <col min="11807" max="11807" width="1.453125" style="11" customWidth="1"/>
    <col min="11808" max="12042" width="8.7265625" style="11"/>
    <col min="12043" max="12043" width="3.36328125" style="11" customWidth="1"/>
    <col min="12044" max="12044" width="17" style="11" customWidth="1"/>
    <col min="12045" max="12045" width="6" style="11" customWidth="1"/>
    <col min="12046" max="12058" width="12.36328125" style="11" customWidth="1"/>
    <col min="12059" max="12059" width="13.08984375" style="11" customWidth="1"/>
    <col min="12060" max="12060" width="50.90625" style="11" customWidth="1"/>
    <col min="12061" max="12061" width="8.90625" style="11" customWidth="1"/>
    <col min="12062" max="12062" width="12" style="11" customWidth="1"/>
    <col min="12063" max="12063" width="1.453125" style="11" customWidth="1"/>
    <col min="12064" max="12298" width="8.7265625" style="11"/>
    <col min="12299" max="12299" width="3.36328125" style="11" customWidth="1"/>
    <col min="12300" max="12300" width="17" style="11" customWidth="1"/>
    <col min="12301" max="12301" width="6" style="11" customWidth="1"/>
    <col min="12302" max="12314" width="12.36328125" style="11" customWidth="1"/>
    <col min="12315" max="12315" width="13.08984375" style="11" customWidth="1"/>
    <col min="12316" max="12316" width="50.90625" style="11" customWidth="1"/>
    <col min="12317" max="12317" width="8.90625" style="11" customWidth="1"/>
    <col min="12318" max="12318" width="12" style="11" customWidth="1"/>
    <col min="12319" max="12319" width="1.453125" style="11" customWidth="1"/>
    <col min="12320" max="12554" width="8.7265625" style="11"/>
    <col min="12555" max="12555" width="3.36328125" style="11" customWidth="1"/>
    <col min="12556" max="12556" width="17" style="11" customWidth="1"/>
    <col min="12557" max="12557" width="6" style="11" customWidth="1"/>
    <col min="12558" max="12570" width="12.36328125" style="11" customWidth="1"/>
    <col min="12571" max="12571" width="13.08984375" style="11" customWidth="1"/>
    <col min="12572" max="12572" width="50.90625" style="11" customWidth="1"/>
    <col min="12573" max="12573" width="8.90625" style="11" customWidth="1"/>
    <col min="12574" max="12574" width="12" style="11" customWidth="1"/>
    <col min="12575" max="12575" width="1.453125" style="11" customWidth="1"/>
    <col min="12576" max="12810" width="8.7265625" style="11"/>
    <col min="12811" max="12811" width="3.36328125" style="11" customWidth="1"/>
    <col min="12812" max="12812" width="17" style="11" customWidth="1"/>
    <col min="12813" max="12813" width="6" style="11" customWidth="1"/>
    <col min="12814" max="12826" width="12.36328125" style="11" customWidth="1"/>
    <col min="12827" max="12827" width="13.08984375" style="11" customWidth="1"/>
    <col min="12828" max="12828" width="50.90625" style="11" customWidth="1"/>
    <col min="12829" max="12829" width="8.90625" style="11" customWidth="1"/>
    <col min="12830" max="12830" width="12" style="11" customWidth="1"/>
    <col min="12831" max="12831" width="1.453125" style="11" customWidth="1"/>
    <col min="12832" max="13066" width="8.7265625" style="11"/>
    <col min="13067" max="13067" width="3.36328125" style="11" customWidth="1"/>
    <col min="13068" max="13068" width="17" style="11" customWidth="1"/>
    <col min="13069" max="13069" width="6" style="11" customWidth="1"/>
    <col min="13070" max="13082" width="12.36328125" style="11" customWidth="1"/>
    <col min="13083" max="13083" width="13.08984375" style="11" customWidth="1"/>
    <col min="13084" max="13084" width="50.90625" style="11" customWidth="1"/>
    <col min="13085" max="13085" width="8.90625" style="11" customWidth="1"/>
    <col min="13086" max="13086" width="12" style="11" customWidth="1"/>
    <col min="13087" max="13087" width="1.453125" style="11" customWidth="1"/>
    <col min="13088" max="13322" width="8.7265625" style="11"/>
    <col min="13323" max="13323" width="3.36328125" style="11" customWidth="1"/>
    <col min="13324" max="13324" width="17" style="11" customWidth="1"/>
    <col min="13325" max="13325" width="6" style="11" customWidth="1"/>
    <col min="13326" max="13338" width="12.36328125" style="11" customWidth="1"/>
    <col min="13339" max="13339" width="13.08984375" style="11" customWidth="1"/>
    <col min="13340" max="13340" width="50.90625" style="11" customWidth="1"/>
    <col min="13341" max="13341" width="8.90625" style="11" customWidth="1"/>
    <col min="13342" max="13342" width="12" style="11" customWidth="1"/>
    <col min="13343" max="13343" width="1.453125" style="11" customWidth="1"/>
    <col min="13344" max="13578" width="8.7265625" style="11"/>
    <col min="13579" max="13579" width="3.36328125" style="11" customWidth="1"/>
    <col min="13580" max="13580" width="17" style="11" customWidth="1"/>
    <col min="13581" max="13581" width="6" style="11" customWidth="1"/>
    <col min="13582" max="13594" width="12.36328125" style="11" customWidth="1"/>
    <col min="13595" max="13595" width="13.08984375" style="11" customWidth="1"/>
    <col min="13596" max="13596" width="50.90625" style="11" customWidth="1"/>
    <col min="13597" max="13597" width="8.90625" style="11" customWidth="1"/>
    <col min="13598" max="13598" width="12" style="11" customWidth="1"/>
    <col min="13599" max="13599" width="1.453125" style="11" customWidth="1"/>
    <col min="13600" max="13834" width="8.7265625" style="11"/>
    <col min="13835" max="13835" width="3.36328125" style="11" customWidth="1"/>
    <col min="13836" max="13836" width="17" style="11" customWidth="1"/>
    <col min="13837" max="13837" width="6" style="11" customWidth="1"/>
    <col min="13838" max="13850" width="12.36328125" style="11" customWidth="1"/>
    <col min="13851" max="13851" width="13.08984375" style="11" customWidth="1"/>
    <col min="13852" max="13852" width="50.90625" style="11" customWidth="1"/>
    <col min="13853" max="13853" width="8.90625" style="11" customWidth="1"/>
    <col min="13854" max="13854" width="12" style="11" customWidth="1"/>
    <col min="13855" max="13855" width="1.453125" style="11" customWidth="1"/>
    <col min="13856" max="14090" width="8.7265625" style="11"/>
    <col min="14091" max="14091" width="3.36328125" style="11" customWidth="1"/>
    <col min="14092" max="14092" width="17" style="11" customWidth="1"/>
    <col min="14093" max="14093" width="6" style="11" customWidth="1"/>
    <col min="14094" max="14106" width="12.36328125" style="11" customWidth="1"/>
    <col min="14107" max="14107" width="13.08984375" style="11" customWidth="1"/>
    <col min="14108" max="14108" width="50.90625" style="11" customWidth="1"/>
    <col min="14109" max="14109" width="8.90625" style="11" customWidth="1"/>
    <col min="14110" max="14110" width="12" style="11" customWidth="1"/>
    <col min="14111" max="14111" width="1.453125" style="11" customWidth="1"/>
    <col min="14112" max="14346" width="8.7265625" style="11"/>
    <col min="14347" max="14347" width="3.36328125" style="11" customWidth="1"/>
    <col min="14348" max="14348" width="17" style="11" customWidth="1"/>
    <col min="14349" max="14349" width="6" style="11" customWidth="1"/>
    <col min="14350" max="14362" width="12.36328125" style="11" customWidth="1"/>
    <col min="14363" max="14363" width="13.08984375" style="11" customWidth="1"/>
    <col min="14364" max="14364" width="50.90625" style="11" customWidth="1"/>
    <col min="14365" max="14365" width="8.90625" style="11" customWidth="1"/>
    <col min="14366" max="14366" width="12" style="11" customWidth="1"/>
    <col min="14367" max="14367" width="1.453125" style="11" customWidth="1"/>
    <col min="14368" max="14602" width="8.7265625" style="11"/>
    <col min="14603" max="14603" width="3.36328125" style="11" customWidth="1"/>
    <col min="14604" max="14604" width="17" style="11" customWidth="1"/>
    <col min="14605" max="14605" width="6" style="11" customWidth="1"/>
    <col min="14606" max="14618" width="12.36328125" style="11" customWidth="1"/>
    <col min="14619" max="14619" width="13.08984375" style="11" customWidth="1"/>
    <col min="14620" max="14620" width="50.90625" style="11" customWidth="1"/>
    <col min="14621" max="14621" width="8.90625" style="11" customWidth="1"/>
    <col min="14622" max="14622" width="12" style="11" customWidth="1"/>
    <col min="14623" max="14623" width="1.453125" style="11" customWidth="1"/>
    <col min="14624" max="14858" width="8.7265625" style="11"/>
    <col min="14859" max="14859" width="3.36328125" style="11" customWidth="1"/>
    <col min="14860" max="14860" width="17" style="11" customWidth="1"/>
    <col min="14861" max="14861" width="6" style="11" customWidth="1"/>
    <col min="14862" max="14874" width="12.36328125" style="11" customWidth="1"/>
    <col min="14875" max="14875" width="13.08984375" style="11" customWidth="1"/>
    <col min="14876" max="14876" width="50.90625" style="11" customWidth="1"/>
    <col min="14877" max="14877" width="8.90625" style="11" customWidth="1"/>
    <col min="14878" max="14878" width="12" style="11" customWidth="1"/>
    <col min="14879" max="14879" width="1.453125" style="11" customWidth="1"/>
    <col min="14880" max="15114" width="8.7265625" style="11"/>
    <col min="15115" max="15115" width="3.36328125" style="11" customWidth="1"/>
    <col min="15116" max="15116" width="17" style="11" customWidth="1"/>
    <col min="15117" max="15117" width="6" style="11" customWidth="1"/>
    <col min="15118" max="15130" width="12.36328125" style="11" customWidth="1"/>
    <col min="15131" max="15131" width="13.08984375" style="11" customWidth="1"/>
    <col min="15132" max="15132" width="50.90625" style="11" customWidth="1"/>
    <col min="15133" max="15133" width="8.90625" style="11" customWidth="1"/>
    <col min="15134" max="15134" width="12" style="11" customWidth="1"/>
    <col min="15135" max="15135" width="1.453125" style="11" customWidth="1"/>
    <col min="15136" max="15370" width="8.7265625" style="11"/>
    <col min="15371" max="15371" width="3.36328125" style="11" customWidth="1"/>
    <col min="15372" max="15372" width="17" style="11" customWidth="1"/>
    <col min="15373" max="15373" width="6" style="11" customWidth="1"/>
    <col min="15374" max="15386" width="12.36328125" style="11" customWidth="1"/>
    <col min="15387" max="15387" width="13.08984375" style="11" customWidth="1"/>
    <col min="15388" max="15388" width="50.90625" style="11" customWidth="1"/>
    <col min="15389" max="15389" width="8.90625" style="11" customWidth="1"/>
    <col min="15390" max="15390" width="12" style="11" customWidth="1"/>
    <col min="15391" max="15391" width="1.453125" style="11" customWidth="1"/>
    <col min="15392" max="15626" width="8.7265625" style="11"/>
    <col min="15627" max="15627" width="3.36328125" style="11" customWidth="1"/>
    <col min="15628" max="15628" width="17" style="11" customWidth="1"/>
    <col min="15629" max="15629" width="6" style="11" customWidth="1"/>
    <col min="15630" max="15642" width="12.36328125" style="11" customWidth="1"/>
    <col min="15643" max="15643" width="13.08984375" style="11" customWidth="1"/>
    <col min="15644" max="15644" width="50.90625" style="11" customWidth="1"/>
    <col min="15645" max="15645" width="8.90625" style="11" customWidth="1"/>
    <col min="15646" max="15646" width="12" style="11" customWidth="1"/>
    <col min="15647" max="15647" width="1.453125" style="11" customWidth="1"/>
    <col min="15648" max="15882" width="8.7265625" style="11"/>
    <col min="15883" max="15883" width="3.36328125" style="11" customWidth="1"/>
    <col min="15884" max="15884" width="17" style="11" customWidth="1"/>
    <col min="15885" max="15885" width="6" style="11" customWidth="1"/>
    <col min="15886" max="15898" width="12.36328125" style="11" customWidth="1"/>
    <col min="15899" max="15899" width="13.08984375" style="11" customWidth="1"/>
    <col min="15900" max="15900" width="50.90625" style="11" customWidth="1"/>
    <col min="15901" max="15901" width="8.90625" style="11" customWidth="1"/>
    <col min="15902" max="15902" width="12" style="11" customWidth="1"/>
    <col min="15903" max="15903" width="1.453125" style="11" customWidth="1"/>
    <col min="15904" max="16138" width="8.7265625" style="11"/>
    <col min="16139" max="16139" width="3.36328125" style="11" customWidth="1"/>
    <col min="16140" max="16140" width="17" style="11" customWidth="1"/>
    <col min="16141" max="16141" width="6" style="11" customWidth="1"/>
    <col min="16142" max="16154" width="12.36328125" style="11" customWidth="1"/>
    <col min="16155" max="16155" width="13.08984375" style="11" customWidth="1"/>
    <col min="16156" max="16156" width="50.90625" style="11" customWidth="1"/>
    <col min="16157" max="16157" width="8.90625" style="11" customWidth="1"/>
    <col min="16158" max="16158" width="12" style="11" customWidth="1"/>
    <col min="16159" max="16159" width="1.453125" style="11" customWidth="1"/>
    <col min="16160" max="16384" width="8.7265625" style="11"/>
  </cols>
  <sheetData>
    <row r="1" spans="1:30" s="21" customFormat="1" ht="49" customHeight="1" thickBot="1" x14ac:dyDescent="0.25">
      <c r="B1" s="25"/>
      <c r="C1" s="25"/>
      <c r="D1" s="24"/>
      <c r="E1" s="24"/>
      <c r="F1" s="89"/>
      <c r="G1" s="89"/>
      <c r="H1" s="89"/>
      <c r="I1" s="89"/>
      <c r="J1" s="89"/>
      <c r="K1" s="89"/>
      <c r="L1" s="89"/>
      <c r="M1" s="89"/>
      <c r="N1" s="89"/>
      <c r="O1" s="89"/>
      <c r="P1" s="24"/>
      <c r="Q1" s="24"/>
    </row>
    <row r="2" spans="1:30" s="21" customFormat="1" ht="49" customHeight="1" thickBot="1" x14ac:dyDescent="0.25">
      <c r="B2" s="175" t="s">
        <v>76</v>
      </c>
      <c r="C2" s="176"/>
      <c r="D2" s="173"/>
      <c r="E2" s="174"/>
      <c r="F2" s="199" t="s">
        <v>77</v>
      </c>
      <c r="G2" s="200"/>
      <c r="H2" s="200"/>
      <c r="I2" s="200"/>
      <c r="J2" s="200"/>
      <c r="K2" s="200"/>
      <c r="L2" s="200"/>
      <c r="M2" s="200"/>
      <c r="N2" s="200"/>
      <c r="O2" s="90"/>
      <c r="P2" s="23"/>
      <c r="Q2" s="22"/>
      <c r="U2" s="170" t="e">
        <f>IF(DAY(D2)&lt;15,DATE(YEAR(D2),MONTH(D2)-1,DAY(D2)),D2)</f>
        <v>#NUM!</v>
      </c>
    </row>
    <row r="3" spans="1:30" ht="36" customHeight="1" thickBot="1" x14ac:dyDescent="0.25">
      <c r="B3" s="20"/>
      <c r="C3" s="20"/>
      <c r="D3" s="20"/>
      <c r="E3" s="20"/>
      <c r="F3" s="91"/>
      <c r="G3" s="91"/>
      <c r="H3" s="91"/>
      <c r="I3" s="91"/>
      <c r="J3" s="91"/>
      <c r="K3" s="91"/>
      <c r="L3" s="91"/>
      <c r="M3" s="91"/>
      <c r="N3" s="91"/>
      <c r="O3" s="91"/>
      <c r="P3" s="91"/>
      <c r="Q3" s="91"/>
      <c r="R3" s="20"/>
      <c r="S3" s="20"/>
      <c r="T3" s="20"/>
      <c r="U3" s="20"/>
      <c r="V3" s="20"/>
      <c r="W3" s="20"/>
      <c r="X3" s="20"/>
      <c r="Y3" s="20"/>
      <c r="Z3" s="20"/>
      <c r="AA3" s="20"/>
      <c r="AB3" s="20"/>
      <c r="AC3" s="20"/>
      <c r="AD3" s="20"/>
    </row>
    <row r="4" spans="1:30" ht="21" customHeight="1" x14ac:dyDescent="0.2">
      <c r="A4" s="184" t="s">
        <v>73</v>
      </c>
      <c r="B4" s="185"/>
      <c r="C4" s="185"/>
      <c r="D4" s="185"/>
      <c r="E4" s="185"/>
      <c r="F4" s="185"/>
      <c r="G4" s="185"/>
      <c r="H4" s="185"/>
      <c r="I4" s="185"/>
      <c r="J4" s="185"/>
      <c r="K4" s="185"/>
      <c r="L4" s="185"/>
      <c r="M4" s="185"/>
      <c r="N4" s="185"/>
      <c r="O4" s="185"/>
      <c r="P4" s="185"/>
      <c r="Q4" s="185"/>
      <c r="R4" s="185"/>
      <c r="S4" s="186"/>
    </row>
    <row r="5" spans="1:30" ht="21" customHeight="1" x14ac:dyDescent="0.2">
      <c r="A5" s="187"/>
      <c r="B5" s="188"/>
      <c r="C5" s="188"/>
      <c r="D5" s="188"/>
      <c r="E5" s="188"/>
      <c r="F5" s="188"/>
      <c r="G5" s="188"/>
      <c r="H5" s="188"/>
      <c r="I5" s="188"/>
      <c r="J5" s="188"/>
      <c r="K5" s="188"/>
      <c r="L5" s="188"/>
      <c r="M5" s="188"/>
      <c r="N5" s="188"/>
      <c r="O5" s="188"/>
      <c r="P5" s="188"/>
      <c r="Q5" s="188"/>
      <c r="R5" s="188"/>
      <c r="S5" s="189"/>
    </row>
    <row r="6" spans="1:30" ht="21.65" customHeight="1" thickBot="1" x14ac:dyDescent="0.25">
      <c r="A6" s="190"/>
      <c r="B6" s="191"/>
      <c r="C6" s="191"/>
      <c r="D6" s="191"/>
      <c r="E6" s="191"/>
      <c r="F6" s="191"/>
      <c r="G6" s="191"/>
      <c r="H6" s="191"/>
      <c r="I6" s="191"/>
      <c r="J6" s="191"/>
      <c r="K6" s="191"/>
      <c r="L6" s="191"/>
      <c r="M6" s="191"/>
      <c r="N6" s="191"/>
      <c r="O6" s="191"/>
      <c r="P6" s="191"/>
      <c r="Q6" s="191"/>
      <c r="R6" s="191"/>
      <c r="S6" s="192"/>
    </row>
    <row r="7" spans="1:30" s="21" customFormat="1" ht="49" customHeight="1" x14ac:dyDescent="0.2">
      <c r="B7" s="25" t="s">
        <v>60</v>
      </c>
      <c r="C7" s="25"/>
      <c r="D7" s="24"/>
      <c r="E7" s="24"/>
      <c r="F7" s="89"/>
      <c r="G7" s="89"/>
      <c r="H7" s="89"/>
      <c r="I7" s="89"/>
      <c r="J7" s="89"/>
      <c r="K7" s="89"/>
      <c r="L7" s="89"/>
      <c r="M7" s="89"/>
      <c r="N7" s="89"/>
      <c r="O7" s="89"/>
      <c r="P7" s="24"/>
      <c r="Q7" s="24"/>
    </row>
    <row r="8" spans="1:30" s="169" customFormat="1" ht="21.65" customHeight="1" thickBot="1" x14ac:dyDescent="0.25">
      <c r="A8" s="167"/>
      <c r="B8" s="167"/>
      <c r="C8" s="167"/>
      <c r="D8" s="167"/>
      <c r="E8" s="167"/>
      <c r="F8" s="167"/>
      <c r="G8" s="167"/>
      <c r="H8" s="167"/>
      <c r="I8" s="167"/>
      <c r="J8" s="167"/>
      <c r="K8" s="167"/>
      <c r="L8" s="167"/>
      <c r="M8" s="168"/>
      <c r="N8" s="168"/>
      <c r="O8" s="168"/>
      <c r="P8" s="168"/>
      <c r="Q8" s="168"/>
    </row>
    <row r="9" spans="1:30" s="21" customFormat="1" ht="49" customHeight="1" thickBot="1" x14ac:dyDescent="0.25">
      <c r="B9" s="179" t="s">
        <v>52</v>
      </c>
      <c r="C9" s="180"/>
      <c r="D9" s="181"/>
      <c r="E9" s="182"/>
      <c r="F9" s="179" t="s">
        <v>54</v>
      </c>
      <c r="G9" s="180"/>
      <c r="H9" s="181"/>
      <c r="I9" s="183"/>
      <c r="J9" s="183"/>
      <c r="K9" s="182"/>
      <c r="L9" s="24"/>
      <c r="M9" s="24"/>
    </row>
    <row r="10" spans="1:30" s="21" customFormat="1" ht="49" customHeight="1" thickBot="1" x14ac:dyDescent="0.25">
      <c r="B10" s="179" t="s">
        <v>53</v>
      </c>
      <c r="C10" s="180"/>
      <c r="D10" s="181"/>
      <c r="E10" s="182"/>
      <c r="F10" s="179" t="s">
        <v>55</v>
      </c>
      <c r="G10" s="180"/>
      <c r="H10" s="181"/>
      <c r="I10" s="183"/>
      <c r="J10" s="183"/>
      <c r="K10" s="182"/>
      <c r="L10" s="23"/>
      <c r="M10" s="22"/>
    </row>
    <row r="11" spans="1:30" ht="30.65" customHeight="1" x14ac:dyDescent="0.2">
      <c r="B11" s="20"/>
      <c r="C11" s="20"/>
      <c r="D11" s="20"/>
      <c r="E11" s="20"/>
      <c r="F11" s="91"/>
      <c r="G11" s="91"/>
      <c r="H11" s="91"/>
      <c r="I11" s="91"/>
      <c r="J11" s="91"/>
      <c r="K11" s="91"/>
      <c r="L11" s="91"/>
      <c r="M11" s="91"/>
      <c r="N11" s="91"/>
      <c r="O11" s="91"/>
      <c r="P11" s="91"/>
      <c r="Q11" s="91"/>
      <c r="R11" s="20"/>
      <c r="S11" s="20"/>
      <c r="T11" s="20"/>
      <c r="U11" s="20"/>
      <c r="V11" s="20"/>
      <c r="W11" s="20"/>
      <c r="X11" s="20"/>
      <c r="Y11" s="20"/>
      <c r="Z11" s="20"/>
      <c r="AA11" s="20"/>
      <c r="AB11" s="20"/>
      <c r="AC11" s="20"/>
      <c r="AD11" s="20"/>
    </row>
    <row r="12" spans="1:30" ht="64" customHeight="1" x14ac:dyDescent="0.2">
      <c r="B12" s="201"/>
      <c r="C12" s="201"/>
      <c r="D12" s="201"/>
      <c r="E12" s="201"/>
      <c r="F12" s="102" t="e">
        <f>EDATE($D$2,-12)</f>
        <v>#NUM!</v>
      </c>
      <c r="G12" s="104" t="e">
        <f>EDATE($D$2,-11)</f>
        <v>#NUM!</v>
      </c>
      <c r="H12" s="104" t="e">
        <f>EDATE($D$2,-10)</f>
        <v>#NUM!</v>
      </c>
      <c r="I12" s="104" t="e">
        <f>EDATE($D$2,-9)</f>
        <v>#NUM!</v>
      </c>
      <c r="J12" s="104" t="e">
        <f>EDATE($D$2,-8)</f>
        <v>#NUM!</v>
      </c>
      <c r="K12" s="105" t="e">
        <f>EDATE($D$2,-7)</f>
        <v>#NUM!</v>
      </c>
      <c r="L12" s="106" t="e">
        <f>EDATE($D$2,-6)</f>
        <v>#NUM!</v>
      </c>
      <c r="M12" s="104" t="e">
        <f>EDATE($D$2,-5)</f>
        <v>#NUM!</v>
      </c>
      <c r="N12" s="105" t="e">
        <f>EDATE($D$2,-4)</f>
        <v>#NUM!</v>
      </c>
      <c r="O12" s="105" t="e">
        <f>EDATE($D$2,-3)</f>
        <v>#NUM!</v>
      </c>
      <c r="P12" s="106" t="e">
        <f>EDATE($D$2,-2)</f>
        <v>#NUM!</v>
      </c>
      <c r="Q12" s="104" t="e">
        <f>EDATE($D$2,-1)</f>
        <v>#NUM!</v>
      </c>
      <c r="R12" s="103">
        <f>EDATE($D$2,0)</f>
        <v>0</v>
      </c>
      <c r="S12" s="20"/>
      <c r="T12" s="20"/>
      <c r="U12" s="20"/>
      <c r="V12" s="20"/>
      <c r="W12" s="20"/>
      <c r="X12" s="20"/>
      <c r="Y12" s="20"/>
      <c r="Z12" s="20"/>
      <c r="AA12" s="20"/>
      <c r="AB12" s="20"/>
      <c r="AC12" s="20"/>
      <c r="AD12" s="20"/>
    </row>
    <row r="13" spans="1:30" ht="64" customHeight="1" x14ac:dyDescent="0.2">
      <c r="B13" s="201"/>
      <c r="C13" s="193" t="s">
        <v>61</v>
      </c>
      <c r="D13" s="194"/>
      <c r="E13" s="195"/>
      <c r="F13" s="113"/>
      <c r="G13" s="113"/>
      <c r="H13" s="113"/>
      <c r="I13" s="113"/>
      <c r="J13" s="113"/>
      <c r="K13" s="114"/>
      <c r="L13" s="113"/>
      <c r="M13" s="113"/>
      <c r="N13" s="113"/>
      <c r="O13" s="113"/>
      <c r="P13" s="113"/>
      <c r="Q13" s="115"/>
      <c r="R13" s="116"/>
      <c r="S13" s="20"/>
      <c r="T13" s="20"/>
      <c r="U13" s="20"/>
      <c r="V13" s="20"/>
      <c r="W13" s="20"/>
      <c r="X13" s="20"/>
      <c r="Y13" s="20"/>
      <c r="Z13" s="20"/>
      <c r="AA13" s="20"/>
      <c r="AB13" s="20"/>
      <c r="AC13" s="20"/>
      <c r="AD13" s="20"/>
    </row>
    <row r="14" spans="1:30" ht="64" customHeight="1" x14ac:dyDescent="0.2">
      <c r="B14" s="201"/>
      <c r="C14" s="196" t="s">
        <v>63</v>
      </c>
      <c r="D14" s="197"/>
      <c r="E14" s="198"/>
      <c r="F14" s="117"/>
      <c r="G14" s="117"/>
      <c r="H14" s="117"/>
      <c r="I14" s="117"/>
      <c r="J14" s="117"/>
      <c r="K14" s="118"/>
      <c r="L14" s="117"/>
      <c r="M14" s="117"/>
      <c r="N14" s="117"/>
      <c r="O14" s="117"/>
      <c r="P14" s="117"/>
      <c r="Q14" s="119"/>
      <c r="R14" s="120"/>
      <c r="S14" s="20"/>
      <c r="T14" s="20"/>
      <c r="U14" s="20"/>
      <c r="V14" s="20"/>
      <c r="W14" s="20"/>
      <c r="X14" s="20"/>
      <c r="Y14" s="20"/>
      <c r="Z14" s="20"/>
      <c r="AA14" s="20"/>
      <c r="AB14" s="20"/>
      <c r="AC14" s="20"/>
      <c r="AD14" s="20"/>
    </row>
    <row r="15" spans="1:30" ht="64" customHeight="1" x14ac:dyDescent="0.2">
      <c r="B15" s="201"/>
      <c r="C15" s="202" t="s">
        <v>32</v>
      </c>
      <c r="D15" s="203"/>
      <c r="E15" s="204"/>
      <c r="F15" s="107">
        <f>SUM(F13:F14)</f>
        <v>0</v>
      </c>
      <c r="G15" s="108">
        <f>SUM(G13:G14)</f>
        <v>0</v>
      </c>
      <c r="H15" s="108">
        <f>SUM(H13:H14)</f>
        <v>0</v>
      </c>
      <c r="I15" s="108">
        <f t="shared" ref="I15:P15" si="0">SUM(I13:I14)</f>
        <v>0</v>
      </c>
      <c r="J15" s="108">
        <f t="shared" si="0"/>
        <v>0</v>
      </c>
      <c r="K15" s="108">
        <f t="shared" si="0"/>
        <v>0</v>
      </c>
      <c r="L15" s="108">
        <f t="shared" si="0"/>
        <v>0</v>
      </c>
      <c r="M15" s="108">
        <f t="shared" si="0"/>
        <v>0</v>
      </c>
      <c r="N15" s="108">
        <f t="shared" si="0"/>
        <v>0</v>
      </c>
      <c r="O15" s="108">
        <f t="shared" si="0"/>
        <v>0</v>
      </c>
      <c r="P15" s="108">
        <f t="shared" si="0"/>
        <v>0</v>
      </c>
      <c r="Q15" s="109">
        <f>SUM(Q13:Q14)</f>
        <v>0</v>
      </c>
      <c r="R15" s="110">
        <f>SUM(R13:R14)</f>
        <v>0</v>
      </c>
      <c r="S15" s="20"/>
      <c r="T15" s="20"/>
      <c r="U15" s="20"/>
      <c r="V15" s="20"/>
      <c r="W15" s="20"/>
      <c r="X15" s="20"/>
      <c r="Y15" s="20"/>
      <c r="Z15" s="20"/>
      <c r="AA15" s="20"/>
      <c r="AB15" s="20"/>
      <c r="AC15" s="20"/>
      <c r="AD15" s="20"/>
    </row>
    <row r="16" spans="1:30" ht="64" customHeight="1" x14ac:dyDescent="0.2">
      <c r="B16" s="177" t="s">
        <v>56</v>
      </c>
      <c r="C16" s="177"/>
      <c r="D16" s="177"/>
      <c r="E16" s="178"/>
      <c r="F16" s="121"/>
      <c r="G16" s="121"/>
      <c r="H16" s="121"/>
      <c r="I16" s="121"/>
      <c r="J16" s="121"/>
      <c r="K16" s="122"/>
      <c r="L16" s="121"/>
      <c r="M16" s="121"/>
      <c r="N16" s="121"/>
      <c r="O16" s="121"/>
      <c r="P16" s="121"/>
      <c r="Q16" s="124"/>
      <c r="R16" s="125"/>
      <c r="S16" s="20"/>
      <c r="T16" s="20"/>
      <c r="U16" s="20"/>
      <c r="V16" s="20"/>
      <c r="W16" s="20"/>
      <c r="X16" s="20"/>
      <c r="Y16" s="20"/>
      <c r="Z16" s="20"/>
      <c r="AA16" s="20"/>
      <c r="AB16" s="20"/>
      <c r="AC16" s="20"/>
      <c r="AD16" s="20"/>
    </row>
    <row r="17" spans="2:47" ht="64" customHeight="1" x14ac:dyDescent="0.2">
      <c r="B17" s="177" t="s">
        <v>68</v>
      </c>
      <c r="C17" s="177"/>
      <c r="D17" s="177"/>
      <c r="E17" s="178"/>
      <c r="F17" s="123"/>
      <c r="G17" s="121"/>
      <c r="H17" s="121"/>
      <c r="I17" s="121"/>
      <c r="J17" s="121"/>
      <c r="K17" s="121"/>
      <c r="L17" s="111" t="e">
        <f>SUM(F15:K15)/SUM(F16:K16)</f>
        <v>#DIV/0!</v>
      </c>
      <c r="M17" s="126"/>
      <c r="N17" s="121"/>
      <c r="O17" s="121"/>
      <c r="P17" s="121"/>
      <c r="Q17" s="124"/>
      <c r="R17" s="112" t="e">
        <f>SUM(L15:Q15)/SUM(L16:Q16)</f>
        <v>#DIV/0!</v>
      </c>
      <c r="S17" s="20"/>
      <c r="T17" s="20"/>
      <c r="U17" s="20"/>
      <c r="V17" s="20"/>
      <c r="W17" s="20"/>
      <c r="X17" s="20"/>
      <c r="Y17" s="20"/>
      <c r="Z17" s="20"/>
      <c r="AA17" s="20"/>
      <c r="AB17" s="20"/>
      <c r="AC17" s="20"/>
      <c r="AD17" s="20"/>
    </row>
    <row r="18" spans="2:47" ht="12.65" customHeight="1" x14ac:dyDescent="0.2">
      <c r="B18" s="19"/>
      <c r="C18" s="19"/>
      <c r="D18" s="19"/>
      <c r="E18" s="19"/>
      <c r="F18" s="92"/>
      <c r="G18" s="92"/>
      <c r="H18" s="92"/>
      <c r="I18" s="92"/>
      <c r="J18" s="92"/>
      <c r="R18" s="18"/>
      <c r="S18" s="18"/>
      <c r="T18" s="18"/>
      <c r="U18" s="18"/>
      <c r="V18" s="18"/>
      <c r="W18" s="18"/>
      <c r="X18" s="18"/>
      <c r="Y18" s="18"/>
      <c r="Z18" s="18"/>
      <c r="AA18" s="18"/>
      <c r="AB18" s="18"/>
      <c r="AC18" s="18"/>
      <c r="AD18" s="18"/>
    </row>
    <row r="19" spans="2:47" ht="23.5" customHeight="1" x14ac:dyDescent="0.2">
      <c r="C19" s="93" t="s">
        <v>57</v>
      </c>
      <c r="D19" s="17"/>
      <c r="I19" s="92"/>
      <c r="J19" s="92"/>
      <c r="K19" s="92"/>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row>
    <row r="20" spans="2:47" s="12" customFormat="1" ht="25.4" customHeight="1" x14ac:dyDescent="0.2">
      <c r="C20" s="94">
        <v>1</v>
      </c>
      <c r="D20" s="172" t="s">
        <v>62</v>
      </c>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6"/>
      <c r="AD20" s="16"/>
      <c r="AE20" s="13"/>
      <c r="AF20" s="13"/>
      <c r="AG20" s="13"/>
      <c r="AH20" s="13"/>
      <c r="AI20" s="13"/>
      <c r="AJ20" s="13"/>
      <c r="AK20" s="13"/>
      <c r="AL20" s="13"/>
      <c r="AM20" s="13"/>
      <c r="AN20" s="13"/>
      <c r="AO20" s="13"/>
      <c r="AP20" s="13"/>
      <c r="AQ20" s="13"/>
      <c r="AR20" s="13"/>
    </row>
    <row r="21" spans="2:47" s="12" customFormat="1" ht="25.4" customHeight="1" x14ac:dyDescent="0.2">
      <c r="C21" s="94">
        <v>2</v>
      </c>
      <c r="D21" s="171" t="s">
        <v>13</v>
      </c>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6"/>
      <c r="AD21" s="16"/>
      <c r="AE21" s="13"/>
      <c r="AF21" s="13"/>
      <c r="AG21" s="13"/>
      <c r="AH21" s="13"/>
      <c r="AI21" s="13"/>
      <c r="AJ21" s="13"/>
      <c r="AK21" s="13"/>
      <c r="AL21" s="13"/>
      <c r="AM21" s="13"/>
      <c r="AN21" s="13"/>
      <c r="AO21" s="13"/>
      <c r="AP21" s="13"/>
      <c r="AQ21" s="13"/>
      <c r="AR21" s="13"/>
    </row>
    <row r="22" spans="2:47" ht="12.65" customHeight="1" x14ac:dyDescent="0.2">
      <c r="B22" s="15"/>
      <c r="C22" s="15"/>
      <c r="D22" s="15"/>
      <c r="E22" s="15"/>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row>
    <row r="23" spans="2:47" s="12" customFormat="1" x14ac:dyDescent="0.2">
      <c r="F23" s="90"/>
      <c r="G23" s="90"/>
      <c r="H23" s="90"/>
      <c r="I23" s="90"/>
      <c r="J23" s="90"/>
      <c r="K23" s="90"/>
      <c r="L23" s="90"/>
      <c r="M23" s="90"/>
      <c r="N23" s="90"/>
      <c r="O23" s="90"/>
      <c r="P23" s="90"/>
      <c r="Q23" s="90"/>
    </row>
    <row r="24" spans="2:47" s="12" customFormat="1" x14ac:dyDescent="0.2">
      <c r="F24" s="90"/>
      <c r="G24" s="90"/>
      <c r="H24" s="90"/>
      <c r="I24" s="90"/>
      <c r="J24" s="90"/>
      <c r="K24" s="90"/>
      <c r="L24" s="90"/>
      <c r="M24" s="90"/>
      <c r="N24" s="90"/>
      <c r="O24" s="90"/>
      <c r="P24" s="90"/>
      <c r="Q24" s="90"/>
    </row>
    <row r="25" spans="2:47" s="12" customFormat="1" x14ac:dyDescent="0.2">
      <c r="F25" s="90"/>
      <c r="G25" s="90"/>
      <c r="H25" s="90"/>
      <c r="I25" s="90"/>
      <c r="J25" s="90"/>
      <c r="K25" s="90"/>
      <c r="L25" s="90"/>
      <c r="M25" s="90"/>
      <c r="N25" s="90"/>
      <c r="O25" s="90"/>
      <c r="P25" s="90"/>
      <c r="Q25" s="90"/>
    </row>
    <row r="26" spans="2:47" s="12" customFormat="1" x14ac:dyDescent="0.2">
      <c r="F26" s="90"/>
      <c r="G26" s="90"/>
      <c r="H26" s="90"/>
      <c r="I26" s="90"/>
      <c r="J26" s="90"/>
      <c r="K26" s="90"/>
      <c r="L26" s="90"/>
      <c r="M26" s="90"/>
      <c r="N26" s="90"/>
      <c r="O26" s="90"/>
      <c r="P26" s="90"/>
      <c r="Q26" s="90"/>
    </row>
    <row r="27" spans="2:47" s="12" customFormat="1" x14ac:dyDescent="0.2">
      <c r="F27" s="90"/>
      <c r="G27" s="90"/>
      <c r="H27" s="90"/>
      <c r="I27" s="90"/>
      <c r="J27" s="90"/>
      <c r="K27" s="90"/>
      <c r="L27" s="90"/>
      <c r="M27" s="90"/>
      <c r="N27" s="90"/>
      <c r="O27" s="90"/>
      <c r="P27" s="90"/>
      <c r="Q27" s="90"/>
    </row>
    <row r="28" spans="2:47" s="12" customFormat="1" x14ac:dyDescent="0.2">
      <c r="F28" s="90"/>
      <c r="G28" s="90"/>
      <c r="H28" s="90"/>
      <c r="I28" s="90"/>
      <c r="J28" s="90"/>
      <c r="K28" s="90"/>
      <c r="L28" s="90"/>
      <c r="M28" s="90"/>
      <c r="N28" s="90"/>
      <c r="O28" s="90"/>
      <c r="P28" s="90"/>
      <c r="Q28" s="90"/>
    </row>
  </sheetData>
  <sheetProtection password="CC09" sheet="1" objects="1" scenarios="1"/>
  <mergeCells count="21">
    <mergeCell ref="C14:E14"/>
    <mergeCell ref="F2:N2"/>
    <mergeCell ref="B12:E12"/>
    <mergeCell ref="B13:B15"/>
    <mergeCell ref="C15:E15"/>
    <mergeCell ref="D21:AB21"/>
    <mergeCell ref="D20:AB20"/>
    <mergeCell ref="D2:E2"/>
    <mergeCell ref="B2:C2"/>
    <mergeCell ref="B17:E17"/>
    <mergeCell ref="B16:E16"/>
    <mergeCell ref="B9:C9"/>
    <mergeCell ref="D9:E9"/>
    <mergeCell ref="F9:G9"/>
    <mergeCell ref="H9:K9"/>
    <mergeCell ref="B10:C10"/>
    <mergeCell ref="D10:E10"/>
    <mergeCell ref="F10:G10"/>
    <mergeCell ref="H10:K10"/>
    <mergeCell ref="A4:S6"/>
    <mergeCell ref="C13:E13"/>
  </mergeCells>
  <phoneticPr fontId="4"/>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43"/>
  <sheetViews>
    <sheetView view="pageBreakPreview" zoomScale="85" zoomScaleNormal="100" zoomScaleSheetLayoutView="85" workbookViewId="0">
      <selection activeCell="AL7" sqref="AL7:AL8"/>
    </sheetView>
  </sheetViews>
  <sheetFormatPr defaultColWidth="9" defaultRowHeight="21" customHeight="1" x14ac:dyDescent="0.2"/>
  <cols>
    <col min="1" max="1" width="3.90625" style="7" customWidth="1"/>
    <col min="2" max="2" width="6.6328125" style="7" customWidth="1"/>
    <col min="3" max="3" width="10.08984375" style="8" customWidth="1"/>
    <col min="4" max="4" width="6" style="8" customWidth="1"/>
    <col min="5" max="5" width="8.6328125" style="8" customWidth="1"/>
    <col min="6" max="6" width="0.453125" style="8" customWidth="1"/>
    <col min="7" max="7" width="12.6328125" style="8" customWidth="1"/>
    <col min="8" max="8" width="3.90625" style="8" customWidth="1"/>
    <col min="9" max="35" width="3.90625" style="7" customWidth="1"/>
    <col min="36" max="38" width="7.08984375" style="7" customWidth="1"/>
    <col min="39" max="40" width="2.90625" style="7" customWidth="1"/>
    <col min="41" max="52" width="9.90625" style="7" customWidth="1"/>
    <col min="53" max="64" width="2.6328125" style="7" customWidth="1"/>
    <col min="65" max="16384" width="9" style="7"/>
  </cols>
  <sheetData>
    <row r="1" spans="1:52" s="1" customFormat="1" ht="15" customHeight="1" thickTop="1" thickBot="1" x14ac:dyDescent="0.25">
      <c r="B1" s="216" t="s">
        <v>74</v>
      </c>
      <c r="C1" s="217"/>
      <c r="D1" s="217" t="str">
        <f>IF(DAY(調書１!D2)&lt;15,"(2か月前)","(前月)")</f>
        <v>(2か月前)</v>
      </c>
      <c r="E1" s="217"/>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10"/>
      <c r="AN1" s="10"/>
      <c r="AO1" s="27" t="s">
        <v>58</v>
      </c>
      <c r="AP1" s="28" t="s">
        <v>69</v>
      </c>
      <c r="AQ1" s="29"/>
      <c r="AR1" s="29"/>
      <c r="AS1" s="30"/>
      <c r="AT1" s="30"/>
      <c r="AU1" s="30"/>
      <c r="AV1" s="30"/>
      <c r="AW1" s="31"/>
      <c r="AX1" s="30"/>
      <c r="AY1" s="30"/>
      <c r="AZ1" s="29"/>
    </row>
    <row r="2" spans="1:52" s="1" customFormat="1" ht="21" customHeight="1" thickTop="1" thickBot="1" x14ac:dyDescent="0.25">
      <c r="B2" s="218" t="e">
        <f>"従業者の勤務の体制及び勤務形態一覧表（"&amp;TEXT(DATE(TEXT(調書１!$U$2,"yyyy"),TEXT(調書１!$U$2,"mm")-1,1),"gggee年mm月")&amp;"分）"</f>
        <v>#NUM!</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
      <c r="AN2" s="2"/>
      <c r="AO2" s="27" t="s">
        <v>58</v>
      </c>
      <c r="AP2" s="32"/>
      <c r="AQ2" s="33"/>
      <c r="AR2" s="33"/>
      <c r="AS2" s="34"/>
      <c r="AT2" s="34"/>
      <c r="AU2" s="34"/>
      <c r="AV2" s="34"/>
      <c r="AW2" s="35"/>
      <c r="AX2" s="30"/>
      <c r="AY2" s="34"/>
      <c r="AZ2" s="33"/>
    </row>
    <row r="3" spans="1:52" s="1" customFormat="1" ht="26.15" customHeight="1" thickBot="1" x14ac:dyDescent="0.25">
      <c r="A3" s="219" t="s">
        <v>59</v>
      </c>
      <c r="B3" s="220"/>
      <c r="C3" s="220"/>
      <c r="D3" s="220"/>
      <c r="E3" s="221"/>
      <c r="F3" s="222"/>
      <c r="G3" s="222"/>
      <c r="H3" s="222"/>
      <c r="I3" s="222"/>
      <c r="J3" s="222"/>
      <c r="K3" s="223"/>
      <c r="L3" s="219" t="s">
        <v>14</v>
      </c>
      <c r="M3" s="220"/>
      <c r="N3" s="355"/>
      <c r="O3" s="356"/>
      <c r="P3" s="357"/>
      <c r="Q3" s="357"/>
      <c r="R3" s="357"/>
      <c r="S3" s="357"/>
      <c r="T3" s="357"/>
      <c r="U3" s="357"/>
      <c r="V3" s="358"/>
      <c r="W3" s="359" t="s">
        <v>15</v>
      </c>
      <c r="X3" s="360"/>
      <c r="Y3" s="360"/>
      <c r="Z3" s="360"/>
      <c r="AA3" s="361"/>
      <c r="AB3" s="362"/>
      <c r="AC3" s="362"/>
      <c r="AD3" s="362"/>
      <c r="AE3" s="362"/>
      <c r="AF3" s="362"/>
      <c r="AG3" s="362"/>
      <c r="AH3" s="362"/>
      <c r="AI3" s="362"/>
      <c r="AJ3" s="362"/>
      <c r="AK3" s="362"/>
      <c r="AL3" s="363"/>
      <c r="AM3" s="36"/>
      <c r="AO3" s="37" t="s">
        <v>16</v>
      </c>
      <c r="AP3" s="33" t="s">
        <v>17</v>
      </c>
      <c r="AQ3" s="33" t="s">
        <v>18</v>
      </c>
      <c r="AR3" s="33" t="s">
        <v>19</v>
      </c>
      <c r="AS3" s="33"/>
      <c r="AT3" s="33"/>
      <c r="AU3" s="33"/>
      <c r="AV3" s="38"/>
      <c r="AW3" s="38"/>
      <c r="AX3" s="39"/>
      <c r="AY3" s="39"/>
      <c r="AZ3" s="39"/>
    </row>
    <row r="4" spans="1:52" s="40" customFormat="1" ht="30.65" customHeight="1" thickBot="1" x14ac:dyDescent="0.25">
      <c r="A4" s="210" t="s">
        <v>71</v>
      </c>
      <c r="B4" s="211"/>
      <c r="C4" s="211"/>
      <c r="D4" s="211"/>
      <c r="E4" s="212"/>
      <c r="F4" s="213"/>
      <c r="G4" s="214"/>
      <c r="H4" s="215"/>
      <c r="I4" s="208" t="s">
        <v>70</v>
      </c>
      <c r="J4" s="209"/>
      <c r="K4" s="209"/>
      <c r="L4" s="209"/>
      <c r="M4" s="209"/>
      <c r="N4" s="209"/>
      <c r="O4" s="209"/>
      <c r="P4" s="209"/>
      <c r="Q4" s="209"/>
      <c r="R4" s="209"/>
      <c r="S4" s="231"/>
      <c r="T4" s="232"/>
      <c r="U4" s="233"/>
      <c r="V4" s="205" t="s">
        <v>64</v>
      </c>
      <c r="W4" s="206"/>
      <c r="X4" s="207"/>
      <c r="Y4" s="234"/>
      <c r="Z4" s="235"/>
      <c r="AA4" s="235"/>
      <c r="AB4" s="235"/>
      <c r="AC4" s="236"/>
      <c r="AD4" s="237" t="s">
        <v>65</v>
      </c>
      <c r="AE4" s="238"/>
      <c r="AF4" s="239"/>
      <c r="AG4" s="240"/>
      <c r="AH4" s="241"/>
      <c r="AI4" s="241"/>
      <c r="AJ4" s="241"/>
      <c r="AK4" s="242"/>
      <c r="AO4" s="33" t="s">
        <v>20</v>
      </c>
      <c r="AP4" s="33" t="s">
        <v>21</v>
      </c>
      <c r="AQ4" s="33" t="s">
        <v>11</v>
      </c>
      <c r="AR4" s="33" t="s">
        <v>7</v>
      </c>
      <c r="AS4" s="33" t="s">
        <v>8</v>
      </c>
      <c r="AT4" s="33" t="s">
        <v>9</v>
      </c>
      <c r="AU4" s="33" t="s">
        <v>10</v>
      </c>
      <c r="AV4" s="33" t="s">
        <v>22</v>
      </c>
    </row>
    <row r="5" spans="1:52" s="1" customFormat="1" ht="14.15" customHeight="1" thickBot="1" x14ac:dyDescent="0.25">
      <c r="B5" s="36"/>
      <c r="C5" s="36"/>
      <c r="D5" s="36"/>
      <c r="E5" s="36"/>
      <c r="F5" s="36"/>
      <c r="G5" s="36"/>
      <c r="H5" s="36"/>
      <c r="I5" s="36"/>
      <c r="J5" s="36"/>
      <c r="K5" s="36"/>
      <c r="L5" s="36"/>
      <c r="M5" s="36"/>
      <c r="N5" s="36"/>
      <c r="O5" s="36"/>
      <c r="P5" s="42"/>
      <c r="Q5" s="42"/>
      <c r="R5" s="42"/>
      <c r="S5" s="42"/>
      <c r="T5" s="42"/>
      <c r="U5" s="42"/>
      <c r="V5" s="42"/>
      <c r="W5" s="42"/>
      <c r="X5" s="42"/>
      <c r="Y5" s="42"/>
      <c r="Z5" s="42"/>
      <c r="AA5" s="42"/>
      <c r="AB5" s="42"/>
      <c r="AC5" s="42"/>
      <c r="AD5" s="42"/>
      <c r="AE5" s="42"/>
      <c r="AF5" s="42"/>
      <c r="AG5" s="42"/>
      <c r="AH5" s="42"/>
      <c r="AI5" s="43"/>
      <c r="AJ5" s="43"/>
      <c r="AK5" s="43"/>
      <c r="AL5" s="44"/>
    </row>
    <row r="6" spans="1:52" s="1" customFormat="1" ht="14.15" customHeight="1" x14ac:dyDescent="0.2">
      <c r="A6" s="249" t="s">
        <v>23</v>
      </c>
      <c r="B6" s="250"/>
      <c r="C6" s="255" t="s">
        <v>24</v>
      </c>
      <c r="D6" s="258" t="s">
        <v>25</v>
      </c>
      <c r="E6" s="261" t="s">
        <v>1</v>
      </c>
      <c r="F6" s="262"/>
      <c r="G6" s="226" t="s">
        <v>2</v>
      </c>
      <c r="H6" s="224" t="s">
        <v>3</v>
      </c>
      <c r="I6" s="225"/>
      <c r="J6" s="225"/>
      <c r="K6" s="225"/>
      <c r="L6" s="225"/>
      <c r="M6" s="225"/>
      <c r="N6" s="226"/>
      <c r="O6" s="224" t="s">
        <v>4</v>
      </c>
      <c r="P6" s="225"/>
      <c r="Q6" s="225"/>
      <c r="R6" s="225"/>
      <c r="S6" s="225"/>
      <c r="T6" s="225"/>
      <c r="U6" s="226"/>
      <c r="V6" s="224" t="s">
        <v>5</v>
      </c>
      <c r="W6" s="225"/>
      <c r="X6" s="225"/>
      <c r="Y6" s="225"/>
      <c r="Z6" s="225"/>
      <c r="AA6" s="225"/>
      <c r="AB6" s="226"/>
      <c r="AC6" s="227" t="s">
        <v>6</v>
      </c>
      <c r="AD6" s="225"/>
      <c r="AE6" s="225"/>
      <c r="AF6" s="225"/>
      <c r="AG6" s="225"/>
      <c r="AH6" s="225"/>
      <c r="AI6" s="226"/>
      <c r="AJ6" s="228" t="s">
        <v>26</v>
      </c>
      <c r="AK6" s="229"/>
      <c r="AL6" s="230"/>
    </row>
    <row r="7" spans="1:52" s="1" customFormat="1" ht="14.15" customHeight="1" x14ac:dyDescent="0.2">
      <c r="A7" s="251"/>
      <c r="B7" s="252"/>
      <c r="C7" s="256"/>
      <c r="D7" s="259"/>
      <c r="E7" s="263"/>
      <c r="F7" s="264"/>
      <c r="G7" s="267"/>
      <c r="H7" s="45">
        <v>1</v>
      </c>
      <c r="I7" s="46">
        <v>2</v>
      </c>
      <c r="J7" s="46">
        <v>3</v>
      </c>
      <c r="K7" s="47">
        <v>4</v>
      </c>
      <c r="L7" s="46">
        <v>5</v>
      </c>
      <c r="M7" s="46">
        <v>6</v>
      </c>
      <c r="N7" s="48">
        <v>7</v>
      </c>
      <c r="O7" s="45">
        <v>8</v>
      </c>
      <c r="P7" s="46">
        <v>9</v>
      </c>
      <c r="Q7" s="46">
        <v>10</v>
      </c>
      <c r="R7" s="46">
        <v>11</v>
      </c>
      <c r="S7" s="46">
        <v>12</v>
      </c>
      <c r="T7" s="46">
        <v>13</v>
      </c>
      <c r="U7" s="48">
        <v>14</v>
      </c>
      <c r="V7" s="45">
        <v>15</v>
      </c>
      <c r="W7" s="46">
        <v>16</v>
      </c>
      <c r="X7" s="46">
        <v>17</v>
      </c>
      <c r="Y7" s="46">
        <v>18</v>
      </c>
      <c r="Z7" s="46">
        <v>19</v>
      </c>
      <c r="AA7" s="46">
        <v>20</v>
      </c>
      <c r="AB7" s="48">
        <v>21</v>
      </c>
      <c r="AC7" s="47">
        <v>22</v>
      </c>
      <c r="AD7" s="46">
        <v>23</v>
      </c>
      <c r="AE7" s="46">
        <v>24</v>
      </c>
      <c r="AF7" s="46">
        <v>25</v>
      </c>
      <c r="AG7" s="46">
        <v>26</v>
      </c>
      <c r="AH7" s="46">
        <v>27</v>
      </c>
      <c r="AI7" s="48">
        <v>28</v>
      </c>
      <c r="AJ7" s="243" t="s">
        <v>27</v>
      </c>
      <c r="AK7" s="245" t="s">
        <v>28</v>
      </c>
      <c r="AL7" s="247" t="s">
        <v>29</v>
      </c>
    </row>
    <row r="8" spans="1:52" ht="14.15" customHeight="1" thickBot="1" x14ac:dyDescent="0.25">
      <c r="A8" s="253"/>
      <c r="B8" s="254"/>
      <c r="C8" s="257"/>
      <c r="D8" s="260"/>
      <c r="E8" s="265"/>
      <c r="F8" s="266"/>
      <c r="G8" s="268"/>
      <c r="H8" s="95" t="e">
        <f>TEXT(DATE(TEXT(調書１!$U$2,"yyyy"),TEXT(調書１!$U$2,"mm")-1,H$7),"aaa")</f>
        <v>#NUM!</v>
      </c>
      <c r="I8" s="96" t="e">
        <f>TEXT(DATE(TEXT(調書１!$U$2,"yyyy"),TEXT(調書１!$U$2,"mm")-1,I$7),"aaa")</f>
        <v>#NUM!</v>
      </c>
      <c r="J8" s="96" t="e">
        <f>TEXT(DATE(TEXT(調書１!$U$2,"yyyy"),TEXT(調書１!$U$2,"mm")-1,J$7),"aaa")</f>
        <v>#NUM!</v>
      </c>
      <c r="K8" s="96" t="e">
        <f>TEXT(DATE(TEXT(調書１!$U$2,"yyyy"),TEXT(調書１!$U$2,"mm")-1,K$7),"aaa")</f>
        <v>#NUM!</v>
      </c>
      <c r="L8" s="96" t="e">
        <f>TEXT(DATE(TEXT(調書１!$U$2,"yyyy"),TEXT(調書１!$U$2,"mm")-1,L$7),"aaa")</f>
        <v>#NUM!</v>
      </c>
      <c r="M8" s="96" t="e">
        <f>TEXT(DATE(TEXT(調書１!$U$2,"yyyy"),TEXT(調書１!$U$2,"mm")-1,M$7),"aaa")</f>
        <v>#NUM!</v>
      </c>
      <c r="N8" s="97" t="e">
        <f>TEXT(DATE(TEXT(調書１!$U$2,"yyyy"),TEXT(調書１!$U$2,"mm")-1,N$7),"aaa")</f>
        <v>#NUM!</v>
      </c>
      <c r="O8" s="95" t="e">
        <f>TEXT(DATE(TEXT(調書１!$U$2,"yyyy"),TEXT(調書１!$U$2,"mm")-1,O$7),"aaa")</f>
        <v>#NUM!</v>
      </c>
      <c r="P8" s="96" t="e">
        <f>TEXT(DATE(TEXT(調書１!$U$2,"yyyy"),TEXT(調書１!$U$2,"mm")-1,P$7),"aaa")</f>
        <v>#NUM!</v>
      </c>
      <c r="Q8" s="96" t="e">
        <f>TEXT(DATE(TEXT(調書１!$U$2,"yyyy"),TEXT(調書１!$U$2,"mm")-1,Q$7),"aaa")</f>
        <v>#NUM!</v>
      </c>
      <c r="R8" s="96" t="e">
        <f>TEXT(DATE(TEXT(調書１!$U$2,"yyyy"),TEXT(調書１!$U$2,"mm")-1,R$7),"aaa")</f>
        <v>#NUM!</v>
      </c>
      <c r="S8" s="96" t="e">
        <f>TEXT(DATE(TEXT(調書１!$U$2,"yyyy"),TEXT(調書１!$U$2,"mm")-1,S$7),"aaa")</f>
        <v>#NUM!</v>
      </c>
      <c r="T8" s="96" t="e">
        <f>TEXT(DATE(TEXT(調書１!$U$2,"yyyy"),TEXT(調書１!$U$2,"mm")-1,T$7),"aaa")</f>
        <v>#NUM!</v>
      </c>
      <c r="U8" s="97" t="e">
        <f>TEXT(DATE(TEXT(調書１!$U$2,"yyyy"),TEXT(調書１!$U$2,"mm")-1,U$7),"aaa")</f>
        <v>#NUM!</v>
      </c>
      <c r="V8" s="95" t="e">
        <f>TEXT(DATE(TEXT(調書１!$U$2,"yyyy"),TEXT(調書１!$U$2,"mm")-1,V$7),"aaa")</f>
        <v>#NUM!</v>
      </c>
      <c r="W8" s="96" t="e">
        <f>TEXT(DATE(TEXT(調書１!$U$2,"yyyy"),TEXT(調書１!$U$2,"mm")-1,W$7),"aaa")</f>
        <v>#NUM!</v>
      </c>
      <c r="X8" s="96" t="e">
        <f>TEXT(DATE(TEXT(調書１!$U$2,"yyyy"),TEXT(調書１!$U$2,"mm")-1,X$7),"aaa")</f>
        <v>#NUM!</v>
      </c>
      <c r="Y8" s="96" t="e">
        <f>TEXT(DATE(TEXT(調書１!$U$2,"yyyy"),TEXT(調書１!$U$2,"mm")-1,Y$7),"aaa")</f>
        <v>#NUM!</v>
      </c>
      <c r="Z8" s="96" t="e">
        <f>TEXT(DATE(TEXT(調書１!$U$2,"yyyy"),TEXT(調書１!$U$2,"mm")-1,Z$7),"aaa")</f>
        <v>#NUM!</v>
      </c>
      <c r="AA8" s="96" t="e">
        <f>TEXT(DATE(TEXT(調書１!$U$2,"yyyy"),TEXT(調書１!$U$2,"mm")-1,AA$7),"aaa")</f>
        <v>#NUM!</v>
      </c>
      <c r="AB8" s="98" t="e">
        <f>TEXT(DATE(TEXT(調書１!$U$2,"yyyy"),TEXT(調書１!$U$2,"mm")-1,AB$7),"aaa")</f>
        <v>#NUM!</v>
      </c>
      <c r="AC8" s="95" t="e">
        <f>TEXT(DATE(TEXT(調書１!$U$2,"yyyy"),TEXT(調書１!$U$2,"mm")-1,AC$7),"aaa")</f>
        <v>#NUM!</v>
      </c>
      <c r="AD8" s="96" t="e">
        <f>TEXT(DATE(TEXT(調書１!$U$2,"yyyy"),TEXT(調書１!$U$2,"mm")-1,AD$7),"aaa")</f>
        <v>#NUM!</v>
      </c>
      <c r="AE8" s="96" t="e">
        <f>TEXT(DATE(TEXT(調書１!$U$2,"yyyy"),TEXT(調書１!$U$2,"mm")-1,AE$7),"aaa")</f>
        <v>#NUM!</v>
      </c>
      <c r="AF8" s="96" t="e">
        <f>TEXT(DATE(TEXT(調書１!$U$2,"yyyy"),TEXT(調書１!$U$2,"mm")-1,AF$7),"aaa")</f>
        <v>#NUM!</v>
      </c>
      <c r="AG8" s="96" t="e">
        <f>TEXT(DATE(TEXT(調書１!$U$2,"yyyy"),TEXT(調書１!$U$2,"mm")-1,AG$7),"aaa")</f>
        <v>#NUM!</v>
      </c>
      <c r="AH8" s="96" t="e">
        <f>TEXT(DATE(TEXT(調書１!$U$2,"yyyy"),TEXT(調書１!$U$2,"mm")-1,AH$7),"aaa")</f>
        <v>#NUM!</v>
      </c>
      <c r="AI8" s="97" t="e">
        <f>TEXT(DATE(TEXT(調書１!$U$2,"yyyy"),TEXT(調書１!$U$2,"mm")-1,AI$7),"aaa")</f>
        <v>#NUM!</v>
      </c>
      <c r="AJ8" s="244"/>
      <c r="AK8" s="246"/>
      <c r="AL8" s="248"/>
      <c r="AM8" s="49"/>
      <c r="AN8" s="49"/>
      <c r="AO8" s="1"/>
      <c r="AP8" s="1"/>
      <c r="AQ8" s="1"/>
      <c r="AR8" s="1"/>
      <c r="AS8" s="1"/>
      <c r="AT8" s="1"/>
      <c r="AU8" s="1"/>
      <c r="AV8" s="1"/>
      <c r="AW8" s="1"/>
      <c r="AX8" s="1"/>
      <c r="AY8" s="1"/>
      <c r="AZ8" s="1"/>
    </row>
    <row r="9" spans="1:52" s="1" customFormat="1" ht="14.15" customHeight="1" x14ac:dyDescent="0.2">
      <c r="A9" s="349" t="s">
        <v>67</v>
      </c>
      <c r="B9" s="350"/>
      <c r="C9" s="276"/>
      <c r="D9" s="289" t="s">
        <v>30</v>
      </c>
      <c r="E9" s="290"/>
      <c r="F9" s="276"/>
      <c r="G9" s="291"/>
      <c r="H9" s="127"/>
      <c r="I9" s="128"/>
      <c r="J9" s="128"/>
      <c r="K9" s="128"/>
      <c r="L9" s="128"/>
      <c r="M9" s="128"/>
      <c r="N9" s="129"/>
      <c r="O9" s="127"/>
      <c r="P9" s="128"/>
      <c r="Q9" s="128"/>
      <c r="R9" s="128"/>
      <c r="S9" s="128"/>
      <c r="T9" s="128"/>
      <c r="U9" s="129"/>
      <c r="V9" s="127"/>
      <c r="W9" s="128"/>
      <c r="X9" s="128"/>
      <c r="Y9" s="128"/>
      <c r="Z9" s="128"/>
      <c r="AA9" s="128"/>
      <c r="AB9" s="129"/>
      <c r="AC9" s="127"/>
      <c r="AD9" s="128"/>
      <c r="AE9" s="128"/>
      <c r="AF9" s="128"/>
      <c r="AG9" s="128"/>
      <c r="AH9" s="128"/>
      <c r="AI9" s="153"/>
      <c r="AJ9" s="271">
        <f>SUMIF(H10:AI10,"&gt;0")</f>
        <v>0</v>
      </c>
      <c r="AK9" s="273">
        <f>AJ9/4</f>
        <v>0</v>
      </c>
      <c r="AL9" s="274" t="e">
        <f>ROUNDDOWN(AK9/$S$4,1)</f>
        <v>#DIV/0!</v>
      </c>
    </row>
    <row r="10" spans="1:52" s="1" customFormat="1" ht="14.15" customHeight="1" x14ac:dyDescent="0.2">
      <c r="A10" s="351"/>
      <c r="B10" s="352"/>
      <c r="C10" s="277"/>
      <c r="D10" s="279"/>
      <c r="E10" s="282"/>
      <c r="F10" s="283"/>
      <c r="G10" s="292"/>
      <c r="H10" s="101" t="e">
        <f>VLOOKUP(H9,$E$31:G38,3,FALSE)</f>
        <v>#N/A</v>
      </c>
      <c r="I10" s="99" t="e">
        <f>VLOOKUP(I9,$E$31:G38,3,FALSE)</f>
        <v>#N/A</v>
      </c>
      <c r="J10" s="99" t="e">
        <f>VLOOKUP(J9,$E$31:I38,3,FALSE)</f>
        <v>#N/A</v>
      </c>
      <c r="K10" s="99" t="e">
        <f>VLOOKUP(K9,$E$31:J38,3,FALSE)</f>
        <v>#N/A</v>
      </c>
      <c r="L10" s="99" t="e">
        <f>VLOOKUP(L9,$E$31:J38,3,FALSE)</f>
        <v>#N/A</v>
      </c>
      <c r="M10" s="99" t="e">
        <f>VLOOKUP(M9,$E$31:L38,3,FALSE)</f>
        <v>#N/A</v>
      </c>
      <c r="N10" s="100" t="e">
        <f>VLOOKUP(N9,$E$31:M38,3,FALSE)</f>
        <v>#N/A</v>
      </c>
      <c r="O10" s="101" t="e">
        <f>VLOOKUP(O9,$E$31:M38,3,FALSE)</f>
        <v>#N/A</v>
      </c>
      <c r="P10" s="99" t="e">
        <f>VLOOKUP(P9,$E$31:O38,3,FALSE)</f>
        <v>#N/A</v>
      </c>
      <c r="Q10" s="99" t="e">
        <f>VLOOKUP(Q9,$E$31:P38,3,FALSE)</f>
        <v>#N/A</v>
      </c>
      <c r="R10" s="99" t="e">
        <f>VLOOKUP(R9,$E$31:P38,3,FALSE)</f>
        <v>#N/A</v>
      </c>
      <c r="S10" s="99" t="e">
        <f>VLOOKUP(S9,$E$31:R38,3,FALSE)</f>
        <v>#N/A</v>
      </c>
      <c r="T10" s="99" t="e">
        <f>VLOOKUP(T9,$E$31:S38,3,FALSE)</f>
        <v>#N/A</v>
      </c>
      <c r="U10" s="100" t="e">
        <f>VLOOKUP(U9,$E$31:S38,3,FALSE)</f>
        <v>#N/A</v>
      </c>
      <c r="V10" s="101" t="e">
        <f>VLOOKUP(V9,$E$31:U38,3,FALSE)</f>
        <v>#N/A</v>
      </c>
      <c r="W10" s="99" t="e">
        <f>VLOOKUP(W9,$E$31:V38,3,FALSE)</f>
        <v>#N/A</v>
      </c>
      <c r="X10" s="99" t="e">
        <f>VLOOKUP(X9,$E$31:V38,3,FALSE)</f>
        <v>#N/A</v>
      </c>
      <c r="Y10" s="99" t="e">
        <f>VLOOKUP(Y9,$E$31:X38,3,FALSE)</f>
        <v>#N/A</v>
      </c>
      <c r="Z10" s="99" t="e">
        <f>VLOOKUP(Z9,$E$31:Y38,3,FALSE)</f>
        <v>#N/A</v>
      </c>
      <c r="AA10" s="99" t="e">
        <f>VLOOKUP(AA9,$E$31:Y38,3,FALSE)</f>
        <v>#N/A</v>
      </c>
      <c r="AB10" s="100" t="e">
        <f>VLOOKUP(AB9,$E$31:AA38,3,FALSE)</f>
        <v>#N/A</v>
      </c>
      <c r="AC10" s="101" t="e">
        <f>VLOOKUP(AC9,$E$31:AB38,3,FALSE)</f>
        <v>#N/A</v>
      </c>
      <c r="AD10" s="99" t="e">
        <f>VLOOKUP(AD9,$E$31:AB38,3,FALSE)</f>
        <v>#N/A</v>
      </c>
      <c r="AE10" s="99" t="e">
        <f>VLOOKUP(AE9,$E$31:AD38,3,FALSE)</f>
        <v>#N/A</v>
      </c>
      <c r="AF10" s="99" t="e">
        <f>VLOOKUP(AF9,$E$31:AE38,3,FALSE)</f>
        <v>#N/A</v>
      </c>
      <c r="AG10" s="99" t="e">
        <f>VLOOKUP(AG9,$E$31:AE38,3,FALSE)</f>
        <v>#N/A</v>
      </c>
      <c r="AH10" s="99" t="e">
        <f>VLOOKUP(AH9,$E$31:AG38,3,FALSE)</f>
        <v>#N/A</v>
      </c>
      <c r="AI10" s="100" t="e">
        <f>VLOOKUP(AI9,$E$31:AH38,3,FALSE)</f>
        <v>#N/A</v>
      </c>
      <c r="AJ10" s="272"/>
      <c r="AK10" s="270" t="e">
        <f>IF(#REF!/4&gt;=1,"1",#REF!)</f>
        <v>#REF!</v>
      </c>
      <c r="AL10" s="275"/>
    </row>
    <row r="11" spans="1:52" s="1" customFormat="1" ht="14.15" customHeight="1" x14ac:dyDescent="0.2">
      <c r="A11" s="351"/>
      <c r="B11" s="352"/>
      <c r="C11" s="276"/>
      <c r="D11" s="278" t="s">
        <v>30</v>
      </c>
      <c r="E11" s="280"/>
      <c r="F11" s="281"/>
      <c r="G11" s="284"/>
      <c r="H11" s="127"/>
      <c r="I11" s="128"/>
      <c r="J11" s="128"/>
      <c r="K11" s="128"/>
      <c r="L11" s="128"/>
      <c r="M11" s="128"/>
      <c r="N11" s="129"/>
      <c r="O11" s="127"/>
      <c r="P11" s="128"/>
      <c r="Q11" s="128"/>
      <c r="R11" s="128"/>
      <c r="S11" s="128"/>
      <c r="T11" s="128"/>
      <c r="U11" s="129"/>
      <c r="V11" s="127"/>
      <c r="W11" s="128"/>
      <c r="X11" s="128"/>
      <c r="Y11" s="128"/>
      <c r="Z11" s="128"/>
      <c r="AA11" s="128"/>
      <c r="AB11" s="129"/>
      <c r="AC11" s="127"/>
      <c r="AD11" s="128"/>
      <c r="AE11" s="128"/>
      <c r="AF11" s="128"/>
      <c r="AG11" s="128"/>
      <c r="AH11" s="128"/>
      <c r="AI11" s="129"/>
      <c r="AJ11" s="286">
        <f>SUMIF(H12:AI12,"&gt;0")</f>
        <v>0</v>
      </c>
      <c r="AK11" s="269">
        <f>AJ11/4</f>
        <v>0</v>
      </c>
      <c r="AL11" s="288" t="e">
        <f>ROUNDDOWN(AK11/$S$4,1)</f>
        <v>#DIV/0!</v>
      </c>
    </row>
    <row r="12" spans="1:52" s="1" customFormat="1" ht="14.15" customHeight="1" x14ac:dyDescent="0.2">
      <c r="A12" s="351"/>
      <c r="B12" s="352"/>
      <c r="C12" s="277"/>
      <c r="D12" s="279"/>
      <c r="E12" s="282"/>
      <c r="F12" s="283"/>
      <c r="G12" s="285"/>
      <c r="H12" s="101" t="e">
        <f>VLOOKUP(H11,$E$31:G40,3,FALSE)</f>
        <v>#N/A</v>
      </c>
      <c r="I12" s="99" t="e">
        <f>VLOOKUP(I11,$E$31:G40,3,FALSE)</f>
        <v>#N/A</v>
      </c>
      <c r="J12" s="99" t="e">
        <f>VLOOKUP(J11,$E$31:I40,3,FALSE)</f>
        <v>#N/A</v>
      </c>
      <c r="K12" s="99" t="e">
        <f>VLOOKUP(K11,$E$31:J40,3,FALSE)</f>
        <v>#N/A</v>
      </c>
      <c r="L12" s="99" t="e">
        <f>VLOOKUP(L11,$E$31:J40,3,FALSE)</f>
        <v>#N/A</v>
      </c>
      <c r="M12" s="99" t="e">
        <f>VLOOKUP(M11,$E$31:L40,3,FALSE)</f>
        <v>#N/A</v>
      </c>
      <c r="N12" s="100" t="e">
        <f>VLOOKUP(N11,$E$31:M40,3,FALSE)</f>
        <v>#N/A</v>
      </c>
      <c r="O12" s="101" t="e">
        <f>VLOOKUP(O11,$E$31:M40,3,FALSE)</f>
        <v>#N/A</v>
      </c>
      <c r="P12" s="99" t="e">
        <f>VLOOKUP(P11,$E$31:O40,3,FALSE)</f>
        <v>#N/A</v>
      </c>
      <c r="Q12" s="99" t="e">
        <f>VLOOKUP(Q11,$E$31:P40,3,FALSE)</f>
        <v>#N/A</v>
      </c>
      <c r="R12" s="99" t="e">
        <f>VLOOKUP(R11,$E$31:P40,3,FALSE)</f>
        <v>#N/A</v>
      </c>
      <c r="S12" s="99" t="e">
        <f>VLOOKUP(S11,$E$31:R40,3,FALSE)</f>
        <v>#N/A</v>
      </c>
      <c r="T12" s="99" t="e">
        <f>VLOOKUP(T11,$E$31:S40,3,FALSE)</f>
        <v>#N/A</v>
      </c>
      <c r="U12" s="100" t="e">
        <f>VLOOKUP(U11,$E$31:S40,3,FALSE)</f>
        <v>#N/A</v>
      </c>
      <c r="V12" s="101" t="e">
        <f>VLOOKUP(V11,$E$31:U40,3,FALSE)</f>
        <v>#N/A</v>
      </c>
      <c r="W12" s="99" t="e">
        <f>VLOOKUP(W11,$E$31:V40,3,FALSE)</f>
        <v>#N/A</v>
      </c>
      <c r="X12" s="99" t="e">
        <f>VLOOKUP(X11,$E$31:V40,3,FALSE)</f>
        <v>#N/A</v>
      </c>
      <c r="Y12" s="99" t="e">
        <f>VLOOKUP(Y11,$E$31:X40,3,FALSE)</f>
        <v>#N/A</v>
      </c>
      <c r="Z12" s="99" t="e">
        <f>VLOOKUP(Z11,$E$31:Y40,3,FALSE)</f>
        <v>#N/A</v>
      </c>
      <c r="AA12" s="99" t="e">
        <f>VLOOKUP(AA11,$E$31:Y40,3,FALSE)</f>
        <v>#N/A</v>
      </c>
      <c r="AB12" s="100" t="e">
        <f>VLOOKUP(AB11,$E$31:AA40,3,FALSE)</f>
        <v>#N/A</v>
      </c>
      <c r="AC12" s="101" t="e">
        <f>VLOOKUP(AC11,$E$31:AB40,3,FALSE)</f>
        <v>#N/A</v>
      </c>
      <c r="AD12" s="99" t="e">
        <f>VLOOKUP(AD11,$E$31:AB40,3,FALSE)</f>
        <v>#N/A</v>
      </c>
      <c r="AE12" s="99" t="e">
        <f>VLOOKUP(AE11,$E$31:AD40,3,FALSE)</f>
        <v>#N/A</v>
      </c>
      <c r="AF12" s="99" t="e">
        <f>VLOOKUP(AF11,$E$31:AE40,3,FALSE)</f>
        <v>#N/A</v>
      </c>
      <c r="AG12" s="99" t="e">
        <f>VLOOKUP(AG11,$E$31:AE40,3,FALSE)</f>
        <v>#N/A</v>
      </c>
      <c r="AH12" s="99" t="e">
        <f>VLOOKUP(AH11,$E$31:AG40,3,FALSE)</f>
        <v>#N/A</v>
      </c>
      <c r="AI12" s="99" t="e">
        <f>VLOOKUP(AI11,$E$31:AH40,3,FALSE)</f>
        <v>#N/A</v>
      </c>
      <c r="AJ12" s="287"/>
      <c r="AK12" s="270" t="e">
        <f>IF(#REF!/4&gt;=1,"1",#REF!)</f>
        <v>#REF!</v>
      </c>
      <c r="AL12" s="275"/>
    </row>
    <row r="13" spans="1:52" s="1" customFormat="1" ht="14.15" customHeight="1" x14ac:dyDescent="0.2">
      <c r="A13" s="351"/>
      <c r="B13" s="352"/>
      <c r="C13" s="276"/>
      <c r="D13" s="278" t="s">
        <v>30</v>
      </c>
      <c r="E13" s="280"/>
      <c r="F13" s="281"/>
      <c r="G13" s="284"/>
      <c r="H13" s="130"/>
      <c r="I13" s="131"/>
      <c r="J13" s="131"/>
      <c r="K13" s="131"/>
      <c r="L13" s="131"/>
      <c r="M13" s="131"/>
      <c r="N13" s="132"/>
      <c r="O13" s="130"/>
      <c r="P13" s="131"/>
      <c r="Q13" s="131"/>
      <c r="R13" s="131"/>
      <c r="S13" s="131"/>
      <c r="T13" s="131"/>
      <c r="U13" s="132"/>
      <c r="V13" s="130"/>
      <c r="W13" s="131"/>
      <c r="X13" s="131"/>
      <c r="Y13" s="131"/>
      <c r="Z13" s="131"/>
      <c r="AA13" s="131"/>
      <c r="AB13" s="132"/>
      <c r="AC13" s="130"/>
      <c r="AD13" s="131"/>
      <c r="AE13" s="131"/>
      <c r="AF13" s="131"/>
      <c r="AG13" s="131"/>
      <c r="AH13" s="131"/>
      <c r="AI13" s="132"/>
      <c r="AJ13" s="286">
        <f>SUMIF(H14:AI14,"&gt;0")</f>
        <v>0</v>
      </c>
      <c r="AK13" s="269">
        <f>AJ13/4</f>
        <v>0</v>
      </c>
      <c r="AL13" s="288" t="e">
        <f>ROUNDDOWN(AK13/$S$4,1)</f>
        <v>#DIV/0!</v>
      </c>
    </row>
    <row r="14" spans="1:52" s="1" customFormat="1" ht="14.15" customHeight="1" x14ac:dyDescent="0.2">
      <c r="A14" s="351"/>
      <c r="B14" s="352"/>
      <c r="C14" s="277"/>
      <c r="D14" s="279"/>
      <c r="E14" s="282"/>
      <c r="F14" s="283"/>
      <c r="G14" s="285"/>
      <c r="H14" s="101" t="e">
        <f>VLOOKUP(H13,$E$31:G42,3,FALSE)</f>
        <v>#N/A</v>
      </c>
      <c r="I14" s="99" t="e">
        <f>VLOOKUP(I13,$E$31:G42,3,FALSE)</f>
        <v>#N/A</v>
      </c>
      <c r="J14" s="99" t="e">
        <f>VLOOKUP(J13,$E$31:I42,3,FALSE)</f>
        <v>#N/A</v>
      </c>
      <c r="K14" s="99" t="e">
        <f>VLOOKUP(K13,$E$31:J42,3,FALSE)</f>
        <v>#N/A</v>
      </c>
      <c r="L14" s="99" t="e">
        <f>VLOOKUP(L13,$E$31:J42,3,FALSE)</f>
        <v>#N/A</v>
      </c>
      <c r="M14" s="99" t="e">
        <f>VLOOKUP(M13,$E$31:L42,3,FALSE)</f>
        <v>#N/A</v>
      </c>
      <c r="N14" s="100" t="e">
        <f>VLOOKUP(N13,$E$31:M42,3,FALSE)</f>
        <v>#N/A</v>
      </c>
      <c r="O14" s="101" t="e">
        <f>VLOOKUP(O13,$E$31:M42,3,FALSE)</f>
        <v>#N/A</v>
      </c>
      <c r="P14" s="99" t="e">
        <f>VLOOKUP(P13,$E$31:O42,3,FALSE)</f>
        <v>#N/A</v>
      </c>
      <c r="Q14" s="99" t="e">
        <f>VLOOKUP(Q13,$E$31:P42,3,FALSE)</f>
        <v>#N/A</v>
      </c>
      <c r="R14" s="99" t="e">
        <f>VLOOKUP(R13,$E$31:P42,3,FALSE)</f>
        <v>#N/A</v>
      </c>
      <c r="S14" s="99" t="e">
        <f>VLOOKUP(S13,$E$31:R42,3,FALSE)</f>
        <v>#N/A</v>
      </c>
      <c r="T14" s="99" t="e">
        <f>VLOOKUP(T13,$E$31:S42,3,FALSE)</f>
        <v>#N/A</v>
      </c>
      <c r="U14" s="100" t="e">
        <f>VLOOKUP(U13,$E$31:S42,3,FALSE)</f>
        <v>#N/A</v>
      </c>
      <c r="V14" s="101" t="e">
        <f>VLOOKUP(V13,$E$31:U42,3,FALSE)</f>
        <v>#N/A</v>
      </c>
      <c r="W14" s="99" t="e">
        <f>VLOOKUP(W13,$E$31:V42,3,FALSE)</f>
        <v>#N/A</v>
      </c>
      <c r="X14" s="99" t="e">
        <f>VLOOKUP(X13,$E$31:V42,3,FALSE)</f>
        <v>#N/A</v>
      </c>
      <c r="Y14" s="99" t="e">
        <f>VLOOKUP(Y13,$E$31:X42,3,FALSE)</f>
        <v>#N/A</v>
      </c>
      <c r="Z14" s="99" t="e">
        <f>VLOOKUP(Z13,$E$31:Y42,3,FALSE)</f>
        <v>#N/A</v>
      </c>
      <c r="AA14" s="99" t="e">
        <f>VLOOKUP(AA13,$E$31:Y42,3,FALSE)</f>
        <v>#N/A</v>
      </c>
      <c r="AB14" s="100" t="e">
        <f>VLOOKUP(AB13,$E$31:AA42,3,FALSE)</f>
        <v>#N/A</v>
      </c>
      <c r="AC14" s="101" t="e">
        <f>VLOOKUP(AC13,$E$31:AB42,3,FALSE)</f>
        <v>#N/A</v>
      </c>
      <c r="AD14" s="99" t="e">
        <f>VLOOKUP(AD13,$E$31:AB42,3,FALSE)</f>
        <v>#N/A</v>
      </c>
      <c r="AE14" s="99" t="e">
        <f>VLOOKUP(AE13,$E$31:AD42,3,FALSE)</f>
        <v>#N/A</v>
      </c>
      <c r="AF14" s="99" t="e">
        <f>VLOOKUP(AF13,$E$31:AE42,3,FALSE)</f>
        <v>#N/A</v>
      </c>
      <c r="AG14" s="99" t="e">
        <f>VLOOKUP(AG13,$E$31:AE42,3,FALSE)</f>
        <v>#N/A</v>
      </c>
      <c r="AH14" s="99" t="e">
        <f>VLOOKUP(AH13,$E$31:AG42,3,FALSE)</f>
        <v>#N/A</v>
      </c>
      <c r="AI14" s="99" t="e">
        <f>VLOOKUP(AI13,$E$31:AH42,3,FALSE)</f>
        <v>#N/A</v>
      </c>
      <c r="AJ14" s="287"/>
      <c r="AK14" s="270" t="e">
        <f>IF(#REF!/4&gt;=1,"1",#REF!)</f>
        <v>#REF!</v>
      </c>
      <c r="AL14" s="275"/>
    </row>
    <row r="15" spans="1:52" s="1" customFormat="1" ht="14.15" customHeight="1" x14ac:dyDescent="0.2">
      <c r="A15" s="351"/>
      <c r="B15" s="352"/>
      <c r="C15" s="276"/>
      <c r="D15" s="278" t="s">
        <v>30</v>
      </c>
      <c r="E15" s="280"/>
      <c r="F15" s="281"/>
      <c r="G15" s="284"/>
      <c r="H15" s="130"/>
      <c r="I15" s="131"/>
      <c r="J15" s="131"/>
      <c r="K15" s="131"/>
      <c r="L15" s="131"/>
      <c r="M15" s="131"/>
      <c r="N15" s="132"/>
      <c r="O15" s="130"/>
      <c r="P15" s="131"/>
      <c r="Q15" s="131"/>
      <c r="R15" s="131"/>
      <c r="S15" s="131"/>
      <c r="T15" s="131"/>
      <c r="U15" s="132"/>
      <c r="V15" s="130"/>
      <c r="W15" s="131"/>
      <c r="X15" s="131"/>
      <c r="Y15" s="131"/>
      <c r="Z15" s="131"/>
      <c r="AA15" s="131"/>
      <c r="AB15" s="132"/>
      <c r="AC15" s="130"/>
      <c r="AD15" s="131"/>
      <c r="AE15" s="131"/>
      <c r="AF15" s="131"/>
      <c r="AG15" s="131"/>
      <c r="AH15" s="131"/>
      <c r="AI15" s="132"/>
      <c r="AJ15" s="286">
        <f>SUMIF(H16:AI16,"&gt;0")</f>
        <v>0</v>
      </c>
      <c r="AK15" s="269">
        <f>AJ15/4</f>
        <v>0</v>
      </c>
      <c r="AL15" s="288" t="e">
        <f>ROUNDDOWN(AK15/$S$4,1)</f>
        <v>#DIV/0!</v>
      </c>
    </row>
    <row r="16" spans="1:52" s="1" customFormat="1" ht="14.15" customHeight="1" x14ac:dyDescent="0.2">
      <c r="A16" s="351"/>
      <c r="B16" s="352"/>
      <c r="C16" s="277"/>
      <c r="D16" s="279"/>
      <c r="E16" s="282"/>
      <c r="F16" s="283"/>
      <c r="G16" s="285"/>
      <c r="H16" s="101" t="e">
        <f>VLOOKUP(H15,$E$31:G44,3,FALSE)</f>
        <v>#N/A</v>
      </c>
      <c r="I16" s="99" t="e">
        <f>VLOOKUP(I15,$E$31:G44,3,FALSE)</f>
        <v>#N/A</v>
      </c>
      <c r="J16" s="99" t="e">
        <f>VLOOKUP(J15,$E$31:I44,3,FALSE)</f>
        <v>#N/A</v>
      </c>
      <c r="K16" s="99" t="e">
        <f>VLOOKUP(K15,$E$31:J44,3,FALSE)</f>
        <v>#N/A</v>
      </c>
      <c r="L16" s="99" t="e">
        <f>VLOOKUP(L15,$E$31:J44,3,FALSE)</f>
        <v>#N/A</v>
      </c>
      <c r="M16" s="99" t="e">
        <f>VLOOKUP(M15,$E$31:L44,3,FALSE)</f>
        <v>#N/A</v>
      </c>
      <c r="N16" s="100" t="e">
        <f>VLOOKUP(N15,$E$31:M44,3,FALSE)</f>
        <v>#N/A</v>
      </c>
      <c r="O16" s="101" t="e">
        <f>VLOOKUP(O15,$E$31:M44,3,FALSE)</f>
        <v>#N/A</v>
      </c>
      <c r="P16" s="99" t="e">
        <f>VLOOKUP(P15,$E$31:O44,3,FALSE)</f>
        <v>#N/A</v>
      </c>
      <c r="Q16" s="99" t="e">
        <f>VLOOKUP(Q15,$E$31:P44,3,FALSE)</f>
        <v>#N/A</v>
      </c>
      <c r="R16" s="99" t="e">
        <f>VLOOKUP(R15,$E$31:P44,3,FALSE)</f>
        <v>#N/A</v>
      </c>
      <c r="S16" s="99" t="e">
        <f>VLOOKUP(S15,$E$31:R44,3,FALSE)</f>
        <v>#N/A</v>
      </c>
      <c r="T16" s="99" t="e">
        <f>VLOOKUP(T15,$E$31:S44,3,FALSE)</f>
        <v>#N/A</v>
      </c>
      <c r="U16" s="100" t="e">
        <f>VLOOKUP(U15,$E$31:S44,3,FALSE)</f>
        <v>#N/A</v>
      </c>
      <c r="V16" s="101" t="e">
        <f>VLOOKUP(V15,$E$31:U44,3,FALSE)</f>
        <v>#N/A</v>
      </c>
      <c r="W16" s="99" t="e">
        <f>VLOOKUP(W15,$E$31:V44,3,FALSE)</f>
        <v>#N/A</v>
      </c>
      <c r="X16" s="99" t="e">
        <f>VLOOKUP(X15,$E$31:V44,3,FALSE)</f>
        <v>#N/A</v>
      </c>
      <c r="Y16" s="99" t="e">
        <f>VLOOKUP(Y15,$E$31:X44,3,FALSE)</f>
        <v>#N/A</v>
      </c>
      <c r="Z16" s="99" t="e">
        <f>VLOOKUP(Z15,$E$31:Y44,3,FALSE)</f>
        <v>#N/A</v>
      </c>
      <c r="AA16" s="99" t="e">
        <f>VLOOKUP(AA15,$E$31:Y44,3,FALSE)</f>
        <v>#N/A</v>
      </c>
      <c r="AB16" s="100" t="e">
        <f>VLOOKUP(AB15,$E$31:AA44,3,FALSE)</f>
        <v>#N/A</v>
      </c>
      <c r="AC16" s="101" t="e">
        <f>VLOOKUP(AC15,$E$31:AB44,3,FALSE)</f>
        <v>#N/A</v>
      </c>
      <c r="AD16" s="99" t="e">
        <f>VLOOKUP(AD15,$E$31:AB44,3,FALSE)</f>
        <v>#N/A</v>
      </c>
      <c r="AE16" s="99" t="e">
        <f>VLOOKUP(AE15,$E$31:AD44,3,FALSE)</f>
        <v>#N/A</v>
      </c>
      <c r="AF16" s="99" t="e">
        <f>VLOOKUP(AF15,$E$31:AE44,3,FALSE)</f>
        <v>#N/A</v>
      </c>
      <c r="AG16" s="99" t="e">
        <f>VLOOKUP(AG15,$E$31:AE44,3,FALSE)</f>
        <v>#N/A</v>
      </c>
      <c r="AH16" s="99" t="e">
        <f>VLOOKUP(AH15,$E$31:AG44,3,FALSE)</f>
        <v>#N/A</v>
      </c>
      <c r="AI16" s="99" t="e">
        <f>VLOOKUP(AI15,$E$31:AH44,3,FALSE)</f>
        <v>#N/A</v>
      </c>
      <c r="AJ16" s="287"/>
      <c r="AK16" s="270" t="e">
        <f>IF(#REF!/4&gt;=1,"1",#REF!)</f>
        <v>#REF!</v>
      </c>
      <c r="AL16" s="275"/>
    </row>
    <row r="17" spans="1:52" s="1" customFormat="1" ht="18" customHeight="1" x14ac:dyDescent="0.2">
      <c r="A17" s="351"/>
      <c r="B17" s="352"/>
      <c r="C17" s="276"/>
      <c r="D17" s="278" t="s">
        <v>31</v>
      </c>
      <c r="E17" s="280"/>
      <c r="F17" s="281"/>
      <c r="G17" s="284"/>
      <c r="H17" s="130"/>
      <c r="I17" s="131"/>
      <c r="J17" s="131"/>
      <c r="K17" s="131"/>
      <c r="L17" s="131"/>
      <c r="M17" s="131"/>
      <c r="N17" s="132"/>
      <c r="O17" s="130"/>
      <c r="P17" s="131"/>
      <c r="Q17" s="131"/>
      <c r="R17" s="131"/>
      <c r="S17" s="131"/>
      <c r="T17" s="131"/>
      <c r="U17" s="132"/>
      <c r="V17" s="130"/>
      <c r="W17" s="131"/>
      <c r="X17" s="131"/>
      <c r="Y17" s="131"/>
      <c r="Z17" s="131"/>
      <c r="AA17" s="131"/>
      <c r="AB17" s="132"/>
      <c r="AC17" s="130"/>
      <c r="AD17" s="131"/>
      <c r="AE17" s="131"/>
      <c r="AF17" s="131"/>
      <c r="AG17" s="131"/>
      <c r="AH17" s="131"/>
      <c r="AI17" s="132"/>
      <c r="AJ17" s="286">
        <f>SUMIF(H18:AI18,"&gt;0")</f>
        <v>0</v>
      </c>
      <c r="AK17" s="269">
        <f>AJ17/4</f>
        <v>0</v>
      </c>
      <c r="AL17" s="288" t="e">
        <f>ROUNDDOWN(AK17/$S$4,1)</f>
        <v>#DIV/0!</v>
      </c>
    </row>
    <row r="18" spans="1:52" s="3" customFormat="1" ht="12.65" customHeight="1" thickBot="1" x14ac:dyDescent="0.25">
      <c r="A18" s="351"/>
      <c r="B18" s="352"/>
      <c r="C18" s="277"/>
      <c r="D18" s="369"/>
      <c r="E18" s="370"/>
      <c r="F18" s="371"/>
      <c r="G18" s="372"/>
      <c r="H18" s="148" t="e">
        <f>VLOOKUP(H17,$E$31:G46,3,FALSE)</f>
        <v>#N/A</v>
      </c>
      <c r="I18" s="149" t="e">
        <f>VLOOKUP(I17,$E$31:G46,3,FALSE)</f>
        <v>#N/A</v>
      </c>
      <c r="J18" s="149" t="e">
        <f>VLOOKUP(J17,$E$31:I46,3,FALSE)</f>
        <v>#N/A</v>
      </c>
      <c r="K18" s="149" t="e">
        <f>VLOOKUP(K17,$E$31:J46,3,FALSE)</f>
        <v>#N/A</v>
      </c>
      <c r="L18" s="149" t="e">
        <f>VLOOKUP(L17,$E$31:J46,3,FALSE)</f>
        <v>#N/A</v>
      </c>
      <c r="M18" s="149" t="e">
        <f>VLOOKUP(M17,$E$31:L46,3,FALSE)</f>
        <v>#N/A</v>
      </c>
      <c r="N18" s="150" t="e">
        <f>VLOOKUP(N17,$E$31:M46,3,FALSE)</f>
        <v>#N/A</v>
      </c>
      <c r="O18" s="151" t="e">
        <f>VLOOKUP(O17,$E$31:M46,3,FALSE)</f>
        <v>#N/A</v>
      </c>
      <c r="P18" s="149" t="e">
        <f>VLOOKUP(P17,$E$31:O46,3,FALSE)</f>
        <v>#N/A</v>
      </c>
      <c r="Q18" s="149" t="e">
        <f>VLOOKUP(Q17,$E$31:P46,3,FALSE)</f>
        <v>#N/A</v>
      </c>
      <c r="R18" s="149" t="e">
        <f>VLOOKUP(R17,$E$31:P46,3,FALSE)</f>
        <v>#N/A</v>
      </c>
      <c r="S18" s="149" t="e">
        <f>VLOOKUP(S17,$E$31:R46,3,FALSE)</f>
        <v>#N/A</v>
      </c>
      <c r="T18" s="149" t="e">
        <f>VLOOKUP(T17,$E$31:S46,3,FALSE)</f>
        <v>#N/A</v>
      </c>
      <c r="U18" s="150" t="e">
        <f>VLOOKUP(U17,$E$31:S46,3,FALSE)</f>
        <v>#N/A</v>
      </c>
      <c r="V18" s="151" t="e">
        <f>VLOOKUP(V17,$E$31:U46,3,FALSE)</f>
        <v>#N/A</v>
      </c>
      <c r="W18" s="149" t="e">
        <f>VLOOKUP(W17,$E$31:V46,3,FALSE)</f>
        <v>#N/A</v>
      </c>
      <c r="X18" s="149" t="e">
        <f>VLOOKUP(X17,$E$31:V46,3,FALSE)</f>
        <v>#N/A</v>
      </c>
      <c r="Y18" s="149" t="e">
        <f>VLOOKUP(Y17,$E$31:X46,3,FALSE)</f>
        <v>#N/A</v>
      </c>
      <c r="Z18" s="149" t="e">
        <f>VLOOKUP(Z17,$E$31:Y46,3,FALSE)</f>
        <v>#N/A</v>
      </c>
      <c r="AA18" s="149" t="e">
        <f>VLOOKUP(AA17,$E$31:Y46,3,FALSE)</f>
        <v>#N/A</v>
      </c>
      <c r="AB18" s="150" t="e">
        <f>VLOOKUP(AB17,$E$31:AA46,3,FALSE)</f>
        <v>#N/A</v>
      </c>
      <c r="AC18" s="151" t="e">
        <f>VLOOKUP(AC17,$E$31:AB46,3,FALSE)</f>
        <v>#N/A</v>
      </c>
      <c r="AD18" s="149" t="e">
        <f>VLOOKUP(AD17,$E$31:AB46,3,FALSE)</f>
        <v>#N/A</v>
      </c>
      <c r="AE18" s="149" t="e">
        <f>VLOOKUP(AE17,$E$31:AD46,3,FALSE)</f>
        <v>#N/A</v>
      </c>
      <c r="AF18" s="149" t="e">
        <f>VLOOKUP(AF17,$E$31:AE46,3,FALSE)</f>
        <v>#N/A</v>
      </c>
      <c r="AG18" s="149" t="e">
        <f>VLOOKUP(AG17,$E$31:AE46,3,FALSE)</f>
        <v>#N/A</v>
      </c>
      <c r="AH18" s="149" t="e">
        <f>VLOOKUP(AH17,$E$31:AG46,3,FALSE)</f>
        <v>#N/A</v>
      </c>
      <c r="AI18" s="152" t="e">
        <f>VLOOKUP(AI17,$E$31:AH46,3,FALSE)</f>
        <v>#N/A</v>
      </c>
      <c r="AJ18" s="373"/>
      <c r="AK18" s="374" t="e">
        <f>IF(#REF!/4&gt;=1,"1",#REF!)</f>
        <v>#REF!</v>
      </c>
      <c r="AL18" s="375"/>
      <c r="AO18" s="1"/>
      <c r="AP18" s="1"/>
      <c r="AQ18" s="1"/>
      <c r="AR18" s="1"/>
      <c r="AS18" s="1"/>
      <c r="AT18" s="1"/>
      <c r="AU18" s="1"/>
      <c r="AV18" s="1"/>
      <c r="AW18" s="1"/>
      <c r="AX18" s="1"/>
      <c r="AY18" s="1"/>
      <c r="AZ18" s="1"/>
    </row>
    <row r="19" spans="1:52" s="1" customFormat="1" ht="30.65" customHeight="1" thickBot="1" x14ac:dyDescent="0.25">
      <c r="A19" s="353"/>
      <c r="B19" s="354"/>
      <c r="C19" s="364"/>
      <c r="D19" s="365"/>
      <c r="E19" s="366" t="s">
        <v>32</v>
      </c>
      <c r="F19" s="367"/>
      <c r="G19" s="368"/>
      <c r="H19" s="51">
        <f>COUNTIF(H9:H18,"①")+COUNTIF(H9:H18,"②")+COUNTIF(H9:H18,"③")+COUNTIF(H9:H18,"④")+COUNTIF(H9:H18,"⑤")+COUNTIF(H9:H18,"⑥")+COUNTIF(H9:H18,"⑦")</f>
        <v>0</v>
      </c>
      <c r="I19" s="52">
        <f t="shared" ref="I19:AI19" si="0">COUNTIF(I9:I18,"①")+COUNTIF(I9:I18,"②")+COUNTIF(I9:I18,"③")+COUNTIF(I9:I18,"④")+COUNTIF(I9:I18,"⑤")+COUNTIF(I9:I18,"⑥")+COUNTIF(I9:I18,"⑦")</f>
        <v>0</v>
      </c>
      <c r="J19" s="52">
        <f t="shared" si="0"/>
        <v>0</v>
      </c>
      <c r="K19" s="52">
        <f t="shared" si="0"/>
        <v>0</v>
      </c>
      <c r="L19" s="52">
        <f t="shared" si="0"/>
        <v>0</v>
      </c>
      <c r="M19" s="52">
        <f t="shared" si="0"/>
        <v>0</v>
      </c>
      <c r="N19" s="53">
        <f t="shared" si="0"/>
        <v>0</v>
      </c>
      <c r="O19" s="54">
        <f t="shared" si="0"/>
        <v>0</v>
      </c>
      <c r="P19" s="52">
        <f t="shared" si="0"/>
        <v>0</v>
      </c>
      <c r="Q19" s="52">
        <f t="shared" si="0"/>
        <v>0</v>
      </c>
      <c r="R19" s="52">
        <f t="shared" si="0"/>
        <v>0</v>
      </c>
      <c r="S19" s="52">
        <f t="shared" si="0"/>
        <v>0</v>
      </c>
      <c r="T19" s="52">
        <f t="shared" si="0"/>
        <v>0</v>
      </c>
      <c r="U19" s="53">
        <f t="shared" si="0"/>
        <v>0</v>
      </c>
      <c r="V19" s="54">
        <f t="shared" si="0"/>
        <v>0</v>
      </c>
      <c r="W19" s="52">
        <f t="shared" si="0"/>
        <v>0</v>
      </c>
      <c r="X19" s="52">
        <f t="shared" si="0"/>
        <v>0</v>
      </c>
      <c r="Y19" s="52">
        <f t="shared" si="0"/>
        <v>0</v>
      </c>
      <c r="Z19" s="52">
        <f t="shared" si="0"/>
        <v>0</v>
      </c>
      <c r="AA19" s="52">
        <f t="shared" si="0"/>
        <v>0</v>
      </c>
      <c r="AB19" s="53">
        <f t="shared" si="0"/>
        <v>0</v>
      </c>
      <c r="AC19" s="54">
        <f t="shared" si="0"/>
        <v>0</v>
      </c>
      <c r="AD19" s="52">
        <f t="shared" si="0"/>
        <v>0</v>
      </c>
      <c r="AE19" s="52">
        <f t="shared" si="0"/>
        <v>0</v>
      </c>
      <c r="AF19" s="52">
        <f t="shared" si="0"/>
        <v>0</v>
      </c>
      <c r="AG19" s="52">
        <f t="shared" si="0"/>
        <v>0</v>
      </c>
      <c r="AH19" s="52">
        <f t="shared" si="0"/>
        <v>0</v>
      </c>
      <c r="AI19" s="53">
        <f t="shared" si="0"/>
        <v>0</v>
      </c>
      <c r="AJ19" s="55">
        <f>SUM(AJ9:AJ18)</f>
        <v>0</v>
      </c>
      <c r="AK19" s="56">
        <f>AJ19/4</f>
        <v>0</v>
      </c>
      <c r="AL19" s="154" t="e">
        <f>AK19/$S$4</f>
        <v>#DIV/0!</v>
      </c>
      <c r="AO19" s="3"/>
      <c r="AP19" s="3"/>
      <c r="AQ19" s="3"/>
      <c r="AR19" s="3"/>
      <c r="AS19" s="3"/>
      <c r="AT19" s="3"/>
      <c r="AU19" s="3"/>
      <c r="AV19" s="3"/>
      <c r="AW19" s="3"/>
      <c r="AX19" s="3"/>
      <c r="AY19" s="3"/>
      <c r="AZ19" s="3"/>
    </row>
    <row r="20" spans="1:52" s="1" customFormat="1" ht="14.15" customHeight="1" thickBot="1" x14ac:dyDescent="0.25">
      <c r="B20" s="57"/>
      <c r="C20" s="42"/>
      <c r="D20" s="42"/>
      <c r="E20" s="42"/>
      <c r="F20" s="42"/>
      <c r="G20" s="42"/>
      <c r="H20" s="58"/>
      <c r="I20" s="58"/>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36"/>
      <c r="AK20" s="36"/>
      <c r="AL20" s="36"/>
    </row>
    <row r="21" spans="1:52" s="1" customFormat="1" ht="14.15" customHeight="1" x14ac:dyDescent="0.2">
      <c r="A21" s="296" t="s">
        <v>33</v>
      </c>
      <c r="B21" s="297"/>
      <c r="C21" s="302" t="s">
        <v>0</v>
      </c>
      <c r="D21" s="303"/>
      <c r="E21" s="261" t="s">
        <v>1</v>
      </c>
      <c r="F21" s="262"/>
      <c r="G21" s="225" t="s">
        <v>2</v>
      </c>
      <c r="H21" s="224" t="s">
        <v>3</v>
      </c>
      <c r="I21" s="225"/>
      <c r="J21" s="225"/>
      <c r="K21" s="225"/>
      <c r="L21" s="225"/>
      <c r="M21" s="225"/>
      <c r="N21" s="226"/>
      <c r="O21" s="224" t="s">
        <v>4</v>
      </c>
      <c r="P21" s="225"/>
      <c r="Q21" s="225"/>
      <c r="R21" s="225"/>
      <c r="S21" s="225"/>
      <c r="T21" s="225"/>
      <c r="U21" s="226"/>
      <c r="V21" s="224" t="s">
        <v>5</v>
      </c>
      <c r="W21" s="225"/>
      <c r="X21" s="225"/>
      <c r="Y21" s="225"/>
      <c r="Z21" s="225"/>
      <c r="AA21" s="225"/>
      <c r="AB21" s="226"/>
      <c r="AC21" s="227" t="s">
        <v>6</v>
      </c>
      <c r="AD21" s="225"/>
      <c r="AE21" s="225"/>
      <c r="AF21" s="225"/>
      <c r="AG21" s="225"/>
      <c r="AH21" s="225"/>
      <c r="AI21" s="226"/>
      <c r="AJ21" s="293"/>
      <c r="AK21" s="294"/>
      <c r="AL21" s="294"/>
    </row>
    <row r="22" spans="1:52" s="1" customFormat="1" ht="14.15" customHeight="1" x14ac:dyDescent="0.2">
      <c r="A22" s="298"/>
      <c r="B22" s="299"/>
      <c r="C22" s="293"/>
      <c r="D22" s="304"/>
      <c r="E22" s="263"/>
      <c r="F22" s="264"/>
      <c r="G22" s="309"/>
      <c r="H22" s="45">
        <v>1</v>
      </c>
      <c r="I22" s="46">
        <v>2</v>
      </c>
      <c r="J22" s="46">
        <v>3</v>
      </c>
      <c r="K22" s="47">
        <v>4</v>
      </c>
      <c r="L22" s="46">
        <v>5</v>
      </c>
      <c r="M22" s="46">
        <v>6</v>
      </c>
      <c r="N22" s="48">
        <v>7</v>
      </c>
      <c r="O22" s="45">
        <v>8</v>
      </c>
      <c r="P22" s="46">
        <v>9</v>
      </c>
      <c r="Q22" s="46">
        <v>10</v>
      </c>
      <c r="R22" s="46">
        <v>11</v>
      </c>
      <c r="S22" s="46">
        <v>12</v>
      </c>
      <c r="T22" s="46">
        <v>13</v>
      </c>
      <c r="U22" s="48">
        <v>14</v>
      </c>
      <c r="V22" s="45">
        <v>15</v>
      </c>
      <c r="W22" s="46">
        <v>16</v>
      </c>
      <c r="X22" s="46">
        <v>17</v>
      </c>
      <c r="Y22" s="46">
        <v>18</v>
      </c>
      <c r="Z22" s="46">
        <v>19</v>
      </c>
      <c r="AA22" s="46">
        <v>20</v>
      </c>
      <c r="AB22" s="48">
        <v>21</v>
      </c>
      <c r="AC22" s="47">
        <v>22</v>
      </c>
      <c r="AD22" s="46">
        <v>23</v>
      </c>
      <c r="AE22" s="46">
        <v>24</v>
      </c>
      <c r="AF22" s="46">
        <v>25</v>
      </c>
      <c r="AG22" s="46">
        <v>26</v>
      </c>
      <c r="AH22" s="46">
        <v>27</v>
      </c>
      <c r="AI22" s="48">
        <v>28</v>
      </c>
      <c r="AJ22" s="293"/>
      <c r="AK22" s="295"/>
      <c r="AL22" s="295"/>
    </row>
    <row r="23" spans="1:52" s="1" customFormat="1" ht="14.15" customHeight="1" thickBot="1" x14ac:dyDescent="0.25">
      <c r="A23" s="298"/>
      <c r="B23" s="299"/>
      <c r="C23" s="305"/>
      <c r="D23" s="306"/>
      <c r="E23" s="307"/>
      <c r="F23" s="308"/>
      <c r="G23" s="309"/>
      <c r="H23" s="60" t="e">
        <f t="shared" ref="H23:AI23" si="1">H8</f>
        <v>#NUM!</v>
      </c>
      <c r="I23" s="61" t="e">
        <f t="shared" si="1"/>
        <v>#NUM!</v>
      </c>
      <c r="J23" s="61" t="e">
        <f t="shared" si="1"/>
        <v>#NUM!</v>
      </c>
      <c r="K23" s="61" t="e">
        <f t="shared" si="1"/>
        <v>#NUM!</v>
      </c>
      <c r="L23" s="61" t="e">
        <f t="shared" si="1"/>
        <v>#NUM!</v>
      </c>
      <c r="M23" s="61" t="e">
        <f t="shared" si="1"/>
        <v>#NUM!</v>
      </c>
      <c r="N23" s="62" t="e">
        <f t="shared" si="1"/>
        <v>#NUM!</v>
      </c>
      <c r="O23" s="60" t="e">
        <f t="shared" si="1"/>
        <v>#NUM!</v>
      </c>
      <c r="P23" s="61" t="e">
        <f t="shared" si="1"/>
        <v>#NUM!</v>
      </c>
      <c r="Q23" s="61" t="e">
        <f t="shared" si="1"/>
        <v>#NUM!</v>
      </c>
      <c r="R23" s="61" t="e">
        <f t="shared" si="1"/>
        <v>#NUM!</v>
      </c>
      <c r="S23" s="61" t="e">
        <f t="shared" si="1"/>
        <v>#NUM!</v>
      </c>
      <c r="T23" s="61" t="e">
        <f t="shared" si="1"/>
        <v>#NUM!</v>
      </c>
      <c r="U23" s="62" t="e">
        <f t="shared" si="1"/>
        <v>#NUM!</v>
      </c>
      <c r="V23" s="60" t="e">
        <f t="shared" si="1"/>
        <v>#NUM!</v>
      </c>
      <c r="W23" s="61" t="e">
        <f t="shared" si="1"/>
        <v>#NUM!</v>
      </c>
      <c r="X23" s="61" t="e">
        <f t="shared" si="1"/>
        <v>#NUM!</v>
      </c>
      <c r="Y23" s="61" t="e">
        <f t="shared" si="1"/>
        <v>#NUM!</v>
      </c>
      <c r="Z23" s="61" t="e">
        <f t="shared" si="1"/>
        <v>#NUM!</v>
      </c>
      <c r="AA23" s="61" t="e">
        <f t="shared" si="1"/>
        <v>#NUM!</v>
      </c>
      <c r="AB23" s="63" t="e">
        <f t="shared" si="1"/>
        <v>#NUM!</v>
      </c>
      <c r="AC23" s="60" t="e">
        <f t="shared" si="1"/>
        <v>#NUM!</v>
      </c>
      <c r="AD23" s="61" t="e">
        <f t="shared" si="1"/>
        <v>#NUM!</v>
      </c>
      <c r="AE23" s="61" t="e">
        <f t="shared" si="1"/>
        <v>#NUM!</v>
      </c>
      <c r="AF23" s="61" t="e">
        <f t="shared" si="1"/>
        <v>#NUM!</v>
      </c>
      <c r="AG23" s="61" t="e">
        <f t="shared" si="1"/>
        <v>#NUM!</v>
      </c>
      <c r="AH23" s="61" t="e">
        <f t="shared" si="1"/>
        <v>#NUM!</v>
      </c>
      <c r="AI23" s="62" t="e">
        <f t="shared" si="1"/>
        <v>#NUM!</v>
      </c>
      <c r="AJ23" s="293"/>
      <c r="AK23" s="294"/>
      <c r="AL23" s="294"/>
    </row>
    <row r="24" spans="1:52" s="1" customFormat="1" ht="14.15" customHeight="1" x14ac:dyDescent="0.2">
      <c r="A24" s="298"/>
      <c r="B24" s="299"/>
      <c r="C24" s="310" t="s">
        <v>12</v>
      </c>
      <c r="D24" s="311"/>
      <c r="E24" s="312"/>
      <c r="F24" s="313"/>
      <c r="G24" s="133"/>
      <c r="H24" s="136"/>
      <c r="I24" s="137"/>
      <c r="J24" s="138"/>
      <c r="K24" s="138"/>
      <c r="L24" s="138"/>
      <c r="M24" s="138"/>
      <c r="N24" s="139"/>
      <c r="O24" s="136"/>
      <c r="P24" s="137"/>
      <c r="Q24" s="138"/>
      <c r="R24" s="138"/>
      <c r="S24" s="138"/>
      <c r="T24" s="138"/>
      <c r="U24" s="139"/>
      <c r="V24" s="136"/>
      <c r="W24" s="137"/>
      <c r="X24" s="138"/>
      <c r="Y24" s="138"/>
      <c r="Z24" s="138"/>
      <c r="AA24" s="138"/>
      <c r="AB24" s="139"/>
      <c r="AC24" s="136"/>
      <c r="AD24" s="137"/>
      <c r="AE24" s="138"/>
      <c r="AF24" s="138"/>
      <c r="AG24" s="138"/>
      <c r="AH24" s="138"/>
      <c r="AI24" s="139"/>
      <c r="AJ24" s="64"/>
      <c r="AK24" s="65"/>
      <c r="AL24" s="65"/>
    </row>
    <row r="25" spans="1:52" s="1" customFormat="1" ht="14.15" customHeight="1" x14ac:dyDescent="0.2">
      <c r="A25" s="298"/>
      <c r="B25" s="299"/>
      <c r="C25" s="310"/>
      <c r="D25" s="311"/>
      <c r="E25" s="314"/>
      <c r="F25" s="315"/>
      <c r="G25" s="134"/>
      <c r="H25" s="140"/>
      <c r="I25" s="141"/>
      <c r="J25" s="142"/>
      <c r="K25" s="142"/>
      <c r="L25" s="142"/>
      <c r="M25" s="142"/>
      <c r="N25" s="143"/>
      <c r="O25" s="140"/>
      <c r="P25" s="141"/>
      <c r="Q25" s="142"/>
      <c r="R25" s="142"/>
      <c r="S25" s="142"/>
      <c r="T25" s="142"/>
      <c r="U25" s="143"/>
      <c r="V25" s="140"/>
      <c r="W25" s="141"/>
      <c r="X25" s="142"/>
      <c r="Y25" s="142"/>
      <c r="Z25" s="142"/>
      <c r="AA25" s="142"/>
      <c r="AB25" s="143"/>
      <c r="AC25" s="140"/>
      <c r="AD25" s="141"/>
      <c r="AE25" s="142"/>
      <c r="AF25" s="142"/>
      <c r="AG25" s="142"/>
      <c r="AH25" s="142"/>
      <c r="AI25" s="143"/>
      <c r="AJ25" s="66"/>
      <c r="AK25" s="65"/>
      <c r="AL25" s="65"/>
    </row>
    <row r="26" spans="1:52" s="1" customFormat="1" ht="14.15" customHeight="1" x14ac:dyDescent="0.2">
      <c r="A26" s="298"/>
      <c r="B26" s="299"/>
      <c r="C26" s="310"/>
      <c r="D26" s="311"/>
      <c r="E26" s="314"/>
      <c r="F26" s="315"/>
      <c r="G26" s="134"/>
      <c r="H26" s="140"/>
      <c r="I26" s="141"/>
      <c r="J26" s="142"/>
      <c r="K26" s="142"/>
      <c r="L26" s="142"/>
      <c r="M26" s="142"/>
      <c r="N26" s="143"/>
      <c r="O26" s="140"/>
      <c r="P26" s="141"/>
      <c r="Q26" s="142"/>
      <c r="R26" s="142"/>
      <c r="S26" s="142"/>
      <c r="T26" s="142"/>
      <c r="U26" s="143"/>
      <c r="V26" s="140"/>
      <c r="W26" s="141"/>
      <c r="X26" s="142"/>
      <c r="Y26" s="142"/>
      <c r="Z26" s="142"/>
      <c r="AA26" s="142"/>
      <c r="AB26" s="143"/>
      <c r="AC26" s="140"/>
      <c r="AD26" s="141"/>
      <c r="AE26" s="142"/>
      <c r="AF26" s="142"/>
      <c r="AG26" s="142"/>
      <c r="AH26" s="142"/>
      <c r="AI26" s="143"/>
      <c r="AJ26" s="66"/>
      <c r="AK26" s="65"/>
      <c r="AL26" s="65"/>
    </row>
    <row r="27" spans="1:52" s="1" customFormat="1" ht="14.15" customHeight="1" x14ac:dyDescent="0.2">
      <c r="A27" s="298"/>
      <c r="B27" s="299"/>
      <c r="C27" s="310"/>
      <c r="D27" s="311"/>
      <c r="E27" s="314"/>
      <c r="F27" s="315"/>
      <c r="G27" s="134"/>
      <c r="H27" s="140"/>
      <c r="I27" s="141"/>
      <c r="J27" s="142"/>
      <c r="K27" s="142"/>
      <c r="L27" s="142"/>
      <c r="M27" s="142"/>
      <c r="N27" s="143"/>
      <c r="O27" s="140"/>
      <c r="P27" s="141"/>
      <c r="Q27" s="142"/>
      <c r="R27" s="142"/>
      <c r="S27" s="142"/>
      <c r="T27" s="142"/>
      <c r="U27" s="143"/>
      <c r="V27" s="140"/>
      <c r="W27" s="141"/>
      <c r="X27" s="142"/>
      <c r="Y27" s="142"/>
      <c r="Z27" s="142"/>
      <c r="AA27" s="142"/>
      <c r="AB27" s="143"/>
      <c r="AC27" s="140"/>
      <c r="AD27" s="141"/>
      <c r="AE27" s="142"/>
      <c r="AF27" s="142"/>
      <c r="AG27" s="142"/>
      <c r="AH27" s="142"/>
      <c r="AI27" s="143"/>
      <c r="AJ27" s="66"/>
      <c r="AK27" s="65"/>
      <c r="AL27" s="65"/>
    </row>
    <row r="28" spans="1:52" s="1" customFormat="1" ht="17.25" customHeight="1" thickBot="1" x14ac:dyDescent="0.25">
      <c r="A28" s="300"/>
      <c r="B28" s="301"/>
      <c r="C28" s="316"/>
      <c r="D28" s="317"/>
      <c r="E28" s="318"/>
      <c r="F28" s="319"/>
      <c r="G28" s="135"/>
      <c r="H28" s="144"/>
      <c r="I28" s="145"/>
      <c r="J28" s="146"/>
      <c r="K28" s="146"/>
      <c r="L28" s="146"/>
      <c r="M28" s="146"/>
      <c r="N28" s="147"/>
      <c r="O28" s="144"/>
      <c r="P28" s="145"/>
      <c r="Q28" s="146"/>
      <c r="R28" s="146"/>
      <c r="S28" s="146"/>
      <c r="T28" s="146"/>
      <c r="U28" s="147"/>
      <c r="V28" s="144"/>
      <c r="W28" s="145"/>
      <c r="X28" s="146"/>
      <c r="Y28" s="146"/>
      <c r="Z28" s="146"/>
      <c r="AA28" s="146"/>
      <c r="AB28" s="147"/>
      <c r="AC28" s="144"/>
      <c r="AD28" s="145"/>
      <c r="AE28" s="146"/>
      <c r="AF28" s="146"/>
      <c r="AG28" s="146"/>
      <c r="AH28" s="146"/>
      <c r="AI28" s="147"/>
      <c r="AJ28" s="64"/>
      <c r="AK28" s="65"/>
      <c r="AL28" s="65"/>
      <c r="AM28" s="4"/>
      <c r="AN28" s="4"/>
    </row>
    <row r="29" spans="1:52" s="1" customFormat="1" ht="14.15" customHeight="1" thickBot="1" x14ac:dyDescent="0.25">
      <c r="B29" s="67"/>
      <c r="C29" s="42"/>
      <c r="D29" s="42"/>
      <c r="E29" s="42"/>
      <c r="F29" s="42"/>
      <c r="G29" s="42"/>
      <c r="H29" s="42"/>
      <c r="I29" s="42"/>
      <c r="J29" s="42"/>
      <c r="K29" s="42"/>
      <c r="L29" s="42"/>
      <c r="M29" s="42"/>
      <c r="N29" s="42"/>
      <c r="O29" s="42"/>
      <c r="P29" s="36"/>
      <c r="Q29" s="36"/>
      <c r="R29" s="36"/>
      <c r="S29" s="36"/>
      <c r="T29" s="36"/>
      <c r="U29" s="36"/>
      <c r="V29" s="36"/>
      <c r="W29" s="68"/>
      <c r="X29" s="68"/>
      <c r="Y29" s="68"/>
      <c r="Z29" s="68"/>
      <c r="AA29" s="68"/>
      <c r="AB29" s="68"/>
      <c r="AC29" s="68"/>
      <c r="AD29" s="68"/>
      <c r="AE29" s="68"/>
      <c r="AF29" s="68"/>
      <c r="AG29" s="68"/>
      <c r="AH29" s="68"/>
      <c r="AI29" s="68"/>
      <c r="AJ29" s="68"/>
      <c r="AK29" s="68"/>
      <c r="AL29" s="68"/>
      <c r="AM29" s="4"/>
      <c r="AN29" s="4"/>
      <c r="AO29" s="4"/>
      <c r="AP29" s="9"/>
      <c r="AQ29" s="9"/>
      <c r="AR29" s="5"/>
      <c r="AS29" s="5"/>
      <c r="AT29" s="5"/>
      <c r="AU29" s="5"/>
      <c r="AV29" s="5"/>
      <c r="AW29" s="5"/>
    </row>
    <row r="30" spans="1:52" s="1" customFormat="1" ht="14.15" customHeight="1" x14ac:dyDescent="0.2">
      <c r="B30" s="320" t="s">
        <v>72</v>
      </c>
      <c r="C30" s="321"/>
      <c r="D30" s="322"/>
      <c r="E30" s="69" t="s">
        <v>34</v>
      </c>
      <c r="F30" s="69"/>
      <c r="G30" s="70" t="s">
        <v>35</v>
      </c>
      <c r="H30" s="329" t="s">
        <v>36</v>
      </c>
      <c r="I30" s="330"/>
      <c r="J30" s="331" t="s">
        <v>37</v>
      </c>
      <c r="K30" s="332"/>
      <c r="L30" s="331" t="s">
        <v>38</v>
      </c>
      <c r="M30" s="333"/>
      <c r="N30" s="50"/>
      <c r="O30" s="334" t="s">
        <v>39</v>
      </c>
      <c r="P30" s="335"/>
      <c r="Q30" s="335"/>
      <c r="R30" s="335"/>
      <c r="S30" s="335"/>
      <c r="T30" s="335"/>
      <c r="U30" s="335"/>
      <c r="V30" s="335"/>
      <c r="W30" s="71"/>
      <c r="X30" s="71"/>
      <c r="Y30" s="71"/>
      <c r="Z30" s="71"/>
      <c r="AA30" s="71"/>
      <c r="AB30" s="71"/>
      <c r="AC30" s="71"/>
      <c r="AD30" s="71"/>
      <c r="AE30" s="71"/>
      <c r="AF30" s="71"/>
      <c r="AG30" s="71"/>
      <c r="AH30" s="71"/>
      <c r="AI30" s="71"/>
      <c r="AJ30" s="71"/>
      <c r="AK30" s="71"/>
      <c r="AL30" s="71"/>
      <c r="AM30" s="4"/>
      <c r="AN30" s="4"/>
      <c r="AO30" s="4"/>
      <c r="AP30" s="9"/>
      <c r="AQ30" s="9"/>
      <c r="AR30" s="5"/>
      <c r="AS30" s="5"/>
      <c r="AT30" s="5"/>
      <c r="AU30" s="5"/>
      <c r="AV30" s="5"/>
      <c r="AW30" s="5"/>
    </row>
    <row r="31" spans="1:52" s="1" customFormat="1" ht="14.15" customHeight="1" x14ac:dyDescent="0.2">
      <c r="B31" s="323"/>
      <c r="C31" s="324"/>
      <c r="D31" s="325"/>
      <c r="E31" s="72" t="s">
        <v>40</v>
      </c>
      <c r="F31" s="72"/>
      <c r="G31" s="73">
        <v>0</v>
      </c>
      <c r="H31" s="336"/>
      <c r="I31" s="337"/>
      <c r="J31" s="336"/>
      <c r="K31" s="337"/>
      <c r="L31" s="336"/>
      <c r="M31" s="338"/>
      <c r="N31" s="42"/>
      <c r="O31" s="41">
        <v>1</v>
      </c>
      <c r="P31" s="339" t="s">
        <v>41</v>
      </c>
      <c r="Q31" s="339"/>
      <c r="R31" s="339"/>
      <c r="S31" s="339"/>
      <c r="T31" s="339"/>
      <c r="U31" s="339"/>
      <c r="V31" s="339"/>
      <c r="W31" s="339"/>
      <c r="X31" s="339"/>
      <c r="Y31" s="339"/>
      <c r="Z31" s="339"/>
      <c r="AA31" s="339"/>
      <c r="AB31" s="339"/>
      <c r="AC31" s="339"/>
      <c r="AD31" s="339"/>
      <c r="AE31" s="339"/>
      <c r="AF31" s="339"/>
      <c r="AG31" s="339"/>
      <c r="AH31" s="339"/>
      <c r="AI31" s="339"/>
      <c r="AJ31" s="339"/>
      <c r="AK31" s="339"/>
      <c r="AL31" s="74"/>
      <c r="AM31" s="4"/>
      <c r="AN31" s="4"/>
      <c r="AO31" s="4"/>
      <c r="AP31" s="9"/>
      <c r="AQ31" s="9"/>
      <c r="AR31" s="5"/>
      <c r="AS31" s="5"/>
      <c r="AT31" s="5"/>
      <c r="AU31" s="5"/>
      <c r="AV31" s="5"/>
      <c r="AW31" s="5"/>
    </row>
    <row r="32" spans="1:52" s="1" customFormat="1" ht="14.15" customHeight="1" x14ac:dyDescent="0.2">
      <c r="B32" s="323"/>
      <c r="C32" s="324"/>
      <c r="D32" s="325"/>
      <c r="E32" s="46" t="s">
        <v>42</v>
      </c>
      <c r="F32" s="46"/>
      <c r="G32" s="75">
        <f t="shared" ref="G32:G36" si="2">J32-H32-L32</f>
        <v>0</v>
      </c>
      <c r="H32" s="340"/>
      <c r="I32" s="341"/>
      <c r="J32" s="340"/>
      <c r="K32" s="341"/>
      <c r="L32" s="340"/>
      <c r="M32" s="342"/>
      <c r="N32" s="76"/>
      <c r="O32" s="77"/>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74"/>
      <c r="AM32" s="4"/>
      <c r="AN32" s="4"/>
      <c r="AO32" s="4"/>
      <c r="AP32" s="9"/>
      <c r="AQ32" s="9"/>
      <c r="AR32" s="5"/>
      <c r="AS32" s="5"/>
      <c r="AT32" s="5"/>
      <c r="AU32" s="5"/>
      <c r="AV32" s="5"/>
      <c r="AW32" s="5"/>
    </row>
    <row r="33" spans="1:52" s="1" customFormat="1" ht="14.15" customHeight="1" x14ac:dyDescent="0.2">
      <c r="B33" s="323"/>
      <c r="C33" s="324"/>
      <c r="D33" s="325"/>
      <c r="E33" s="46" t="s">
        <v>43</v>
      </c>
      <c r="F33" s="46"/>
      <c r="G33" s="75">
        <f t="shared" si="2"/>
        <v>0</v>
      </c>
      <c r="H33" s="340"/>
      <c r="I33" s="341"/>
      <c r="J33" s="340"/>
      <c r="K33" s="341"/>
      <c r="L33" s="340"/>
      <c r="M33" s="342"/>
      <c r="N33" s="76"/>
      <c r="O33" s="41">
        <v>2</v>
      </c>
      <c r="P33" s="339" t="s">
        <v>44</v>
      </c>
      <c r="Q33" s="339"/>
      <c r="R33" s="339"/>
      <c r="S33" s="339"/>
      <c r="T33" s="339"/>
      <c r="U33" s="339"/>
      <c r="V33" s="339"/>
      <c r="W33" s="339"/>
      <c r="X33" s="339"/>
      <c r="Y33" s="339"/>
      <c r="Z33" s="339"/>
      <c r="AA33" s="339"/>
      <c r="AB33" s="339"/>
      <c r="AC33" s="339"/>
      <c r="AD33" s="339"/>
      <c r="AE33" s="339"/>
      <c r="AF33" s="339"/>
      <c r="AG33" s="339"/>
      <c r="AH33" s="339"/>
      <c r="AI33" s="339"/>
      <c r="AJ33" s="339"/>
      <c r="AK33" s="339"/>
      <c r="AL33" s="78"/>
      <c r="AM33" s="4"/>
      <c r="AN33" s="4"/>
      <c r="AO33" s="4"/>
      <c r="AP33" s="9"/>
      <c r="AQ33" s="9"/>
      <c r="AR33" s="5"/>
      <c r="AS33" s="5"/>
      <c r="AT33" s="5"/>
      <c r="AU33" s="5"/>
      <c r="AV33" s="5"/>
      <c r="AW33" s="5"/>
    </row>
    <row r="34" spans="1:52" s="1" customFormat="1" ht="14.15" customHeight="1" x14ac:dyDescent="0.2">
      <c r="B34" s="323"/>
      <c r="C34" s="324"/>
      <c r="D34" s="325"/>
      <c r="E34" s="46" t="s">
        <v>45</v>
      </c>
      <c r="F34" s="46"/>
      <c r="G34" s="75">
        <f t="shared" si="2"/>
        <v>0</v>
      </c>
      <c r="H34" s="340"/>
      <c r="I34" s="341"/>
      <c r="J34" s="340"/>
      <c r="K34" s="341"/>
      <c r="L34" s="340"/>
      <c r="M34" s="342"/>
      <c r="N34" s="76"/>
      <c r="O34" s="7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78"/>
      <c r="AM34" s="4"/>
      <c r="AN34" s="4"/>
      <c r="AO34" s="4"/>
      <c r="AP34" s="9"/>
      <c r="AQ34" s="9"/>
      <c r="AR34" s="5"/>
      <c r="AS34" s="5"/>
      <c r="AT34" s="5"/>
      <c r="AU34" s="5"/>
      <c r="AV34" s="5"/>
      <c r="AW34" s="5"/>
    </row>
    <row r="35" spans="1:52" s="1" customFormat="1" ht="14.15" customHeight="1" x14ac:dyDescent="0.2">
      <c r="B35" s="323"/>
      <c r="C35" s="324"/>
      <c r="D35" s="325"/>
      <c r="E35" s="46" t="s">
        <v>46</v>
      </c>
      <c r="F35" s="46"/>
      <c r="G35" s="75">
        <f t="shared" si="2"/>
        <v>0</v>
      </c>
      <c r="H35" s="340"/>
      <c r="I35" s="341"/>
      <c r="J35" s="340"/>
      <c r="K35" s="341"/>
      <c r="L35" s="340"/>
      <c r="M35" s="342"/>
      <c r="N35" s="76"/>
      <c r="O35" s="80">
        <v>3</v>
      </c>
      <c r="P35" s="347" t="s">
        <v>47</v>
      </c>
      <c r="Q35" s="347"/>
      <c r="R35" s="347"/>
      <c r="S35" s="347"/>
      <c r="T35" s="347"/>
      <c r="U35" s="347"/>
      <c r="V35" s="347"/>
      <c r="W35" s="347"/>
      <c r="X35" s="347"/>
      <c r="Y35" s="347"/>
      <c r="Z35" s="347"/>
      <c r="AA35" s="347"/>
      <c r="AB35" s="347"/>
      <c r="AC35" s="347"/>
      <c r="AD35" s="347"/>
      <c r="AE35" s="347"/>
      <c r="AF35" s="347"/>
      <c r="AG35" s="347"/>
      <c r="AH35" s="347"/>
      <c r="AI35" s="347"/>
      <c r="AJ35" s="347"/>
      <c r="AK35" s="347"/>
      <c r="AL35" s="81"/>
      <c r="AM35" s="4"/>
      <c r="AN35" s="4"/>
      <c r="AO35" s="4"/>
      <c r="AP35" s="9"/>
      <c r="AQ35" s="9"/>
      <c r="AR35" s="5"/>
      <c r="AS35" s="5"/>
      <c r="AT35" s="5"/>
      <c r="AU35" s="5"/>
      <c r="AV35" s="5"/>
      <c r="AW35" s="5"/>
    </row>
    <row r="36" spans="1:52" s="1" customFormat="1" ht="14.15" customHeight="1" x14ac:dyDescent="0.2">
      <c r="B36" s="323"/>
      <c r="C36" s="324"/>
      <c r="D36" s="325"/>
      <c r="E36" s="46" t="s">
        <v>48</v>
      </c>
      <c r="F36" s="46"/>
      <c r="G36" s="75">
        <f t="shared" si="2"/>
        <v>0</v>
      </c>
      <c r="H36" s="340"/>
      <c r="I36" s="341"/>
      <c r="J36" s="340"/>
      <c r="K36" s="341"/>
      <c r="L36" s="340"/>
      <c r="M36" s="342"/>
      <c r="N36" s="76"/>
      <c r="O36" s="82"/>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83"/>
      <c r="AM36" s="4"/>
      <c r="AN36" s="4"/>
      <c r="AO36" s="4"/>
      <c r="AP36" s="9"/>
      <c r="AQ36" s="9"/>
      <c r="AR36" s="5"/>
      <c r="AS36" s="5"/>
      <c r="AT36" s="5"/>
      <c r="AU36" s="5"/>
      <c r="AV36" s="5"/>
      <c r="AW36" s="5"/>
    </row>
    <row r="37" spans="1:52" s="1" customFormat="1" ht="14.15" customHeight="1" x14ac:dyDescent="0.2">
      <c r="B37" s="323"/>
      <c r="C37" s="324"/>
      <c r="D37" s="325"/>
      <c r="E37" s="46" t="s">
        <v>49</v>
      </c>
      <c r="F37" s="46"/>
      <c r="G37" s="75">
        <f t="shared" ref="G37" si="3">J37-H37-L37</f>
        <v>0</v>
      </c>
      <c r="H37" s="340"/>
      <c r="I37" s="341"/>
      <c r="J37" s="340"/>
      <c r="K37" s="341"/>
      <c r="L37" s="340"/>
      <c r="M37" s="342"/>
      <c r="N37" s="76"/>
      <c r="O37" s="82"/>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83"/>
      <c r="AM37" s="4"/>
      <c r="AN37" s="4"/>
      <c r="AO37" s="4"/>
      <c r="AP37" s="9"/>
      <c r="AQ37" s="9"/>
      <c r="AR37" s="5"/>
      <c r="AS37" s="5"/>
      <c r="AT37" s="5"/>
      <c r="AU37" s="5"/>
      <c r="AV37" s="5"/>
      <c r="AW37" s="5"/>
    </row>
    <row r="38" spans="1:52" s="6" customFormat="1" ht="13.5" customHeight="1" thickBot="1" x14ac:dyDescent="0.25">
      <c r="A38" s="1"/>
      <c r="B38" s="326"/>
      <c r="C38" s="327"/>
      <c r="D38" s="328"/>
      <c r="E38" s="84" t="s">
        <v>50</v>
      </c>
      <c r="F38" s="84"/>
      <c r="G38" s="85">
        <f>J38-H38-L38</f>
        <v>0</v>
      </c>
      <c r="H38" s="344"/>
      <c r="I38" s="345"/>
      <c r="J38" s="344"/>
      <c r="K38" s="345"/>
      <c r="L38" s="344"/>
      <c r="M38" s="346"/>
      <c r="N38" s="76"/>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86"/>
      <c r="AN38" s="86"/>
      <c r="AO38" s="4"/>
      <c r="AP38" s="9"/>
      <c r="AQ38" s="9"/>
      <c r="AR38" s="5"/>
      <c r="AS38" s="5"/>
      <c r="AT38" s="5"/>
      <c r="AU38" s="5"/>
      <c r="AV38" s="5"/>
      <c r="AW38" s="5"/>
      <c r="AX38" s="1"/>
      <c r="AY38" s="1"/>
      <c r="AZ38" s="1"/>
    </row>
    <row r="39" spans="1:52" ht="21" customHeight="1" x14ac:dyDescent="0.2">
      <c r="A39" s="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49"/>
      <c r="AN39" s="49"/>
      <c r="AO39" s="86"/>
      <c r="AP39" s="86"/>
      <c r="AQ39" s="86"/>
      <c r="AR39" s="86"/>
      <c r="AS39" s="86"/>
      <c r="AT39" s="86"/>
      <c r="AU39" s="86"/>
      <c r="AV39" s="86"/>
      <c r="AW39" s="86"/>
      <c r="AX39" s="6"/>
      <c r="AY39" s="6"/>
      <c r="AZ39" s="6"/>
    </row>
    <row r="40" spans="1:52" ht="21" customHeight="1" x14ac:dyDescent="0.2">
      <c r="B40" s="49"/>
      <c r="C40" s="87"/>
      <c r="D40" s="87"/>
      <c r="E40" s="87"/>
      <c r="F40" s="87"/>
      <c r="G40" s="88" t="s">
        <v>51</v>
      </c>
      <c r="H40" s="87"/>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row>
    <row r="41" spans="1:52" ht="21" customHeight="1" x14ac:dyDescent="0.2">
      <c r="B41" s="49"/>
      <c r="C41" s="87"/>
      <c r="D41" s="87"/>
      <c r="E41" s="87"/>
      <c r="F41" s="87"/>
      <c r="G41" s="87"/>
      <c r="H41" s="87"/>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row>
    <row r="42" spans="1:52" ht="21" customHeight="1" x14ac:dyDescent="0.2">
      <c r="B42" s="49"/>
      <c r="C42" s="87"/>
      <c r="D42" s="87"/>
      <c r="E42" s="87"/>
      <c r="F42" s="87"/>
      <c r="G42" s="87"/>
      <c r="H42" s="87"/>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row>
    <row r="43" spans="1:52" ht="21" customHeight="1" x14ac:dyDescent="0.2">
      <c r="B43" s="49"/>
      <c r="C43" s="87"/>
      <c r="D43" s="87"/>
      <c r="E43" s="87"/>
      <c r="F43" s="87"/>
      <c r="G43" s="87"/>
      <c r="H43" s="87"/>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O43" s="49"/>
      <c r="AP43" s="49"/>
      <c r="AQ43" s="49"/>
      <c r="AR43" s="49"/>
      <c r="AS43" s="49"/>
      <c r="AT43" s="49"/>
      <c r="AU43" s="49"/>
      <c r="AV43" s="49"/>
      <c r="AW43" s="49"/>
    </row>
  </sheetData>
  <sheetProtection password="CC09" sheet="1" objects="1" scenarios="1"/>
  <mergeCells count="124">
    <mergeCell ref="A9:B19"/>
    <mergeCell ref="L3:N3"/>
    <mergeCell ref="O3:V3"/>
    <mergeCell ref="W3:Z3"/>
    <mergeCell ref="AA3:AL3"/>
    <mergeCell ref="C19:D19"/>
    <mergeCell ref="E19:G19"/>
    <mergeCell ref="AL15:AL16"/>
    <mergeCell ref="C17:C18"/>
    <mergeCell ref="D17:D18"/>
    <mergeCell ref="E17:F18"/>
    <mergeCell ref="G17:G18"/>
    <mergeCell ref="AJ17:AJ18"/>
    <mergeCell ref="AK17:AK18"/>
    <mergeCell ref="AL17:AL18"/>
    <mergeCell ref="G13:G14"/>
    <mergeCell ref="AJ13:AJ14"/>
    <mergeCell ref="AK13:AK14"/>
    <mergeCell ref="AL13:AL14"/>
    <mergeCell ref="C15:C16"/>
    <mergeCell ref="D15:D16"/>
    <mergeCell ref="E15:F16"/>
    <mergeCell ref="G15:G16"/>
    <mergeCell ref="AJ15:AJ16"/>
    <mergeCell ref="J35:K35"/>
    <mergeCell ref="L35:M35"/>
    <mergeCell ref="P35:AK35"/>
    <mergeCell ref="H36:I36"/>
    <mergeCell ref="J36:K36"/>
    <mergeCell ref="L36:M36"/>
    <mergeCell ref="P36:AK36"/>
    <mergeCell ref="H37:I37"/>
    <mergeCell ref="J37:K37"/>
    <mergeCell ref="L37:M37"/>
    <mergeCell ref="B30:D38"/>
    <mergeCell ref="H30:I30"/>
    <mergeCell ref="J30:K30"/>
    <mergeCell ref="L30:M30"/>
    <mergeCell ref="O30:V30"/>
    <mergeCell ref="H31:I31"/>
    <mergeCell ref="J31:K31"/>
    <mergeCell ref="L31:M31"/>
    <mergeCell ref="P31:AK32"/>
    <mergeCell ref="H32:I32"/>
    <mergeCell ref="J32:K32"/>
    <mergeCell ref="L32:M32"/>
    <mergeCell ref="H33:I33"/>
    <mergeCell ref="J33:K33"/>
    <mergeCell ref="L33:M33"/>
    <mergeCell ref="P33:AK34"/>
    <mergeCell ref="H34:I34"/>
    <mergeCell ref="J34:K34"/>
    <mergeCell ref="L34:M34"/>
    <mergeCell ref="O38:AL38"/>
    <mergeCell ref="H38:I38"/>
    <mergeCell ref="J38:K38"/>
    <mergeCell ref="L38:M38"/>
    <mergeCell ref="H35:I35"/>
    <mergeCell ref="AJ21:AL21"/>
    <mergeCell ref="AJ22:AJ23"/>
    <mergeCell ref="AK22:AK23"/>
    <mergeCell ref="AL22:AL23"/>
    <mergeCell ref="A21:B28"/>
    <mergeCell ref="C21:D23"/>
    <mergeCell ref="E21:F23"/>
    <mergeCell ref="G21:G23"/>
    <mergeCell ref="H21:N21"/>
    <mergeCell ref="C24:D24"/>
    <mergeCell ref="E24:F24"/>
    <mergeCell ref="C25:D25"/>
    <mergeCell ref="E25:F25"/>
    <mergeCell ref="C26:D26"/>
    <mergeCell ref="E26:F26"/>
    <mergeCell ref="C27:D27"/>
    <mergeCell ref="E27:F27"/>
    <mergeCell ref="C28:D28"/>
    <mergeCell ref="E28:F28"/>
    <mergeCell ref="O21:U21"/>
    <mergeCell ref="V21:AB21"/>
    <mergeCell ref="AC21:AI21"/>
    <mergeCell ref="AK15:AK16"/>
    <mergeCell ref="AJ9:AJ10"/>
    <mergeCell ref="AK9:AK10"/>
    <mergeCell ref="AL9:AL10"/>
    <mergeCell ref="C11:C12"/>
    <mergeCell ref="D11:D12"/>
    <mergeCell ref="E11:F12"/>
    <mergeCell ref="G11:G12"/>
    <mergeCell ref="AJ11:AJ12"/>
    <mergeCell ref="AK11:AK12"/>
    <mergeCell ref="AL11:AL12"/>
    <mergeCell ref="C9:C10"/>
    <mergeCell ref="D9:D10"/>
    <mergeCell ref="E9:F10"/>
    <mergeCell ref="G9:G10"/>
    <mergeCell ref="C13:C14"/>
    <mergeCell ref="D13:D14"/>
    <mergeCell ref="E13:F14"/>
    <mergeCell ref="AJ7:AJ8"/>
    <mergeCell ref="AK7:AK8"/>
    <mergeCell ref="AL7:AL8"/>
    <mergeCell ref="A6:B8"/>
    <mergeCell ref="C6:C8"/>
    <mergeCell ref="D6:D8"/>
    <mergeCell ref="E6:F8"/>
    <mergeCell ref="G6:G8"/>
    <mergeCell ref="H6:N6"/>
    <mergeCell ref="V4:X4"/>
    <mergeCell ref="I4:R4"/>
    <mergeCell ref="A4:E4"/>
    <mergeCell ref="F4:H4"/>
    <mergeCell ref="B1:C1"/>
    <mergeCell ref="B2:AL2"/>
    <mergeCell ref="A3:D3"/>
    <mergeCell ref="E3:K3"/>
    <mergeCell ref="O6:U6"/>
    <mergeCell ref="V6:AB6"/>
    <mergeCell ref="AC6:AI6"/>
    <mergeCell ref="AJ6:AL6"/>
    <mergeCell ref="S4:U4"/>
    <mergeCell ref="Y4:AC4"/>
    <mergeCell ref="AD4:AF4"/>
    <mergeCell ref="AG4:AK4"/>
    <mergeCell ref="D1:E1"/>
  </mergeCells>
  <phoneticPr fontId="4"/>
  <dataValidations count="5">
    <dataValidation type="list" allowBlank="1" showInputMessage="1" showErrorMessage="1" sqref="H23:AI23">
      <formula1>#REF!</formula1>
    </dataValidation>
    <dataValidation type="list" allowBlank="1" showInputMessage="1" showErrorMessage="1" sqref="E17 E13 E9 E11 E15 E24:E28">
      <formula1>$AO$3:$AR$3</formula1>
    </dataValidation>
    <dataValidation type="list" allowBlank="1" showInputMessage="1" showErrorMessage="1" sqref="E3:K3">
      <formula1>"計画相談,障害児相談支援,地域定着,地域移行"</formula1>
    </dataValidation>
    <dataValidation type="list" allowBlank="1" showInputMessage="1" showErrorMessage="1" sqref="C9:C18">
      <formula1>$AO$1:$AP$1</formula1>
    </dataValidation>
    <dataValidation type="list" allowBlank="1" showInputMessage="1" showErrorMessage="1" sqref="H13:AI13 H15:AI15 H9:AI9 H17:AI17 H11:AI11 H24:AI28">
      <formula1>$E$31:$E$38</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43"/>
  <sheetViews>
    <sheetView view="pageBreakPreview" zoomScale="85" zoomScaleNormal="100" zoomScaleSheetLayoutView="85" workbookViewId="0">
      <selection activeCell="AL19" sqref="AL19"/>
    </sheetView>
  </sheetViews>
  <sheetFormatPr defaultColWidth="9" defaultRowHeight="21" customHeight="1" x14ac:dyDescent="0.2"/>
  <cols>
    <col min="1" max="1" width="3.90625" style="7" customWidth="1"/>
    <col min="2" max="2" width="6.6328125" style="7" customWidth="1"/>
    <col min="3" max="3" width="10.08984375" style="8" customWidth="1"/>
    <col min="4" max="4" width="6" style="8" customWidth="1"/>
    <col min="5" max="5" width="8.6328125" style="8" customWidth="1"/>
    <col min="6" max="6" width="0.453125" style="8" customWidth="1"/>
    <col min="7" max="7" width="12.6328125" style="8" customWidth="1"/>
    <col min="8" max="8" width="3.90625" style="8" customWidth="1"/>
    <col min="9" max="35" width="3.90625" style="7" customWidth="1"/>
    <col min="36" max="38" width="7.08984375" style="7" customWidth="1"/>
    <col min="39" max="40" width="2.90625" style="7" customWidth="1"/>
    <col min="41" max="52" width="9.90625" style="7" customWidth="1"/>
    <col min="53" max="64" width="2.6328125" style="7" customWidth="1"/>
    <col min="65" max="16384" width="9" style="7"/>
  </cols>
  <sheetData>
    <row r="1" spans="1:52" s="1" customFormat="1" ht="15" customHeight="1" thickTop="1" thickBot="1" x14ac:dyDescent="0.25">
      <c r="B1" s="216" t="s">
        <v>75</v>
      </c>
      <c r="C1" s="217"/>
      <c r="D1" s="217" t="str">
        <f>IF(DAY(調書１!D2)&lt;15,"(3か月前)","(前々月)")</f>
        <v>(3か月前)</v>
      </c>
      <c r="E1" s="217"/>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10"/>
      <c r="AN1" s="10"/>
      <c r="AO1" s="27" t="s">
        <v>58</v>
      </c>
      <c r="AP1" s="28" t="s">
        <v>69</v>
      </c>
      <c r="AQ1" s="29"/>
      <c r="AR1" s="29"/>
      <c r="AS1" s="30"/>
      <c r="AT1" s="30"/>
      <c r="AU1" s="30"/>
      <c r="AV1" s="30"/>
      <c r="AW1" s="31"/>
      <c r="AX1" s="30"/>
      <c r="AY1" s="30"/>
      <c r="AZ1" s="29"/>
    </row>
    <row r="2" spans="1:52" s="1" customFormat="1" ht="21" customHeight="1" thickTop="1" thickBot="1" x14ac:dyDescent="0.25">
      <c r="B2" s="218" t="e">
        <f>"従業者の勤務の体制及び勤務形態一覧表（"&amp;TEXT(DATE(TEXT(調書１!$U$2,"yyyy"),TEXT(調書１!$U$2,"mm")-2,1),"gggee年mm月")&amp;"分）"</f>
        <v>#NUM!</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
      <c r="AN2" s="2"/>
      <c r="AO2" s="27" t="s">
        <v>58</v>
      </c>
      <c r="AP2" s="32"/>
      <c r="AQ2" s="33"/>
      <c r="AR2" s="33"/>
      <c r="AS2" s="34"/>
      <c r="AT2" s="34"/>
      <c r="AU2" s="34"/>
      <c r="AV2" s="34"/>
      <c r="AW2" s="35"/>
      <c r="AX2" s="30"/>
      <c r="AY2" s="34"/>
      <c r="AZ2" s="33"/>
    </row>
    <row r="3" spans="1:52" s="1" customFormat="1" ht="26.15" customHeight="1" thickBot="1" x14ac:dyDescent="0.25">
      <c r="A3" s="219" t="s">
        <v>59</v>
      </c>
      <c r="B3" s="220"/>
      <c r="C3" s="220"/>
      <c r="D3" s="220"/>
      <c r="E3" s="221"/>
      <c r="F3" s="222"/>
      <c r="G3" s="222"/>
      <c r="H3" s="222"/>
      <c r="I3" s="222"/>
      <c r="J3" s="222"/>
      <c r="K3" s="223"/>
      <c r="L3" s="219" t="s">
        <v>14</v>
      </c>
      <c r="M3" s="220"/>
      <c r="N3" s="355"/>
      <c r="O3" s="356"/>
      <c r="P3" s="357"/>
      <c r="Q3" s="357"/>
      <c r="R3" s="357"/>
      <c r="S3" s="357"/>
      <c r="T3" s="357"/>
      <c r="U3" s="357"/>
      <c r="V3" s="358"/>
      <c r="W3" s="359" t="s">
        <v>15</v>
      </c>
      <c r="X3" s="360"/>
      <c r="Y3" s="360"/>
      <c r="Z3" s="360"/>
      <c r="AA3" s="361"/>
      <c r="AB3" s="362"/>
      <c r="AC3" s="362"/>
      <c r="AD3" s="362"/>
      <c r="AE3" s="362"/>
      <c r="AF3" s="362"/>
      <c r="AG3" s="362"/>
      <c r="AH3" s="362"/>
      <c r="AI3" s="362"/>
      <c r="AJ3" s="362"/>
      <c r="AK3" s="362"/>
      <c r="AL3" s="363"/>
      <c r="AM3" s="36"/>
      <c r="AO3" s="37" t="s">
        <v>16</v>
      </c>
      <c r="AP3" s="33" t="s">
        <v>17</v>
      </c>
      <c r="AQ3" s="33" t="s">
        <v>18</v>
      </c>
      <c r="AR3" s="33" t="s">
        <v>19</v>
      </c>
      <c r="AS3" s="33"/>
      <c r="AT3" s="33"/>
      <c r="AU3" s="33"/>
      <c r="AV3" s="38"/>
      <c r="AW3" s="38"/>
      <c r="AX3" s="39"/>
      <c r="AY3" s="39"/>
      <c r="AZ3" s="39"/>
    </row>
    <row r="4" spans="1:52" s="40" customFormat="1" ht="30.65" customHeight="1" thickBot="1" x14ac:dyDescent="0.25">
      <c r="A4" s="210" t="s">
        <v>71</v>
      </c>
      <c r="B4" s="211"/>
      <c r="C4" s="211"/>
      <c r="D4" s="211"/>
      <c r="E4" s="212"/>
      <c r="F4" s="213"/>
      <c r="G4" s="214"/>
      <c r="H4" s="215"/>
      <c r="I4" s="208" t="s">
        <v>70</v>
      </c>
      <c r="J4" s="209"/>
      <c r="K4" s="209"/>
      <c r="L4" s="209"/>
      <c r="M4" s="209"/>
      <c r="N4" s="209"/>
      <c r="O4" s="209"/>
      <c r="P4" s="209"/>
      <c r="Q4" s="209"/>
      <c r="R4" s="209"/>
      <c r="S4" s="231"/>
      <c r="T4" s="232"/>
      <c r="U4" s="233"/>
      <c r="V4" s="205" t="s">
        <v>64</v>
      </c>
      <c r="W4" s="206"/>
      <c r="X4" s="207"/>
      <c r="Y4" s="234" t="s">
        <v>66</v>
      </c>
      <c r="Z4" s="235"/>
      <c r="AA4" s="235"/>
      <c r="AB4" s="235"/>
      <c r="AC4" s="236"/>
      <c r="AD4" s="237" t="s">
        <v>65</v>
      </c>
      <c r="AE4" s="238"/>
      <c r="AF4" s="239"/>
      <c r="AG4" s="240" t="s">
        <v>66</v>
      </c>
      <c r="AH4" s="241"/>
      <c r="AI4" s="241"/>
      <c r="AJ4" s="241"/>
      <c r="AK4" s="242"/>
    </row>
    <row r="5" spans="1:52" s="1" customFormat="1" ht="14.15" customHeight="1" thickBot="1" x14ac:dyDescent="0.25">
      <c r="B5" s="36"/>
      <c r="C5" s="36"/>
      <c r="D5" s="36"/>
      <c r="E5" s="36"/>
      <c r="F5" s="36"/>
      <c r="G5" s="36"/>
      <c r="H5" s="36"/>
      <c r="I5" s="36"/>
      <c r="J5" s="36"/>
      <c r="K5" s="36"/>
      <c r="L5" s="36"/>
      <c r="M5" s="36"/>
      <c r="N5" s="36"/>
      <c r="O5" s="36"/>
      <c r="P5" s="42"/>
      <c r="Q5" s="42"/>
      <c r="R5" s="42"/>
      <c r="S5" s="42"/>
      <c r="T5" s="42"/>
      <c r="U5" s="42"/>
      <c r="V5" s="42"/>
      <c r="W5" s="42"/>
      <c r="X5" s="42"/>
      <c r="Y5" s="42"/>
      <c r="Z5" s="42"/>
      <c r="AA5" s="42"/>
      <c r="AB5" s="42"/>
      <c r="AC5" s="42"/>
      <c r="AD5" s="42"/>
      <c r="AE5" s="42"/>
      <c r="AF5" s="42"/>
      <c r="AG5" s="42"/>
      <c r="AH5" s="42"/>
      <c r="AI5" s="43"/>
      <c r="AJ5" s="43"/>
      <c r="AK5" s="43"/>
      <c r="AL5" s="44"/>
    </row>
    <row r="6" spans="1:52" s="1" customFormat="1" ht="14.15" customHeight="1" x14ac:dyDescent="0.2">
      <c r="A6" s="249" t="s">
        <v>23</v>
      </c>
      <c r="B6" s="250"/>
      <c r="C6" s="255" t="s">
        <v>24</v>
      </c>
      <c r="D6" s="258" t="s">
        <v>25</v>
      </c>
      <c r="E6" s="261" t="s">
        <v>1</v>
      </c>
      <c r="F6" s="262"/>
      <c r="G6" s="226" t="s">
        <v>2</v>
      </c>
      <c r="H6" s="224" t="s">
        <v>3</v>
      </c>
      <c r="I6" s="225"/>
      <c r="J6" s="225"/>
      <c r="K6" s="225"/>
      <c r="L6" s="225"/>
      <c r="M6" s="225"/>
      <c r="N6" s="226"/>
      <c r="O6" s="224" t="s">
        <v>4</v>
      </c>
      <c r="P6" s="225"/>
      <c r="Q6" s="225"/>
      <c r="R6" s="225"/>
      <c r="S6" s="225"/>
      <c r="T6" s="225"/>
      <c r="U6" s="226"/>
      <c r="V6" s="224" t="s">
        <v>5</v>
      </c>
      <c r="W6" s="225"/>
      <c r="X6" s="225"/>
      <c r="Y6" s="225"/>
      <c r="Z6" s="225"/>
      <c r="AA6" s="225"/>
      <c r="AB6" s="226"/>
      <c r="AC6" s="227" t="s">
        <v>6</v>
      </c>
      <c r="AD6" s="225"/>
      <c r="AE6" s="225"/>
      <c r="AF6" s="225"/>
      <c r="AG6" s="225"/>
      <c r="AH6" s="225"/>
      <c r="AI6" s="226"/>
      <c r="AJ6" s="228" t="s">
        <v>26</v>
      </c>
      <c r="AK6" s="229"/>
      <c r="AL6" s="230"/>
    </row>
    <row r="7" spans="1:52" s="1" customFormat="1" ht="14.15" customHeight="1" x14ac:dyDescent="0.2">
      <c r="A7" s="251"/>
      <c r="B7" s="252"/>
      <c r="C7" s="256"/>
      <c r="D7" s="259"/>
      <c r="E7" s="263"/>
      <c r="F7" s="264"/>
      <c r="G7" s="267"/>
      <c r="H7" s="45">
        <v>1</v>
      </c>
      <c r="I7" s="46">
        <v>2</v>
      </c>
      <c r="J7" s="46">
        <v>3</v>
      </c>
      <c r="K7" s="47">
        <v>4</v>
      </c>
      <c r="L7" s="46">
        <v>5</v>
      </c>
      <c r="M7" s="46">
        <v>6</v>
      </c>
      <c r="N7" s="48">
        <v>7</v>
      </c>
      <c r="O7" s="45">
        <v>8</v>
      </c>
      <c r="P7" s="46">
        <v>9</v>
      </c>
      <c r="Q7" s="46">
        <v>10</v>
      </c>
      <c r="R7" s="46">
        <v>11</v>
      </c>
      <c r="S7" s="46">
        <v>12</v>
      </c>
      <c r="T7" s="46">
        <v>13</v>
      </c>
      <c r="U7" s="48">
        <v>14</v>
      </c>
      <c r="V7" s="45">
        <v>15</v>
      </c>
      <c r="W7" s="46">
        <v>16</v>
      </c>
      <c r="X7" s="46">
        <v>17</v>
      </c>
      <c r="Y7" s="46">
        <v>18</v>
      </c>
      <c r="Z7" s="46">
        <v>19</v>
      </c>
      <c r="AA7" s="46">
        <v>20</v>
      </c>
      <c r="AB7" s="48">
        <v>21</v>
      </c>
      <c r="AC7" s="47">
        <v>22</v>
      </c>
      <c r="AD7" s="46">
        <v>23</v>
      </c>
      <c r="AE7" s="46">
        <v>24</v>
      </c>
      <c r="AF7" s="46">
        <v>25</v>
      </c>
      <c r="AG7" s="46">
        <v>26</v>
      </c>
      <c r="AH7" s="46">
        <v>27</v>
      </c>
      <c r="AI7" s="48">
        <v>28</v>
      </c>
      <c r="AJ7" s="243" t="s">
        <v>27</v>
      </c>
      <c r="AK7" s="245" t="s">
        <v>28</v>
      </c>
      <c r="AL7" s="247" t="s">
        <v>29</v>
      </c>
    </row>
    <row r="8" spans="1:52" ht="14.15" customHeight="1" thickBot="1" x14ac:dyDescent="0.25">
      <c r="A8" s="253"/>
      <c r="B8" s="254"/>
      <c r="C8" s="257"/>
      <c r="D8" s="260"/>
      <c r="E8" s="265"/>
      <c r="F8" s="266"/>
      <c r="G8" s="268"/>
      <c r="H8" s="95" t="e">
        <f>TEXT(DATE(TEXT(調書１!$U$2,"yyyy"),TEXT(調書１!$U$2,"mm")-2,H$7),"aaa")</f>
        <v>#NUM!</v>
      </c>
      <c r="I8" s="95" t="e">
        <f>TEXT(DATE(TEXT(調書１!$U$2,"yyyy"),TEXT(調書１!$U$2,"mm")-2,I$7),"aaa")</f>
        <v>#NUM!</v>
      </c>
      <c r="J8" s="95" t="e">
        <f>TEXT(DATE(TEXT(調書１!$U$2,"yyyy"),TEXT(調書１!$U$2,"mm")-2,J$7),"aaa")</f>
        <v>#NUM!</v>
      </c>
      <c r="K8" s="95" t="e">
        <f>TEXT(DATE(TEXT(調書１!$U$2,"yyyy"),TEXT(調書１!$U$2,"mm")-2,K$7),"aaa")</f>
        <v>#NUM!</v>
      </c>
      <c r="L8" s="95" t="e">
        <f>TEXT(DATE(TEXT(調書１!$U$2,"yyyy"),TEXT(調書１!$U$2,"mm")-2,L$7),"aaa")</f>
        <v>#NUM!</v>
      </c>
      <c r="M8" s="95" t="e">
        <f>TEXT(DATE(TEXT(調書１!$U$2,"yyyy"),TEXT(調書１!$U$2,"mm")-2,M$7),"aaa")</f>
        <v>#NUM!</v>
      </c>
      <c r="N8" s="95" t="e">
        <f>TEXT(DATE(TEXT(調書１!$U$2,"yyyy"),TEXT(調書１!$U$2,"mm")-2,N$7),"aaa")</f>
        <v>#NUM!</v>
      </c>
      <c r="O8" s="95" t="e">
        <f>TEXT(DATE(TEXT(調書１!$U$2,"yyyy"),TEXT(調書１!$U$2,"mm")-2,O$7),"aaa")</f>
        <v>#NUM!</v>
      </c>
      <c r="P8" s="95" t="e">
        <f>TEXT(DATE(TEXT(調書１!$U$2,"yyyy"),TEXT(調書１!$U$2,"mm")-2,P$7),"aaa")</f>
        <v>#NUM!</v>
      </c>
      <c r="Q8" s="95" t="e">
        <f>TEXT(DATE(TEXT(調書１!$U$2,"yyyy"),TEXT(調書１!$U$2,"mm")-2,Q$7),"aaa")</f>
        <v>#NUM!</v>
      </c>
      <c r="R8" s="95" t="e">
        <f>TEXT(DATE(TEXT(調書１!$U$2,"yyyy"),TEXT(調書１!$U$2,"mm")-2,R$7),"aaa")</f>
        <v>#NUM!</v>
      </c>
      <c r="S8" s="95" t="e">
        <f>TEXT(DATE(TEXT(調書１!$U$2,"yyyy"),TEXT(調書１!$U$2,"mm")-2,S$7),"aaa")</f>
        <v>#NUM!</v>
      </c>
      <c r="T8" s="95" t="e">
        <f>TEXT(DATE(TEXT(調書１!$U$2,"yyyy"),TEXT(調書１!$U$2,"mm")-2,T$7),"aaa")</f>
        <v>#NUM!</v>
      </c>
      <c r="U8" s="95" t="e">
        <f>TEXT(DATE(TEXT(調書１!$U$2,"yyyy"),TEXT(調書１!$U$2,"mm")-2,U$7),"aaa")</f>
        <v>#NUM!</v>
      </c>
      <c r="V8" s="95" t="e">
        <f>TEXT(DATE(TEXT(調書１!$U$2,"yyyy"),TEXT(調書１!$U$2,"mm")-2,V$7),"aaa")</f>
        <v>#NUM!</v>
      </c>
      <c r="W8" s="95" t="e">
        <f>TEXT(DATE(TEXT(調書１!$U$2,"yyyy"),TEXT(調書１!$U$2,"mm")-2,W$7),"aaa")</f>
        <v>#NUM!</v>
      </c>
      <c r="X8" s="95" t="e">
        <f>TEXT(DATE(TEXT(調書１!$U$2,"yyyy"),TEXT(調書１!$U$2,"mm")-2,X$7),"aaa")</f>
        <v>#NUM!</v>
      </c>
      <c r="Y8" s="95" t="e">
        <f>TEXT(DATE(TEXT(調書１!$U$2,"yyyy"),TEXT(調書１!$U$2,"mm")-2,Y$7),"aaa")</f>
        <v>#NUM!</v>
      </c>
      <c r="Z8" s="95" t="e">
        <f>TEXT(DATE(TEXT(調書１!$U$2,"yyyy"),TEXT(調書１!$U$2,"mm")-2,Z$7),"aaa")</f>
        <v>#NUM!</v>
      </c>
      <c r="AA8" s="95" t="e">
        <f>TEXT(DATE(TEXT(調書１!$U$2,"yyyy"),TEXT(調書１!$U$2,"mm")-2,AA$7),"aaa")</f>
        <v>#NUM!</v>
      </c>
      <c r="AB8" s="95" t="e">
        <f>TEXT(DATE(TEXT(調書１!$U$2,"yyyy"),TEXT(調書１!$U$2,"mm")-2,AB$7),"aaa")</f>
        <v>#NUM!</v>
      </c>
      <c r="AC8" s="95" t="e">
        <f>TEXT(DATE(TEXT(調書１!$U$2,"yyyy"),TEXT(調書１!$U$2,"mm")-2,AC$7),"aaa")</f>
        <v>#NUM!</v>
      </c>
      <c r="AD8" s="95" t="e">
        <f>TEXT(DATE(TEXT(調書１!$U$2,"yyyy"),TEXT(調書１!$U$2,"mm")-2,AD$7),"aaa")</f>
        <v>#NUM!</v>
      </c>
      <c r="AE8" s="95" t="e">
        <f>TEXT(DATE(TEXT(調書１!$U$2,"yyyy"),TEXT(調書１!$U$2,"mm")-2,AE$7),"aaa")</f>
        <v>#NUM!</v>
      </c>
      <c r="AF8" s="95" t="e">
        <f>TEXT(DATE(TEXT(調書１!$U$2,"yyyy"),TEXT(調書１!$U$2,"mm")-2,AF$7),"aaa")</f>
        <v>#NUM!</v>
      </c>
      <c r="AG8" s="95" t="e">
        <f>TEXT(DATE(TEXT(調書１!$U$2,"yyyy"),TEXT(調書１!$U$2,"mm")-2,AG$7),"aaa")</f>
        <v>#NUM!</v>
      </c>
      <c r="AH8" s="95" t="e">
        <f>TEXT(DATE(TEXT(調書１!$U$2,"yyyy"),TEXT(調書１!$U$2,"mm")-2,AH$7),"aaa")</f>
        <v>#NUM!</v>
      </c>
      <c r="AI8" s="95" t="e">
        <f>TEXT(DATE(TEXT(調書１!$U$2,"yyyy"),TEXT(調書１!$U$2,"mm")-2,AI$7),"aaa")</f>
        <v>#NUM!</v>
      </c>
      <c r="AJ8" s="244"/>
      <c r="AK8" s="246"/>
      <c r="AL8" s="248"/>
      <c r="AM8" s="49"/>
      <c r="AN8" s="49"/>
      <c r="AO8" s="1"/>
      <c r="AP8" s="1"/>
      <c r="AQ8" s="1"/>
      <c r="AR8" s="1"/>
      <c r="AS8" s="1"/>
      <c r="AT8" s="1"/>
      <c r="AU8" s="1"/>
      <c r="AV8" s="1"/>
      <c r="AW8" s="1"/>
      <c r="AX8" s="1"/>
      <c r="AY8" s="1"/>
      <c r="AZ8" s="1"/>
    </row>
    <row r="9" spans="1:52" s="1" customFormat="1" ht="14.15" customHeight="1" x14ac:dyDescent="0.2">
      <c r="A9" s="349" t="s">
        <v>67</v>
      </c>
      <c r="B9" s="350"/>
      <c r="C9" s="276"/>
      <c r="D9" s="289" t="s">
        <v>30</v>
      </c>
      <c r="E9" s="290"/>
      <c r="F9" s="276"/>
      <c r="G9" s="291"/>
      <c r="H9" s="127"/>
      <c r="I9" s="128"/>
      <c r="J9" s="128"/>
      <c r="K9" s="128"/>
      <c r="L9" s="128"/>
      <c r="M9" s="128"/>
      <c r="N9" s="164"/>
      <c r="O9" s="127"/>
      <c r="P9" s="128"/>
      <c r="Q9" s="128"/>
      <c r="R9" s="128"/>
      <c r="S9" s="128"/>
      <c r="T9" s="128"/>
      <c r="U9" s="164"/>
      <c r="V9" s="127"/>
      <c r="W9" s="128"/>
      <c r="X9" s="128"/>
      <c r="Y9" s="128"/>
      <c r="Z9" s="128"/>
      <c r="AA9" s="128"/>
      <c r="AB9" s="164"/>
      <c r="AC9" s="127"/>
      <c r="AD9" s="128"/>
      <c r="AE9" s="128"/>
      <c r="AF9" s="128"/>
      <c r="AG9" s="128"/>
      <c r="AH9" s="128"/>
      <c r="AI9" s="164"/>
      <c r="AJ9" s="376">
        <f>SUMIF(H10:AI10,"&gt;0")</f>
        <v>0</v>
      </c>
      <c r="AK9" s="273">
        <f>AJ9/4</f>
        <v>0</v>
      </c>
      <c r="AL9" s="274" t="e">
        <f>ROUNDDOWN(AK9/$S$4,1)</f>
        <v>#DIV/0!</v>
      </c>
    </row>
    <row r="10" spans="1:52" s="1" customFormat="1" ht="14.15" customHeight="1" x14ac:dyDescent="0.2">
      <c r="A10" s="351"/>
      <c r="B10" s="352"/>
      <c r="C10" s="277"/>
      <c r="D10" s="279"/>
      <c r="E10" s="282"/>
      <c r="F10" s="283"/>
      <c r="G10" s="292"/>
      <c r="H10" s="101" t="e">
        <f>VLOOKUP(H9,$E$31:G38,3,FALSE)</f>
        <v>#N/A</v>
      </c>
      <c r="I10" s="99" t="e">
        <f>VLOOKUP(I9,$E$31:G38,3,FALSE)</f>
        <v>#N/A</v>
      </c>
      <c r="J10" s="99" t="e">
        <f>VLOOKUP(J9,$E$31:I38,3,FALSE)</f>
        <v>#N/A</v>
      </c>
      <c r="K10" s="99" t="e">
        <f>VLOOKUP(K9,$E$31:J38,3,FALSE)</f>
        <v>#N/A</v>
      </c>
      <c r="L10" s="99" t="e">
        <f>VLOOKUP(L9,$E$31:J38,3,FALSE)</f>
        <v>#N/A</v>
      </c>
      <c r="M10" s="99" t="e">
        <f>VLOOKUP(M9,$E$31:L38,3,FALSE)</f>
        <v>#N/A</v>
      </c>
      <c r="N10" s="100" t="e">
        <f>VLOOKUP(N9,$E$31:M38,3,FALSE)</f>
        <v>#N/A</v>
      </c>
      <c r="O10" s="101" t="e">
        <f>VLOOKUP(O9,$E$31:M38,3,FALSE)</f>
        <v>#N/A</v>
      </c>
      <c r="P10" s="99" t="e">
        <f>VLOOKUP(P9,$E$31:O38,3,FALSE)</f>
        <v>#N/A</v>
      </c>
      <c r="Q10" s="99" t="e">
        <f>VLOOKUP(Q9,$E$31:P38,3,FALSE)</f>
        <v>#N/A</v>
      </c>
      <c r="R10" s="99" t="e">
        <f>VLOOKUP(R9,$E$31:P38,3,FALSE)</f>
        <v>#N/A</v>
      </c>
      <c r="S10" s="99" t="e">
        <f>VLOOKUP(S9,$E$31:R38,3,FALSE)</f>
        <v>#N/A</v>
      </c>
      <c r="T10" s="99" t="e">
        <f>VLOOKUP(T9,$E$31:S38,3,FALSE)</f>
        <v>#N/A</v>
      </c>
      <c r="U10" s="100" t="e">
        <f>VLOOKUP(U9,$E$31:S38,3,FALSE)</f>
        <v>#N/A</v>
      </c>
      <c r="V10" s="101" t="e">
        <f>VLOOKUP(V9,$E$31:U38,3,FALSE)</f>
        <v>#N/A</v>
      </c>
      <c r="W10" s="99" t="e">
        <f>VLOOKUP(W9,$E$31:V38,3,FALSE)</f>
        <v>#N/A</v>
      </c>
      <c r="X10" s="99" t="e">
        <f>VLOOKUP(X9,$E$31:V38,3,FALSE)</f>
        <v>#N/A</v>
      </c>
      <c r="Y10" s="99" t="e">
        <f>VLOOKUP(Y9,$E$31:X38,3,FALSE)</f>
        <v>#N/A</v>
      </c>
      <c r="Z10" s="99" t="e">
        <f>VLOOKUP(Z9,$E$31:Y38,3,FALSE)</f>
        <v>#N/A</v>
      </c>
      <c r="AA10" s="99" t="e">
        <f>VLOOKUP(AA9,$E$31:Y38,3,FALSE)</f>
        <v>#N/A</v>
      </c>
      <c r="AB10" s="100" t="e">
        <f>VLOOKUP(AB9,$E$31:AA38,3,FALSE)</f>
        <v>#N/A</v>
      </c>
      <c r="AC10" s="101" t="e">
        <f>VLOOKUP(AC9,$E$31:AB38,3,FALSE)</f>
        <v>#N/A</v>
      </c>
      <c r="AD10" s="99" t="e">
        <f>VLOOKUP(AD9,$E$31:AB38,3,FALSE)</f>
        <v>#N/A</v>
      </c>
      <c r="AE10" s="99" t="e">
        <f>VLOOKUP(AE9,$E$31:AD38,3,FALSE)</f>
        <v>#N/A</v>
      </c>
      <c r="AF10" s="99" t="e">
        <f>VLOOKUP(AF9,$E$31:AE38,3,FALSE)</f>
        <v>#N/A</v>
      </c>
      <c r="AG10" s="99" t="e">
        <f>VLOOKUP(AG9,$E$31:AE38,3,FALSE)</f>
        <v>#N/A</v>
      </c>
      <c r="AH10" s="99" t="e">
        <f>VLOOKUP(AH9,$E$31:AG38,3,FALSE)</f>
        <v>#N/A</v>
      </c>
      <c r="AI10" s="155" t="e">
        <f>VLOOKUP(AI9,$E$31:AH38,3,FALSE)</f>
        <v>#N/A</v>
      </c>
      <c r="AJ10" s="377"/>
      <c r="AK10" s="270" t="e">
        <f>IF(#REF!/4&gt;=1,"1",#REF!)</f>
        <v>#REF!</v>
      </c>
      <c r="AL10" s="275"/>
    </row>
    <row r="11" spans="1:52" s="1" customFormat="1" ht="14.15" customHeight="1" x14ac:dyDescent="0.2">
      <c r="A11" s="351"/>
      <c r="B11" s="352"/>
      <c r="C11" s="276"/>
      <c r="D11" s="278" t="s">
        <v>30</v>
      </c>
      <c r="E11" s="280"/>
      <c r="F11" s="281"/>
      <c r="G11" s="284"/>
      <c r="H11" s="127"/>
      <c r="I11" s="128"/>
      <c r="J11" s="128"/>
      <c r="K11" s="128"/>
      <c r="L11" s="128"/>
      <c r="M11" s="128"/>
      <c r="N11" s="164"/>
      <c r="O11" s="127"/>
      <c r="P11" s="128"/>
      <c r="Q11" s="128"/>
      <c r="R11" s="128"/>
      <c r="S11" s="128"/>
      <c r="T11" s="128"/>
      <c r="U11" s="164"/>
      <c r="V11" s="127"/>
      <c r="W11" s="128"/>
      <c r="X11" s="128"/>
      <c r="Y11" s="128"/>
      <c r="Z11" s="128"/>
      <c r="AA11" s="128"/>
      <c r="AB11" s="164"/>
      <c r="AC11" s="127"/>
      <c r="AD11" s="128"/>
      <c r="AE11" s="128"/>
      <c r="AF11" s="128"/>
      <c r="AG11" s="128"/>
      <c r="AH11" s="128"/>
      <c r="AI11" s="164"/>
      <c r="AJ11" s="286">
        <f>SUMIF(H12:AI12,"&gt;0")</f>
        <v>0</v>
      </c>
      <c r="AK11" s="269">
        <f>AJ11/4</f>
        <v>0</v>
      </c>
      <c r="AL11" s="288" t="e">
        <f>ROUNDDOWN(AK11/$S$4,1)</f>
        <v>#DIV/0!</v>
      </c>
    </row>
    <row r="12" spans="1:52" s="1" customFormat="1" ht="14.15" customHeight="1" x14ac:dyDescent="0.2">
      <c r="A12" s="351"/>
      <c r="B12" s="352"/>
      <c r="C12" s="277"/>
      <c r="D12" s="279"/>
      <c r="E12" s="282"/>
      <c r="F12" s="283"/>
      <c r="G12" s="285"/>
      <c r="H12" s="101" t="e">
        <f>VLOOKUP(H11,$E$31:G40,3,FALSE)</f>
        <v>#N/A</v>
      </c>
      <c r="I12" s="99" t="e">
        <f>VLOOKUP(I11,$E$31:G40,3,FALSE)</f>
        <v>#N/A</v>
      </c>
      <c r="J12" s="99" t="e">
        <f>VLOOKUP(J11,$E$31:I40,3,FALSE)</f>
        <v>#N/A</v>
      </c>
      <c r="K12" s="99" t="e">
        <f>VLOOKUP(K11,$E$31:J40,3,FALSE)</f>
        <v>#N/A</v>
      </c>
      <c r="L12" s="99" t="e">
        <f>VLOOKUP(L11,$E$31:J40,3,FALSE)</f>
        <v>#N/A</v>
      </c>
      <c r="M12" s="99" t="e">
        <f>VLOOKUP(M11,$E$31:L40,3,FALSE)</f>
        <v>#N/A</v>
      </c>
      <c r="N12" s="100" t="e">
        <f>VLOOKUP(N11,$E$31:M40,3,FALSE)</f>
        <v>#N/A</v>
      </c>
      <c r="O12" s="101" t="e">
        <f>VLOOKUP(O11,$E$31:M40,3,FALSE)</f>
        <v>#N/A</v>
      </c>
      <c r="P12" s="99" t="e">
        <f>VLOOKUP(P11,$E$31:O40,3,FALSE)</f>
        <v>#N/A</v>
      </c>
      <c r="Q12" s="99" t="e">
        <f>VLOOKUP(Q11,$E$31:P40,3,FALSE)</f>
        <v>#N/A</v>
      </c>
      <c r="R12" s="99" t="e">
        <f>VLOOKUP(R11,$E$31:P40,3,FALSE)</f>
        <v>#N/A</v>
      </c>
      <c r="S12" s="99" t="e">
        <f>VLOOKUP(S11,$E$31:R40,3,FALSE)</f>
        <v>#N/A</v>
      </c>
      <c r="T12" s="99" t="e">
        <f>VLOOKUP(T11,$E$31:S40,3,FALSE)</f>
        <v>#N/A</v>
      </c>
      <c r="U12" s="100" t="e">
        <f>VLOOKUP(U11,$E$31:S40,3,FALSE)</f>
        <v>#N/A</v>
      </c>
      <c r="V12" s="101" t="e">
        <f>VLOOKUP(V11,$E$31:U40,3,FALSE)</f>
        <v>#N/A</v>
      </c>
      <c r="W12" s="99" t="e">
        <f>VLOOKUP(W11,$E$31:V40,3,FALSE)</f>
        <v>#N/A</v>
      </c>
      <c r="X12" s="99" t="e">
        <f>VLOOKUP(X11,$E$31:V40,3,FALSE)</f>
        <v>#N/A</v>
      </c>
      <c r="Y12" s="99" t="e">
        <f>VLOOKUP(Y11,$E$31:X40,3,FALSE)</f>
        <v>#N/A</v>
      </c>
      <c r="Z12" s="99" t="e">
        <f>VLOOKUP(Z11,$E$31:Y40,3,FALSE)</f>
        <v>#N/A</v>
      </c>
      <c r="AA12" s="99" t="e">
        <f>VLOOKUP(AA11,$E$31:Y40,3,FALSE)</f>
        <v>#N/A</v>
      </c>
      <c r="AB12" s="100" t="e">
        <f>VLOOKUP(AB11,$E$31:AA40,3,FALSE)</f>
        <v>#N/A</v>
      </c>
      <c r="AC12" s="101" t="e">
        <f>VLOOKUP(AC11,$E$31:AB40,3,FALSE)</f>
        <v>#N/A</v>
      </c>
      <c r="AD12" s="99" t="e">
        <f>VLOOKUP(AD11,$E$31:AB40,3,FALSE)</f>
        <v>#N/A</v>
      </c>
      <c r="AE12" s="99" t="e">
        <f>VLOOKUP(AE11,$E$31:AD40,3,FALSE)</f>
        <v>#N/A</v>
      </c>
      <c r="AF12" s="99" t="e">
        <f>VLOOKUP(AF11,$E$31:AE40,3,FALSE)</f>
        <v>#N/A</v>
      </c>
      <c r="AG12" s="99" t="e">
        <f>VLOOKUP(AG11,$E$31:AE40,3,FALSE)</f>
        <v>#N/A</v>
      </c>
      <c r="AH12" s="99" t="e">
        <f>VLOOKUP(AH11,$E$31:AG40,3,FALSE)</f>
        <v>#N/A</v>
      </c>
      <c r="AI12" s="99" t="e">
        <f>VLOOKUP(AI11,$E$31:AH40,3,FALSE)</f>
        <v>#N/A</v>
      </c>
      <c r="AJ12" s="287"/>
      <c r="AK12" s="270" t="e">
        <f>IF(#REF!/4&gt;=1,"1",#REF!)</f>
        <v>#REF!</v>
      </c>
      <c r="AL12" s="275"/>
    </row>
    <row r="13" spans="1:52" s="1" customFormat="1" ht="14.15" customHeight="1" x14ac:dyDescent="0.2">
      <c r="A13" s="351"/>
      <c r="B13" s="352"/>
      <c r="C13" s="276"/>
      <c r="D13" s="278" t="s">
        <v>30</v>
      </c>
      <c r="E13" s="280"/>
      <c r="F13" s="281"/>
      <c r="G13" s="284"/>
      <c r="H13" s="130"/>
      <c r="I13" s="131"/>
      <c r="J13" s="131"/>
      <c r="K13" s="131"/>
      <c r="L13" s="131"/>
      <c r="M13" s="131"/>
      <c r="N13" s="165"/>
      <c r="O13" s="130"/>
      <c r="P13" s="131"/>
      <c r="Q13" s="131"/>
      <c r="R13" s="131"/>
      <c r="S13" s="131"/>
      <c r="T13" s="131"/>
      <c r="U13" s="165"/>
      <c r="V13" s="130"/>
      <c r="W13" s="131"/>
      <c r="X13" s="131"/>
      <c r="Y13" s="131"/>
      <c r="Z13" s="131"/>
      <c r="AA13" s="131"/>
      <c r="AB13" s="165"/>
      <c r="AC13" s="130"/>
      <c r="AD13" s="131"/>
      <c r="AE13" s="131"/>
      <c r="AF13" s="131"/>
      <c r="AG13" s="131"/>
      <c r="AH13" s="131"/>
      <c r="AI13" s="165"/>
      <c r="AJ13" s="286">
        <f>SUMIF(H14:AI14,"&gt;0")</f>
        <v>0</v>
      </c>
      <c r="AK13" s="269">
        <f>AJ13/4</f>
        <v>0</v>
      </c>
      <c r="AL13" s="288" t="e">
        <f>ROUNDDOWN(AK13/$S$4,1)</f>
        <v>#DIV/0!</v>
      </c>
    </row>
    <row r="14" spans="1:52" s="1" customFormat="1" ht="14.15" customHeight="1" x14ac:dyDescent="0.2">
      <c r="A14" s="351"/>
      <c r="B14" s="352"/>
      <c r="C14" s="277"/>
      <c r="D14" s="279"/>
      <c r="E14" s="282"/>
      <c r="F14" s="283"/>
      <c r="G14" s="285"/>
      <c r="H14" s="101" t="e">
        <f>VLOOKUP(H13,$E$31:G42,3,FALSE)</f>
        <v>#N/A</v>
      </c>
      <c r="I14" s="99" t="e">
        <f>VLOOKUP(I13,$E$31:G42,3,FALSE)</f>
        <v>#N/A</v>
      </c>
      <c r="J14" s="99" t="e">
        <f>VLOOKUP(J13,$E$31:I42,3,FALSE)</f>
        <v>#N/A</v>
      </c>
      <c r="K14" s="99" t="e">
        <f>VLOOKUP(K13,$E$31:J42,3,FALSE)</f>
        <v>#N/A</v>
      </c>
      <c r="L14" s="99" t="e">
        <f>VLOOKUP(L13,$E$31:J42,3,FALSE)</f>
        <v>#N/A</v>
      </c>
      <c r="M14" s="99" t="e">
        <f>VLOOKUP(M13,$E$31:L42,3,FALSE)</f>
        <v>#N/A</v>
      </c>
      <c r="N14" s="100" t="e">
        <f>VLOOKUP(N13,$E$31:M42,3,FALSE)</f>
        <v>#N/A</v>
      </c>
      <c r="O14" s="101" t="e">
        <f>VLOOKUP(O13,$E$31:M42,3,FALSE)</f>
        <v>#N/A</v>
      </c>
      <c r="P14" s="99" t="e">
        <f>VLOOKUP(P13,$E$31:O42,3,FALSE)</f>
        <v>#N/A</v>
      </c>
      <c r="Q14" s="99" t="e">
        <f>VLOOKUP(Q13,$E$31:P42,3,FALSE)</f>
        <v>#N/A</v>
      </c>
      <c r="R14" s="99" t="e">
        <f>VLOOKUP(R13,$E$31:P42,3,FALSE)</f>
        <v>#N/A</v>
      </c>
      <c r="S14" s="99" t="e">
        <f>VLOOKUP(S13,$E$31:R42,3,FALSE)</f>
        <v>#N/A</v>
      </c>
      <c r="T14" s="99" t="e">
        <f>VLOOKUP(T13,$E$31:S42,3,FALSE)</f>
        <v>#N/A</v>
      </c>
      <c r="U14" s="100" t="e">
        <f>VLOOKUP(U13,$E$31:S42,3,FALSE)</f>
        <v>#N/A</v>
      </c>
      <c r="V14" s="101" t="e">
        <f>VLOOKUP(V13,$E$31:U42,3,FALSE)</f>
        <v>#N/A</v>
      </c>
      <c r="W14" s="99" t="e">
        <f>VLOOKUP(W13,$E$31:V42,3,FALSE)</f>
        <v>#N/A</v>
      </c>
      <c r="X14" s="99" t="e">
        <f>VLOOKUP(X13,$E$31:V42,3,FALSE)</f>
        <v>#N/A</v>
      </c>
      <c r="Y14" s="99" t="e">
        <f>VLOOKUP(Y13,$E$31:X42,3,FALSE)</f>
        <v>#N/A</v>
      </c>
      <c r="Z14" s="99" t="e">
        <f>VLOOKUP(Z13,$E$31:Y42,3,FALSE)</f>
        <v>#N/A</v>
      </c>
      <c r="AA14" s="99" t="e">
        <f>VLOOKUP(AA13,$E$31:Y42,3,FALSE)</f>
        <v>#N/A</v>
      </c>
      <c r="AB14" s="100" t="e">
        <f>VLOOKUP(AB13,$E$31:AA42,3,FALSE)</f>
        <v>#N/A</v>
      </c>
      <c r="AC14" s="101" t="e">
        <f>VLOOKUP(AC13,$E$31:AB42,3,FALSE)</f>
        <v>#N/A</v>
      </c>
      <c r="AD14" s="99" t="e">
        <f>VLOOKUP(AD13,$E$31:AB42,3,FALSE)</f>
        <v>#N/A</v>
      </c>
      <c r="AE14" s="99" t="e">
        <f>VLOOKUP(AE13,$E$31:AD42,3,FALSE)</f>
        <v>#N/A</v>
      </c>
      <c r="AF14" s="99" t="e">
        <f>VLOOKUP(AF13,$E$31:AE42,3,FALSE)</f>
        <v>#N/A</v>
      </c>
      <c r="AG14" s="99" t="e">
        <f>VLOOKUP(AG13,$E$31:AE42,3,FALSE)</f>
        <v>#N/A</v>
      </c>
      <c r="AH14" s="99" t="e">
        <f>VLOOKUP(AH13,$E$31:AG42,3,FALSE)</f>
        <v>#N/A</v>
      </c>
      <c r="AI14" s="99" t="e">
        <f>VLOOKUP(AI13,$E$31:AH42,3,FALSE)</f>
        <v>#N/A</v>
      </c>
      <c r="AJ14" s="287"/>
      <c r="AK14" s="270" t="e">
        <f>IF(#REF!/4&gt;=1,"1",#REF!)</f>
        <v>#REF!</v>
      </c>
      <c r="AL14" s="275"/>
    </row>
    <row r="15" spans="1:52" s="1" customFormat="1" ht="14.15" customHeight="1" x14ac:dyDescent="0.2">
      <c r="A15" s="351"/>
      <c r="B15" s="352"/>
      <c r="C15" s="276"/>
      <c r="D15" s="278" t="s">
        <v>30</v>
      </c>
      <c r="E15" s="280"/>
      <c r="F15" s="281"/>
      <c r="G15" s="284"/>
      <c r="H15" s="130"/>
      <c r="I15" s="131"/>
      <c r="J15" s="131"/>
      <c r="K15" s="131"/>
      <c r="L15" s="131"/>
      <c r="M15" s="131"/>
      <c r="N15" s="165"/>
      <c r="O15" s="130"/>
      <c r="P15" s="131"/>
      <c r="Q15" s="131"/>
      <c r="R15" s="131"/>
      <c r="S15" s="131"/>
      <c r="T15" s="131"/>
      <c r="U15" s="165"/>
      <c r="V15" s="130"/>
      <c r="W15" s="131"/>
      <c r="X15" s="131"/>
      <c r="Y15" s="131"/>
      <c r="Z15" s="131"/>
      <c r="AA15" s="131"/>
      <c r="AB15" s="165"/>
      <c r="AC15" s="130"/>
      <c r="AD15" s="131"/>
      <c r="AE15" s="131"/>
      <c r="AF15" s="131"/>
      <c r="AG15" s="131"/>
      <c r="AH15" s="131"/>
      <c r="AI15" s="165"/>
      <c r="AJ15" s="286">
        <f>SUMIF(H16:AI16,"&gt;0")</f>
        <v>0</v>
      </c>
      <c r="AK15" s="269">
        <f>AJ15/4</f>
        <v>0</v>
      </c>
      <c r="AL15" s="288" t="e">
        <f>ROUNDDOWN(AK15/$S$4,1)</f>
        <v>#DIV/0!</v>
      </c>
    </row>
    <row r="16" spans="1:52" s="1" customFormat="1" ht="14.15" customHeight="1" x14ac:dyDescent="0.2">
      <c r="A16" s="351"/>
      <c r="B16" s="352"/>
      <c r="C16" s="277"/>
      <c r="D16" s="279"/>
      <c r="E16" s="282"/>
      <c r="F16" s="283"/>
      <c r="G16" s="285"/>
      <c r="H16" s="101" t="e">
        <f>VLOOKUP(H15,$E$31:G44,3,FALSE)</f>
        <v>#N/A</v>
      </c>
      <c r="I16" s="99" t="e">
        <f>VLOOKUP(I15,$E$31:G44,3,FALSE)</f>
        <v>#N/A</v>
      </c>
      <c r="J16" s="99" t="e">
        <f>VLOOKUP(J15,$E$31:I44,3,FALSE)</f>
        <v>#N/A</v>
      </c>
      <c r="K16" s="99" t="e">
        <f>VLOOKUP(K15,$E$31:J44,3,FALSE)</f>
        <v>#N/A</v>
      </c>
      <c r="L16" s="99" t="e">
        <f>VLOOKUP(L15,$E$31:J44,3,FALSE)</f>
        <v>#N/A</v>
      </c>
      <c r="M16" s="99" t="e">
        <f>VLOOKUP(M15,$E$31:L44,3,FALSE)</f>
        <v>#N/A</v>
      </c>
      <c r="N16" s="100" t="e">
        <f>VLOOKUP(N15,$E$31:M44,3,FALSE)</f>
        <v>#N/A</v>
      </c>
      <c r="O16" s="101" t="e">
        <f>VLOOKUP(O15,$E$31:M44,3,FALSE)</f>
        <v>#N/A</v>
      </c>
      <c r="P16" s="99" t="e">
        <f>VLOOKUP(P15,$E$31:O44,3,FALSE)</f>
        <v>#N/A</v>
      </c>
      <c r="Q16" s="99" t="e">
        <f>VLOOKUP(Q15,$E$31:P44,3,FALSE)</f>
        <v>#N/A</v>
      </c>
      <c r="R16" s="99" t="e">
        <f>VLOOKUP(R15,$E$31:P44,3,FALSE)</f>
        <v>#N/A</v>
      </c>
      <c r="S16" s="99" t="e">
        <f>VLOOKUP(S15,$E$31:R44,3,FALSE)</f>
        <v>#N/A</v>
      </c>
      <c r="T16" s="99" t="e">
        <f>VLOOKUP(T15,$E$31:S44,3,FALSE)</f>
        <v>#N/A</v>
      </c>
      <c r="U16" s="100" t="e">
        <f>VLOOKUP(U15,$E$31:S44,3,FALSE)</f>
        <v>#N/A</v>
      </c>
      <c r="V16" s="101" t="e">
        <f>VLOOKUP(V15,$E$31:U44,3,FALSE)</f>
        <v>#N/A</v>
      </c>
      <c r="W16" s="99" t="e">
        <f>VLOOKUP(W15,$E$31:V44,3,FALSE)</f>
        <v>#N/A</v>
      </c>
      <c r="X16" s="99" t="e">
        <f>VLOOKUP(X15,$E$31:V44,3,FALSE)</f>
        <v>#N/A</v>
      </c>
      <c r="Y16" s="99" t="e">
        <f>VLOOKUP(Y15,$E$31:X44,3,FALSE)</f>
        <v>#N/A</v>
      </c>
      <c r="Z16" s="99" t="e">
        <f>VLOOKUP(Z15,$E$31:Y44,3,FALSE)</f>
        <v>#N/A</v>
      </c>
      <c r="AA16" s="99" t="e">
        <f>VLOOKUP(AA15,$E$31:Y44,3,FALSE)</f>
        <v>#N/A</v>
      </c>
      <c r="AB16" s="100" t="e">
        <f>VLOOKUP(AB15,$E$31:AA44,3,FALSE)</f>
        <v>#N/A</v>
      </c>
      <c r="AC16" s="101" t="e">
        <f>VLOOKUP(AC15,$E$31:AB44,3,FALSE)</f>
        <v>#N/A</v>
      </c>
      <c r="AD16" s="99" t="e">
        <f>VLOOKUP(AD15,$E$31:AB44,3,FALSE)</f>
        <v>#N/A</v>
      </c>
      <c r="AE16" s="99" t="e">
        <f>VLOOKUP(AE15,$E$31:AD44,3,FALSE)</f>
        <v>#N/A</v>
      </c>
      <c r="AF16" s="99" t="e">
        <f>VLOOKUP(AF15,$E$31:AE44,3,FALSE)</f>
        <v>#N/A</v>
      </c>
      <c r="AG16" s="99" t="e">
        <f>VLOOKUP(AG15,$E$31:AE44,3,FALSE)</f>
        <v>#N/A</v>
      </c>
      <c r="AH16" s="99" t="e">
        <f>VLOOKUP(AH15,$E$31:AG44,3,FALSE)</f>
        <v>#N/A</v>
      </c>
      <c r="AI16" s="99" t="e">
        <f>VLOOKUP(AI15,$E$31:AH44,3,FALSE)</f>
        <v>#N/A</v>
      </c>
      <c r="AJ16" s="287"/>
      <c r="AK16" s="270" t="e">
        <f>IF(#REF!/4&gt;=1,"1",#REF!)</f>
        <v>#REF!</v>
      </c>
      <c r="AL16" s="275"/>
    </row>
    <row r="17" spans="1:52" s="1" customFormat="1" ht="18" customHeight="1" x14ac:dyDescent="0.2">
      <c r="A17" s="351"/>
      <c r="B17" s="352"/>
      <c r="C17" s="276"/>
      <c r="D17" s="278" t="s">
        <v>31</v>
      </c>
      <c r="E17" s="280"/>
      <c r="F17" s="281"/>
      <c r="G17" s="284"/>
      <c r="H17" s="130"/>
      <c r="I17" s="131"/>
      <c r="J17" s="131"/>
      <c r="K17" s="131"/>
      <c r="L17" s="131"/>
      <c r="M17" s="131"/>
      <c r="N17" s="165"/>
      <c r="O17" s="130"/>
      <c r="P17" s="131"/>
      <c r="Q17" s="131"/>
      <c r="R17" s="131"/>
      <c r="S17" s="131"/>
      <c r="T17" s="131"/>
      <c r="U17" s="165"/>
      <c r="V17" s="130"/>
      <c r="W17" s="131"/>
      <c r="X17" s="131"/>
      <c r="Y17" s="131"/>
      <c r="Z17" s="131"/>
      <c r="AA17" s="131"/>
      <c r="AB17" s="165"/>
      <c r="AC17" s="130"/>
      <c r="AD17" s="131"/>
      <c r="AE17" s="131"/>
      <c r="AF17" s="131"/>
      <c r="AG17" s="131"/>
      <c r="AH17" s="131"/>
      <c r="AI17" s="165"/>
      <c r="AJ17" s="286">
        <f>SUMIF(H18:AI18,"&gt;0")</f>
        <v>0</v>
      </c>
      <c r="AK17" s="269">
        <f>AJ17/4</f>
        <v>0</v>
      </c>
      <c r="AL17" s="288" t="e">
        <f>ROUNDDOWN(AK17/$S$4,1)</f>
        <v>#DIV/0!</v>
      </c>
    </row>
    <row r="18" spans="1:52" s="3" customFormat="1" ht="12.65" customHeight="1" thickBot="1" x14ac:dyDescent="0.25">
      <c r="A18" s="351"/>
      <c r="B18" s="352"/>
      <c r="C18" s="277"/>
      <c r="D18" s="369"/>
      <c r="E18" s="290"/>
      <c r="F18" s="276"/>
      <c r="G18" s="379"/>
      <c r="H18" s="156" t="e">
        <f>VLOOKUP(H17,$E$31:G46,3,FALSE)</f>
        <v>#N/A</v>
      </c>
      <c r="I18" s="157" t="e">
        <f>VLOOKUP(I17,$E$31:G46,3,FALSE)</f>
        <v>#N/A</v>
      </c>
      <c r="J18" s="157" t="e">
        <f>VLOOKUP(J17,$E$31:I46,3,FALSE)</f>
        <v>#N/A</v>
      </c>
      <c r="K18" s="157" t="e">
        <f>VLOOKUP(K17,$E$31:J46,3,FALSE)</f>
        <v>#N/A</v>
      </c>
      <c r="L18" s="157" t="e">
        <f>VLOOKUP(L17,$E$31:J46,3,FALSE)</f>
        <v>#N/A</v>
      </c>
      <c r="M18" s="157" t="e">
        <f>VLOOKUP(M17,$E$31:L46,3,FALSE)</f>
        <v>#N/A</v>
      </c>
      <c r="N18" s="158" t="e">
        <f>VLOOKUP(N17,$E$31:M46,3,FALSE)</f>
        <v>#N/A</v>
      </c>
      <c r="O18" s="156" t="e">
        <f>VLOOKUP(O17,$E$31:M46,3,FALSE)</f>
        <v>#N/A</v>
      </c>
      <c r="P18" s="157" t="e">
        <f>VLOOKUP(P17,$E$31:O46,3,FALSE)</f>
        <v>#N/A</v>
      </c>
      <c r="Q18" s="157" t="e">
        <f>VLOOKUP(Q17,$E$31:P46,3,FALSE)</f>
        <v>#N/A</v>
      </c>
      <c r="R18" s="157" t="e">
        <f>VLOOKUP(R17,$E$31:P46,3,FALSE)</f>
        <v>#N/A</v>
      </c>
      <c r="S18" s="157" t="e">
        <f>VLOOKUP(S17,$E$31:R46,3,FALSE)</f>
        <v>#N/A</v>
      </c>
      <c r="T18" s="157" t="e">
        <f>VLOOKUP(T17,$E$31:S46,3,FALSE)</f>
        <v>#N/A</v>
      </c>
      <c r="U18" s="158" t="e">
        <f>VLOOKUP(U17,$E$31:S46,3,FALSE)</f>
        <v>#N/A</v>
      </c>
      <c r="V18" s="156" t="e">
        <f>VLOOKUP(V17,$E$31:U46,3,FALSE)</f>
        <v>#N/A</v>
      </c>
      <c r="W18" s="157" t="e">
        <f>VLOOKUP(W17,$E$31:V46,3,FALSE)</f>
        <v>#N/A</v>
      </c>
      <c r="X18" s="157" t="e">
        <f>VLOOKUP(X17,$E$31:V46,3,FALSE)</f>
        <v>#N/A</v>
      </c>
      <c r="Y18" s="157" t="e">
        <f>VLOOKUP(Y17,$E$31:X46,3,FALSE)</f>
        <v>#N/A</v>
      </c>
      <c r="Z18" s="157" t="e">
        <f>VLOOKUP(Z17,$E$31:Y46,3,FALSE)</f>
        <v>#N/A</v>
      </c>
      <c r="AA18" s="157" t="e">
        <f>VLOOKUP(AA17,$E$31:Y46,3,FALSE)</f>
        <v>#N/A</v>
      </c>
      <c r="AB18" s="158" t="e">
        <f>VLOOKUP(AB17,$E$31:AA46,3,FALSE)</f>
        <v>#N/A</v>
      </c>
      <c r="AC18" s="156" t="e">
        <f>VLOOKUP(AC17,$E$31:AB46,3,FALSE)</f>
        <v>#N/A</v>
      </c>
      <c r="AD18" s="157" t="e">
        <f>VLOOKUP(AD17,$E$31:AB46,3,FALSE)</f>
        <v>#N/A</v>
      </c>
      <c r="AE18" s="157" t="e">
        <f>VLOOKUP(AE17,$E$31:AD46,3,FALSE)</f>
        <v>#N/A</v>
      </c>
      <c r="AF18" s="157" t="e">
        <f>VLOOKUP(AF17,$E$31:AE46,3,FALSE)</f>
        <v>#N/A</v>
      </c>
      <c r="AG18" s="157" t="e">
        <f>VLOOKUP(AG17,$E$31:AE46,3,FALSE)</f>
        <v>#N/A</v>
      </c>
      <c r="AH18" s="157" t="e">
        <f>VLOOKUP(AH17,$E$31:AG46,3,FALSE)</f>
        <v>#N/A</v>
      </c>
      <c r="AI18" s="157" t="e">
        <f>VLOOKUP(AI17,$E$31:AH46,3,FALSE)</f>
        <v>#N/A</v>
      </c>
      <c r="AJ18" s="373"/>
      <c r="AK18" s="374" t="e">
        <f>IF(#REF!/4&gt;=1,"1",#REF!)</f>
        <v>#REF!</v>
      </c>
      <c r="AL18" s="375"/>
      <c r="AO18" s="1"/>
      <c r="AP18" s="1"/>
      <c r="AQ18" s="1"/>
      <c r="AR18" s="1"/>
      <c r="AS18" s="1"/>
      <c r="AT18" s="1"/>
      <c r="AU18" s="1"/>
      <c r="AV18" s="1"/>
      <c r="AW18" s="1"/>
      <c r="AX18" s="1"/>
      <c r="AY18" s="1"/>
      <c r="AZ18" s="1"/>
    </row>
    <row r="19" spans="1:52" s="1" customFormat="1" ht="32.5" customHeight="1" thickBot="1" x14ac:dyDescent="0.25">
      <c r="A19" s="353"/>
      <c r="B19" s="354"/>
      <c r="C19" s="364"/>
      <c r="D19" s="364"/>
      <c r="E19" s="378" t="s">
        <v>32</v>
      </c>
      <c r="F19" s="367"/>
      <c r="G19" s="368"/>
      <c r="H19" s="159">
        <f>COUNTIF(H9:H18,"①")+COUNTIF(H9:H18,"②")+COUNTIF(H9:H18,"③")+COUNTIF(H9:H18,"④")+COUNTIF(H9:H18,"⑤")+COUNTIF(H9:H18,"⑥")+COUNTIF(H9:H18,"⑦")</f>
        <v>0</v>
      </c>
      <c r="I19" s="160">
        <f t="shared" ref="I19:AI19" si="0">COUNTIF(I9:I18,"①")+COUNTIF(I9:I18,"②")+COUNTIF(I9:I18,"③")+COUNTIF(I9:I18,"④")+COUNTIF(I9:I18,"⑤")+COUNTIF(I9:I18,"⑥")+COUNTIF(I9:I18,"⑦")</f>
        <v>0</v>
      </c>
      <c r="J19" s="160">
        <f t="shared" si="0"/>
        <v>0</v>
      </c>
      <c r="K19" s="160">
        <f t="shared" si="0"/>
        <v>0</v>
      </c>
      <c r="L19" s="160">
        <f t="shared" si="0"/>
        <v>0</v>
      </c>
      <c r="M19" s="160">
        <f t="shared" si="0"/>
        <v>0</v>
      </c>
      <c r="N19" s="161">
        <f t="shared" si="0"/>
        <v>0</v>
      </c>
      <c r="O19" s="162">
        <f t="shared" si="0"/>
        <v>0</v>
      </c>
      <c r="P19" s="160">
        <f t="shared" si="0"/>
        <v>0</v>
      </c>
      <c r="Q19" s="160">
        <f t="shared" si="0"/>
        <v>0</v>
      </c>
      <c r="R19" s="160">
        <f t="shared" si="0"/>
        <v>0</v>
      </c>
      <c r="S19" s="160">
        <f t="shared" si="0"/>
        <v>0</v>
      </c>
      <c r="T19" s="160">
        <f t="shared" si="0"/>
        <v>0</v>
      </c>
      <c r="U19" s="161">
        <f t="shared" si="0"/>
        <v>0</v>
      </c>
      <c r="V19" s="162">
        <f t="shared" si="0"/>
        <v>0</v>
      </c>
      <c r="W19" s="160">
        <f t="shared" si="0"/>
        <v>0</v>
      </c>
      <c r="X19" s="160">
        <f t="shared" si="0"/>
        <v>0</v>
      </c>
      <c r="Y19" s="160">
        <f t="shared" si="0"/>
        <v>0</v>
      </c>
      <c r="Z19" s="160">
        <f t="shared" si="0"/>
        <v>0</v>
      </c>
      <c r="AA19" s="160">
        <f t="shared" si="0"/>
        <v>0</v>
      </c>
      <c r="AB19" s="161">
        <f t="shared" si="0"/>
        <v>0</v>
      </c>
      <c r="AC19" s="162">
        <f t="shared" si="0"/>
        <v>0</v>
      </c>
      <c r="AD19" s="160">
        <f t="shared" si="0"/>
        <v>0</v>
      </c>
      <c r="AE19" s="160">
        <f t="shared" si="0"/>
        <v>0</v>
      </c>
      <c r="AF19" s="160">
        <f t="shared" si="0"/>
        <v>0</v>
      </c>
      <c r="AG19" s="160">
        <f t="shared" si="0"/>
        <v>0</v>
      </c>
      <c r="AH19" s="160">
        <f t="shared" si="0"/>
        <v>0</v>
      </c>
      <c r="AI19" s="163">
        <f t="shared" si="0"/>
        <v>0</v>
      </c>
      <c r="AJ19" s="55">
        <f>SUM(AJ9:AJ18)</f>
        <v>0</v>
      </c>
      <c r="AK19" s="56">
        <f>AJ19/4</f>
        <v>0</v>
      </c>
      <c r="AL19" s="154" t="e">
        <f>AK19/$S$4</f>
        <v>#DIV/0!</v>
      </c>
      <c r="AO19" s="3"/>
      <c r="AP19" s="3"/>
      <c r="AQ19" s="3"/>
      <c r="AR19" s="3"/>
      <c r="AS19" s="3"/>
      <c r="AT19" s="3"/>
      <c r="AU19" s="3"/>
      <c r="AV19" s="3"/>
      <c r="AW19" s="3"/>
      <c r="AX19" s="3"/>
      <c r="AY19" s="3"/>
      <c r="AZ19" s="3"/>
    </row>
    <row r="20" spans="1:52" s="1" customFormat="1" ht="14.15" customHeight="1" thickBot="1" x14ac:dyDescent="0.25">
      <c r="B20" s="57"/>
      <c r="C20" s="42"/>
      <c r="D20" s="42"/>
      <c r="E20" s="42"/>
      <c r="F20" s="42"/>
      <c r="G20" s="42"/>
      <c r="H20" s="58"/>
      <c r="I20" s="58"/>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36"/>
      <c r="AK20" s="36"/>
      <c r="AL20" s="36"/>
    </row>
    <row r="21" spans="1:52" s="1" customFormat="1" ht="14.15" customHeight="1" x14ac:dyDescent="0.2">
      <c r="A21" s="296" t="s">
        <v>33</v>
      </c>
      <c r="B21" s="297"/>
      <c r="C21" s="302" t="s">
        <v>0</v>
      </c>
      <c r="D21" s="303"/>
      <c r="E21" s="261" t="s">
        <v>1</v>
      </c>
      <c r="F21" s="262"/>
      <c r="G21" s="225" t="s">
        <v>2</v>
      </c>
      <c r="H21" s="224" t="s">
        <v>3</v>
      </c>
      <c r="I21" s="225"/>
      <c r="J21" s="225"/>
      <c r="K21" s="225"/>
      <c r="L21" s="225"/>
      <c r="M21" s="225"/>
      <c r="N21" s="226"/>
      <c r="O21" s="224" t="s">
        <v>4</v>
      </c>
      <c r="P21" s="225"/>
      <c r="Q21" s="225"/>
      <c r="R21" s="225"/>
      <c r="S21" s="225"/>
      <c r="T21" s="225"/>
      <c r="U21" s="226"/>
      <c r="V21" s="224" t="s">
        <v>5</v>
      </c>
      <c r="W21" s="225"/>
      <c r="X21" s="225"/>
      <c r="Y21" s="225"/>
      <c r="Z21" s="225"/>
      <c r="AA21" s="225"/>
      <c r="AB21" s="226"/>
      <c r="AC21" s="227" t="s">
        <v>6</v>
      </c>
      <c r="AD21" s="225"/>
      <c r="AE21" s="225"/>
      <c r="AF21" s="225"/>
      <c r="AG21" s="225"/>
      <c r="AH21" s="225"/>
      <c r="AI21" s="226"/>
      <c r="AJ21" s="293"/>
      <c r="AK21" s="294"/>
      <c r="AL21" s="294"/>
    </row>
    <row r="22" spans="1:52" s="1" customFormat="1" ht="14.15" customHeight="1" x14ac:dyDescent="0.2">
      <c r="A22" s="298"/>
      <c r="B22" s="299"/>
      <c r="C22" s="293"/>
      <c r="D22" s="304"/>
      <c r="E22" s="263"/>
      <c r="F22" s="264"/>
      <c r="G22" s="309"/>
      <c r="H22" s="45">
        <v>1</v>
      </c>
      <c r="I22" s="46">
        <v>2</v>
      </c>
      <c r="J22" s="46">
        <v>3</v>
      </c>
      <c r="K22" s="47">
        <v>4</v>
      </c>
      <c r="L22" s="46">
        <v>5</v>
      </c>
      <c r="M22" s="46">
        <v>6</v>
      </c>
      <c r="N22" s="48">
        <v>7</v>
      </c>
      <c r="O22" s="45">
        <v>8</v>
      </c>
      <c r="P22" s="46">
        <v>9</v>
      </c>
      <c r="Q22" s="46">
        <v>10</v>
      </c>
      <c r="R22" s="46">
        <v>11</v>
      </c>
      <c r="S22" s="46">
        <v>12</v>
      </c>
      <c r="T22" s="46">
        <v>13</v>
      </c>
      <c r="U22" s="48">
        <v>14</v>
      </c>
      <c r="V22" s="45">
        <v>15</v>
      </c>
      <c r="W22" s="46">
        <v>16</v>
      </c>
      <c r="X22" s="46">
        <v>17</v>
      </c>
      <c r="Y22" s="46">
        <v>18</v>
      </c>
      <c r="Z22" s="46">
        <v>19</v>
      </c>
      <c r="AA22" s="46">
        <v>20</v>
      </c>
      <c r="AB22" s="48">
        <v>21</v>
      </c>
      <c r="AC22" s="47">
        <v>22</v>
      </c>
      <c r="AD22" s="46">
        <v>23</v>
      </c>
      <c r="AE22" s="46">
        <v>24</v>
      </c>
      <c r="AF22" s="46">
        <v>25</v>
      </c>
      <c r="AG22" s="46">
        <v>26</v>
      </c>
      <c r="AH22" s="46">
        <v>27</v>
      </c>
      <c r="AI22" s="48">
        <v>28</v>
      </c>
      <c r="AJ22" s="293"/>
      <c r="AK22" s="295"/>
      <c r="AL22" s="295"/>
    </row>
    <row r="23" spans="1:52" s="1" customFormat="1" ht="14.15" customHeight="1" thickBot="1" x14ac:dyDescent="0.25">
      <c r="A23" s="298"/>
      <c r="B23" s="299"/>
      <c r="C23" s="305"/>
      <c r="D23" s="306"/>
      <c r="E23" s="307"/>
      <c r="F23" s="308"/>
      <c r="G23" s="309"/>
      <c r="H23" s="60" t="e">
        <f t="shared" ref="H23:AI23" si="1">H8</f>
        <v>#NUM!</v>
      </c>
      <c r="I23" s="61" t="e">
        <f t="shared" si="1"/>
        <v>#NUM!</v>
      </c>
      <c r="J23" s="61" t="e">
        <f t="shared" si="1"/>
        <v>#NUM!</v>
      </c>
      <c r="K23" s="61" t="e">
        <f t="shared" si="1"/>
        <v>#NUM!</v>
      </c>
      <c r="L23" s="61" t="e">
        <f t="shared" si="1"/>
        <v>#NUM!</v>
      </c>
      <c r="M23" s="61" t="e">
        <f t="shared" si="1"/>
        <v>#NUM!</v>
      </c>
      <c r="N23" s="62" t="e">
        <f t="shared" si="1"/>
        <v>#NUM!</v>
      </c>
      <c r="O23" s="60" t="e">
        <f t="shared" si="1"/>
        <v>#NUM!</v>
      </c>
      <c r="P23" s="61" t="e">
        <f t="shared" si="1"/>
        <v>#NUM!</v>
      </c>
      <c r="Q23" s="61" t="e">
        <f t="shared" si="1"/>
        <v>#NUM!</v>
      </c>
      <c r="R23" s="61" t="e">
        <f t="shared" si="1"/>
        <v>#NUM!</v>
      </c>
      <c r="S23" s="61" t="e">
        <f t="shared" si="1"/>
        <v>#NUM!</v>
      </c>
      <c r="T23" s="61" t="e">
        <f t="shared" si="1"/>
        <v>#NUM!</v>
      </c>
      <c r="U23" s="62" t="e">
        <f t="shared" si="1"/>
        <v>#NUM!</v>
      </c>
      <c r="V23" s="60" t="e">
        <f t="shared" si="1"/>
        <v>#NUM!</v>
      </c>
      <c r="W23" s="61" t="e">
        <f t="shared" si="1"/>
        <v>#NUM!</v>
      </c>
      <c r="X23" s="61" t="e">
        <f t="shared" si="1"/>
        <v>#NUM!</v>
      </c>
      <c r="Y23" s="61" t="e">
        <f t="shared" si="1"/>
        <v>#NUM!</v>
      </c>
      <c r="Z23" s="61" t="e">
        <f t="shared" si="1"/>
        <v>#NUM!</v>
      </c>
      <c r="AA23" s="61" t="e">
        <f t="shared" si="1"/>
        <v>#NUM!</v>
      </c>
      <c r="AB23" s="63" t="e">
        <f t="shared" si="1"/>
        <v>#NUM!</v>
      </c>
      <c r="AC23" s="60" t="e">
        <f t="shared" si="1"/>
        <v>#NUM!</v>
      </c>
      <c r="AD23" s="61" t="e">
        <f t="shared" si="1"/>
        <v>#NUM!</v>
      </c>
      <c r="AE23" s="61" t="e">
        <f t="shared" si="1"/>
        <v>#NUM!</v>
      </c>
      <c r="AF23" s="61" t="e">
        <f t="shared" si="1"/>
        <v>#NUM!</v>
      </c>
      <c r="AG23" s="61" t="e">
        <f t="shared" si="1"/>
        <v>#NUM!</v>
      </c>
      <c r="AH23" s="61" t="e">
        <f t="shared" si="1"/>
        <v>#NUM!</v>
      </c>
      <c r="AI23" s="62" t="e">
        <f t="shared" si="1"/>
        <v>#NUM!</v>
      </c>
      <c r="AJ23" s="293"/>
      <c r="AK23" s="294"/>
      <c r="AL23" s="294"/>
    </row>
    <row r="24" spans="1:52" s="1" customFormat="1" ht="14.15" customHeight="1" x14ac:dyDescent="0.2">
      <c r="A24" s="298"/>
      <c r="B24" s="299"/>
      <c r="C24" s="310" t="s">
        <v>12</v>
      </c>
      <c r="D24" s="311"/>
      <c r="E24" s="312"/>
      <c r="F24" s="313"/>
      <c r="G24" s="133"/>
      <c r="H24" s="136"/>
      <c r="I24" s="137"/>
      <c r="J24" s="138"/>
      <c r="K24" s="138"/>
      <c r="L24" s="138"/>
      <c r="M24" s="138"/>
      <c r="N24" s="139"/>
      <c r="O24" s="136"/>
      <c r="P24" s="137"/>
      <c r="Q24" s="138"/>
      <c r="R24" s="138"/>
      <c r="S24" s="138"/>
      <c r="T24" s="138"/>
      <c r="U24" s="139"/>
      <c r="V24" s="136"/>
      <c r="W24" s="137"/>
      <c r="X24" s="138"/>
      <c r="Y24" s="138"/>
      <c r="Z24" s="138"/>
      <c r="AA24" s="138"/>
      <c r="AB24" s="139"/>
      <c r="AC24" s="136"/>
      <c r="AD24" s="137"/>
      <c r="AE24" s="138"/>
      <c r="AF24" s="138"/>
      <c r="AG24" s="138"/>
      <c r="AH24" s="138"/>
      <c r="AI24" s="139"/>
      <c r="AJ24" s="64"/>
      <c r="AK24" s="65"/>
      <c r="AL24" s="65"/>
    </row>
    <row r="25" spans="1:52" s="1" customFormat="1" ht="14.15" customHeight="1" x14ac:dyDescent="0.2">
      <c r="A25" s="298"/>
      <c r="B25" s="299"/>
      <c r="C25" s="310"/>
      <c r="D25" s="311"/>
      <c r="E25" s="314"/>
      <c r="F25" s="315"/>
      <c r="G25" s="134"/>
      <c r="H25" s="140"/>
      <c r="I25" s="141"/>
      <c r="J25" s="142"/>
      <c r="K25" s="142"/>
      <c r="L25" s="142"/>
      <c r="M25" s="142"/>
      <c r="N25" s="143"/>
      <c r="O25" s="140"/>
      <c r="P25" s="141"/>
      <c r="Q25" s="142"/>
      <c r="R25" s="142"/>
      <c r="S25" s="142"/>
      <c r="T25" s="142"/>
      <c r="U25" s="143"/>
      <c r="V25" s="140"/>
      <c r="W25" s="141"/>
      <c r="X25" s="142"/>
      <c r="Y25" s="142"/>
      <c r="Z25" s="142"/>
      <c r="AA25" s="142"/>
      <c r="AB25" s="143"/>
      <c r="AC25" s="140"/>
      <c r="AD25" s="141"/>
      <c r="AE25" s="142"/>
      <c r="AF25" s="142"/>
      <c r="AG25" s="142"/>
      <c r="AH25" s="142"/>
      <c r="AI25" s="143"/>
      <c r="AJ25" s="66"/>
      <c r="AK25" s="65"/>
      <c r="AL25" s="65"/>
    </row>
    <row r="26" spans="1:52" s="1" customFormat="1" ht="14.15" customHeight="1" x14ac:dyDescent="0.2">
      <c r="A26" s="298"/>
      <c r="B26" s="299"/>
      <c r="C26" s="310"/>
      <c r="D26" s="311"/>
      <c r="E26" s="314"/>
      <c r="F26" s="315"/>
      <c r="G26" s="134"/>
      <c r="H26" s="140"/>
      <c r="I26" s="141"/>
      <c r="J26" s="142"/>
      <c r="K26" s="142"/>
      <c r="L26" s="142"/>
      <c r="M26" s="142"/>
      <c r="N26" s="143"/>
      <c r="O26" s="140"/>
      <c r="P26" s="141"/>
      <c r="Q26" s="142"/>
      <c r="R26" s="142"/>
      <c r="S26" s="142"/>
      <c r="T26" s="142"/>
      <c r="U26" s="143"/>
      <c r="V26" s="140"/>
      <c r="W26" s="141"/>
      <c r="X26" s="142"/>
      <c r="Y26" s="142"/>
      <c r="Z26" s="142"/>
      <c r="AA26" s="142"/>
      <c r="AB26" s="143"/>
      <c r="AC26" s="140"/>
      <c r="AD26" s="141"/>
      <c r="AE26" s="142"/>
      <c r="AF26" s="142"/>
      <c r="AG26" s="142"/>
      <c r="AH26" s="142"/>
      <c r="AI26" s="143"/>
      <c r="AJ26" s="66"/>
      <c r="AK26" s="65"/>
      <c r="AL26" s="65"/>
    </row>
    <row r="27" spans="1:52" s="1" customFormat="1" ht="14.15" customHeight="1" x14ac:dyDescent="0.2">
      <c r="A27" s="298"/>
      <c r="B27" s="299"/>
      <c r="C27" s="310"/>
      <c r="D27" s="311"/>
      <c r="E27" s="314"/>
      <c r="F27" s="315"/>
      <c r="G27" s="134"/>
      <c r="H27" s="140"/>
      <c r="I27" s="141"/>
      <c r="J27" s="142"/>
      <c r="K27" s="142"/>
      <c r="L27" s="142"/>
      <c r="M27" s="142"/>
      <c r="N27" s="143"/>
      <c r="O27" s="140"/>
      <c r="P27" s="141"/>
      <c r="Q27" s="142"/>
      <c r="R27" s="142"/>
      <c r="S27" s="142"/>
      <c r="T27" s="142"/>
      <c r="U27" s="143"/>
      <c r="V27" s="140"/>
      <c r="W27" s="141"/>
      <c r="X27" s="142"/>
      <c r="Y27" s="142"/>
      <c r="Z27" s="142"/>
      <c r="AA27" s="142"/>
      <c r="AB27" s="143"/>
      <c r="AC27" s="140"/>
      <c r="AD27" s="141"/>
      <c r="AE27" s="142"/>
      <c r="AF27" s="142"/>
      <c r="AG27" s="142"/>
      <c r="AH27" s="142"/>
      <c r="AI27" s="143"/>
      <c r="AJ27" s="66"/>
      <c r="AK27" s="65"/>
      <c r="AL27" s="65"/>
    </row>
    <row r="28" spans="1:52" s="1" customFormat="1" ht="17.25" customHeight="1" thickBot="1" x14ac:dyDescent="0.25">
      <c r="A28" s="300"/>
      <c r="B28" s="301"/>
      <c r="C28" s="316"/>
      <c r="D28" s="317"/>
      <c r="E28" s="318"/>
      <c r="F28" s="319"/>
      <c r="G28" s="135"/>
      <c r="H28" s="144"/>
      <c r="I28" s="145"/>
      <c r="J28" s="146"/>
      <c r="K28" s="146"/>
      <c r="L28" s="146"/>
      <c r="M28" s="146"/>
      <c r="N28" s="147"/>
      <c r="O28" s="144"/>
      <c r="P28" s="145"/>
      <c r="Q28" s="146"/>
      <c r="R28" s="146"/>
      <c r="S28" s="146"/>
      <c r="T28" s="146"/>
      <c r="U28" s="147"/>
      <c r="V28" s="144"/>
      <c r="W28" s="145"/>
      <c r="X28" s="146"/>
      <c r="Y28" s="146"/>
      <c r="Z28" s="146"/>
      <c r="AA28" s="146"/>
      <c r="AB28" s="147"/>
      <c r="AC28" s="144"/>
      <c r="AD28" s="145"/>
      <c r="AE28" s="146"/>
      <c r="AF28" s="146"/>
      <c r="AG28" s="146"/>
      <c r="AH28" s="146"/>
      <c r="AI28" s="147"/>
      <c r="AJ28" s="64"/>
      <c r="AK28" s="65"/>
      <c r="AL28" s="65"/>
      <c r="AM28" s="4"/>
      <c r="AN28" s="4"/>
    </row>
    <row r="29" spans="1:52" s="1" customFormat="1" ht="14.15" customHeight="1" thickBot="1" x14ac:dyDescent="0.25">
      <c r="B29" s="67"/>
      <c r="C29" s="42"/>
      <c r="D29" s="42"/>
      <c r="E29" s="42"/>
      <c r="F29" s="42"/>
      <c r="G29" s="42"/>
      <c r="H29" s="42"/>
      <c r="I29" s="42"/>
      <c r="J29" s="42"/>
      <c r="K29" s="42"/>
      <c r="L29" s="42"/>
      <c r="M29" s="42"/>
      <c r="N29" s="42"/>
      <c r="O29" s="42"/>
      <c r="P29" s="36"/>
      <c r="Q29" s="36"/>
      <c r="R29" s="36"/>
      <c r="S29" s="36"/>
      <c r="T29" s="36"/>
      <c r="U29" s="36"/>
      <c r="V29" s="36"/>
      <c r="W29" s="68"/>
      <c r="X29" s="68"/>
      <c r="Y29" s="68"/>
      <c r="Z29" s="68"/>
      <c r="AA29" s="68"/>
      <c r="AB29" s="68"/>
      <c r="AC29" s="68"/>
      <c r="AD29" s="68"/>
      <c r="AE29" s="68"/>
      <c r="AF29" s="68"/>
      <c r="AG29" s="68"/>
      <c r="AH29" s="68"/>
      <c r="AI29" s="68"/>
      <c r="AJ29" s="68"/>
      <c r="AK29" s="68"/>
      <c r="AL29" s="68"/>
      <c r="AM29" s="4"/>
      <c r="AN29" s="4"/>
      <c r="AO29" s="4"/>
      <c r="AP29" s="9"/>
      <c r="AQ29" s="9"/>
      <c r="AR29" s="5"/>
      <c r="AS29" s="5"/>
      <c r="AT29" s="5"/>
      <c r="AU29" s="5"/>
      <c r="AV29" s="5"/>
      <c r="AW29" s="5"/>
    </row>
    <row r="30" spans="1:52" s="1" customFormat="1" ht="14.15" customHeight="1" x14ac:dyDescent="0.2">
      <c r="B30" s="320" t="s">
        <v>72</v>
      </c>
      <c r="C30" s="321"/>
      <c r="D30" s="322"/>
      <c r="E30" s="69" t="s">
        <v>34</v>
      </c>
      <c r="F30" s="69"/>
      <c r="G30" s="70" t="s">
        <v>35</v>
      </c>
      <c r="H30" s="329" t="s">
        <v>36</v>
      </c>
      <c r="I30" s="330"/>
      <c r="J30" s="331" t="s">
        <v>37</v>
      </c>
      <c r="K30" s="332"/>
      <c r="L30" s="331" t="s">
        <v>38</v>
      </c>
      <c r="M30" s="333"/>
      <c r="N30" s="50"/>
      <c r="O30" s="334" t="s">
        <v>39</v>
      </c>
      <c r="P30" s="335"/>
      <c r="Q30" s="335"/>
      <c r="R30" s="335"/>
      <c r="S30" s="335"/>
      <c r="T30" s="335"/>
      <c r="U30" s="335"/>
      <c r="V30" s="335"/>
      <c r="W30" s="71"/>
      <c r="X30" s="71"/>
      <c r="Y30" s="71"/>
      <c r="Z30" s="71"/>
      <c r="AA30" s="71"/>
      <c r="AB30" s="71"/>
      <c r="AC30" s="71"/>
      <c r="AD30" s="71"/>
      <c r="AE30" s="71"/>
      <c r="AF30" s="71"/>
      <c r="AG30" s="71"/>
      <c r="AH30" s="71"/>
      <c r="AI30" s="71"/>
      <c r="AJ30" s="71"/>
      <c r="AK30" s="71"/>
      <c r="AL30" s="71"/>
      <c r="AM30" s="4"/>
      <c r="AN30" s="4"/>
      <c r="AO30" s="4"/>
      <c r="AP30" s="9"/>
      <c r="AQ30" s="9"/>
      <c r="AR30" s="5"/>
      <c r="AS30" s="5"/>
      <c r="AT30" s="5"/>
      <c r="AU30" s="5"/>
      <c r="AV30" s="5"/>
      <c r="AW30" s="5"/>
    </row>
    <row r="31" spans="1:52" s="1" customFormat="1" ht="14.15" customHeight="1" x14ac:dyDescent="0.2">
      <c r="B31" s="323"/>
      <c r="C31" s="324"/>
      <c r="D31" s="325"/>
      <c r="E31" s="72" t="s">
        <v>40</v>
      </c>
      <c r="F31" s="72"/>
      <c r="G31" s="73">
        <v>0</v>
      </c>
      <c r="H31" s="336"/>
      <c r="I31" s="337"/>
      <c r="J31" s="336"/>
      <c r="K31" s="337"/>
      <c r="L31" s="336"/>
      <c r="M31" s="338"/>
      <c r="N31" s="42"/>
      <c r="O31" s="41">
        <v>1</v>
      </c>
      <c r="P31" s="339" t="s">
        <v>41</v>
      </c>
      <c r="Q31" s="339"/>
      <c r="R31" s="339"/>
      <c r="S31" s="339"/>
      <c r="T31" s="339"/>
      <c r="U31" s="339"/>
      <c r="V31" s="339"/>
      <c r="W31" s="339"/>
      <c r="X31" s="339"/>
      <c r="Y31" s="339"/>
      <c r="Z31" s="339"/>
      <c r="AA31" s="339"/>
      <c r="AB31" s="339"/>
      <c r="AC31" s="339"/>
      <c r="AD31" s="339"/>
      <c r="AE31" s="339"/>
      <c r="AF31" s="339"/>
      <c r="AG31" s="339"/>
      <c r="AH31" s="339"/>
      <c r="AI31" s="339"/>
      <c r="AJ31" s="339"/>
      <c r="AK31" s="339"/>
      <c r="AL31" s="74"/>
      <c r="AM31" s="4"/>
      <c r="AN31" s="4"/>
      <c r="AO31" s="4"/>
      <c r="AP31" s="9"/>
      <c r="AQ31" s="9"/>
      <c r="AR31" s="5"/>
      <c r="AS31" s="5"/>
      <c r="AT31" s="5"/>
      <c r="AU31" s="5"/>
      <c r="AV31" s="5"/>
      <c r="AW31" s="5"/>
    </row>
    <row r="32" spans="1:52" s="1" customFormat="1" ht="14.15" customHeight="1" x14ac:dyDescent="0.2">
      <c r="B32" s="323"/>
      <c r="C32" s="324"/>
      <c r="D32" s="325"/>
      <c r="E32" s="46" t="s">
        <v>42</v>
      </c>
      <c r="F32" s="46"/>
      <c r="G32" s="75">
        <f t="shared" ref="G32:G38" si="2">J32-H32-L32</f>
        <v>0</v>
      </c>
      <c r="H32" s="340"/>
      <c r="I32" s="341"/>
      <c r="J32" s="340"/>
      <c r="K32" s="341"/>
      <c r="L32" s="340"/>
      <c r="M32" s="342"/>
      <c r="N32" s="76"/>
      <c r="O32" s="77"/>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74"/>
      <c r="AM32" s="4"/>
      <c r="AN32" s="4"/>
      <c r="AO32" s="4"/>
      <c r="AP32" s="9"/>
      <c r="AQ32" s="9"/>
      <c r="AR32" s="5"/>
      <c r="AS32" s="5"/>
      <c r="AT32" s="5"/>
      <c r="AU32" s="5"/>
      <c r="AV32" s="5"/>
      <c r="AW32" s="5"/>
    </row>
    <row r="33" spans="1:52" s="1" customFormat="1" ht="14.15" customHeight="1" x14ac:dyDescent="0.2">
      <c r="B33" s="323"/>
      <c r="C33" s="324"/>
      <c r="D33" s="325"/>
      <c r="E33" s="46" t="s">
        <v>43</v>
      </c>
      <c r="F33" s="46"/>
      <c r="G33" s="75">
        <f t="shared" si="2"/>
        <v>0</v>
      </c>
      <c r="H33" s="340"/>
      <c r="I33" s="341"/>
      <c r="J33" s="340"/>
      <c r="K33" s="341"/>
      <c r="L33" s="340"/>
      <c r="M33" s="342"/>
      <c r="N33" s="76"/>
      <c r="O33" s="41">
        <v>2</v>
      </c>
      <c r="P33" s="339" t="s">
        <v>44</v>
      </c>
      <c r="Q33" s="339"/>
      <c r="R33" s="339"/>
      <c r="S33" s="339"/>
      <c r="T33" s="339"/>
      <c r="U33" s="339"/>
      <c r="V33" s="339"/>
      <c r="W33" s="339"/>
      <c r="X33" s="339"/>
      <c r="Y33" s="339"/>
      <c r="Z33" s="339"/>
      <c r="AA33" s="339"/>
      <c r="AB33" s="339"/>
      <c r="AC33" s="339"/>
      <c r="AD33" s="339"/>
      <c r="AE33" s="339"/>
      <c r="AF33" s="339"/>
      <c r="AG33" s="339"/>
      <c r="AH33" s="339"/>
      <c r="AI33" s="339"/>
      <c r="AJ33" s="339"/>
      <c r="AK33" s="339"/>
      <c r="AL33" s="78"/>
      <c r="AM33" s="4"/>
      <c r="AN33" s="4"/>
      <c r="AO33" s="4"/>
      <c r="AP33" s="9"/>
      <c r="AQ33" s="9"/>
      <c r="AR33" s="5"/>
      <c r="AS33" s="5"/>
      <c r="AT33" s="5"/>
      <c r="AU33" s="5"/>
      <c r="AV33" s="5"/>
      <c r="AW33" s="5"/>
    </row>
    <row r="34" spans="1:52" s="1" customFormat="1" ht="14.15" customHeight="1" x14ac:dyDescent="0.2">
      <c r="B34" s="323"/>
      <c r="C34" s="324"/>
      <c r="D34" s="325"/>
      <c r="E34" s="46" t="s">
        <v>45</v>
      </c>
      <c r="F34" s="46"/>
      <c r="G34" s="75">
        <f t="shared" si="2"/>
        <v>0</v>
      </c>
      <c r="H34" s="340"/>
      <c r="I34" s="341"/>
      <c r="J34" s="340"/>
      <c r="K34" s="341"/>
      <c r="L34" s="340"/>
      <c r="M34" s="342"/>
      <c r="N34" s="76"/>
      <c r="O34" s="7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78"/>
      <c r="AM34" s="4"/>
      <c r="AN34" s="4"/>
      <c r="AO34" s="4"/>
      <c r="AP34" s="9"/>
      <c r="AQ34" s="9"/>
      <c r="AR34" s="5"/>
      <c r="AS34" s="5"/>
      <c r="AT34" s="5"/>
      <c r="AU34" s="5"/>
      <c r="AV34" s="5"/>
      <c r="AW34" s="5"/>
    </row>
    <row r="35" spans="1:52" s="1" customFormat="1" ht="14.15" customHeight="1" x14ac:dyDescent="0.2">
      <c r="B35" s="323"/>
      <c r="C35" s="324"/>
      <c r="D35" s="325"/>
      <c r="E35" s="46" t="s">
        <v>46</v>
      </c>
      <c r="F35" s="46"/>
      <c r="G35" s="75">
        <f t="shared" si="2"/>
        <v>0</v>
      </c>
      <c r="H35" s="340"/>
      <c r="I35" s="341"/>
      <c r="J35" s="340"/>
      <c r="K35" s="341"/>
      <c r="L35" s="340"/>
      <c r="M35" s="342"/>
      <c r="N35" s="76"/>
      <c r="O35" s="80">
        <v>3</v>
      </c>
      <c r="P35" s="347" t="s">
        <v>47</v>
      </c>
      <c r="Q35" s="347"/>
      <c r="R35" s="347"/>
      <c r="S35" s="347"/>
      <c r="T35" s="347"/>
      <c r="U35" s="347"/>
      <c r="V35" s="347"/>
      <c r="W35" s="347"/>
      <c r="X35" s="347"/>
      <c r="Y35" s="347"/>
      <c r="Z35" s="347"/>
      <c r="AA35" s="347"/>
      <c r="AB35" s="347"/>
      <c r="AC35" s="347"/>
      <c r="AD35" s="347"/>
      <c r="AE35" s="347"/>
      <c r="AF35" s="347"/>
      <c r="AG35" s="347"/>
      <c r="AH35" s="347"/>
      <c r="AI35" s="347"/>
      <c r="AJ35" s="347"/>
      <c r="AK35" s="347"/>
      <c r="AL35" s="81"/>
      <c r="AM35" s="4"/>
      <c r="AN35" s="4"/>
      <c r="AO35" s="4"/>
      <c r="AP35" s="9"/>
      <c r="AQ35" s="9"/>
      <c r="AR35" s="5"/>
      <c r="AS35" s="5"/>
      <c r="AT35" s="5"/>
      <c r="AU35" s="5"/>
      <c r="AV35" s="5"/>
      <c r="AW35" s="5"/>
    </row>
    <row r="36" spans="1:52" s="1" customFormat="1" ht="14.15" customHeight="1" x14ac:dyDescent="0.2">
      <c r="B36" s="323"/>
      <c r="C36" s="324"/>
      <c r="D36" s="325"/>
      <c r="E36" s="46" t="s">
        <v>48</v>
      </c>
      <c r="F36" s="46"/>
      <c r="G36" s="75">
        <f t="shared" si="2"/>
        <v>0</v>
      </c>
      <c r="H36" s="340"/>
      <c r="I36" s="341"/>
      <c r="J36" s="340"/>
      <c r="K36" s="341"/>
      <c r="L36" s="340"/>
      <c r="M36" s="342"/>
      <c r="N36" s="76"/>
      <c r="O36" s="82"/>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83"/>
      <c r="AM36" s="4"/>
      <c r="AN36" s="4"/>
      <c r="AO36" s="4"/>
      <c r="AP36" s="9"/>
      <c r="AQ36" s="9"/>
      <c r="AR36" s="5"/>
      <c r="AS36" s="5"/>
      <c r="AT36" s="5"/>
      <c r="AU36" s="5"/>
      <c r="AV36" s="5"/>
      <c r="AW36" s="5"/>
    </row>
    <row r="37" spans="1:52" s="1" customFormat="1" ht="14.15" customHeight="1" x14ac:dyDescent="0.2">
      <c r="B37" s="323"/>
      <c r="C37" s="324"/>
      <c r="D37" s="325"/>
      <c r="E37" s="46" t="s">
        <v>49</v>
      </c>
      <c r="F37" s="46"/>
      <c r="G37" s="75">
        <f t="shared" ref="G37" si="3">J37-H37-L37</f>
        <v>0</v>
      </c>
      <c r="H37" s="340"/>
      <c r="I37" s="341"/>
      <c r="J37" s="340"/>
      <c r="K37" s="341"/>
      <c r="L37" s="340"/>
      <c r="M37" s="342"/>
      <c r="N37" s="76"/>
      <c r="O37" s="82"/>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83"/>
      <c r="AM37" s="4"/>
      <c r="AN37" s="4"/>
      <c r="AO37" s="4"/>
      <c r="AP37" s="9"/>
      <c r="AQ37" s="9"/>
      <c r="AR37" s="5"/>
      <c r="AS37" s="5"/>
      <c r="AT37" s="5"/>
      <c r="AU37" s="5"/>
      <c r="AV37" s="5"/>
      <c r="AW37" s="5"/>
    </row>
    <row r="38" spans="1:52" s="6" customFormat="1" ht="13.5" customHeight="1" thickBot="1" x14ac:dyDescent="0.25">
      <c r="A38" s="1"/>
      <c r="B38" s="326"/>
      <c r="C38" s="327"/>
      <c r="D38" s="328"/>
      <c r="E38" s="84" t="s">
        <v>50</v>
      </c>
      <c r="F38" s="84"/>
      <c r="G38" s="85">
        <f t="shared" si="2"/>
        <v>0</v>
      </c>
      <c r="H38" s="344"/>
      <c r="I38" s="345"/>
      <c r="J38" s="344"/>
      <c r="K38" s="345"/>
      <c r="L38" s="344"/>
      <c r="M38" s="346"/>
      <c r="N38" s="76"/>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86"/>
      <c r="AN38" s="86"/>
      <c r="AO38" s="4"/>
      <c r="AP38" s="9"/>
      <c r="AQ38" s="9"/>
      <c r="AR38" s="5"/>
      <c r="AS38" s="5"/>
      <c r="AT38" s="5"/>
      <c r="AU38" s="5"/>
      <c r="AV38" s="5"/>
      <c r="AW38" s="5"/>
      <c r="AX38" s="1"/>
      <c r="AY38" s="1"/>
      <c r="AZ38" s="1"/>
    </row>
    <row r="39" spans="1:52" ht="21" customHeight="1" x14ac:dyDescent="0.2">
      <c r="A39" s="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49"/>
      <c r="AN39" s="49"/>
      <c r="AO39" s="86"/>
      <c r="AP39" s="86"/>
      <c r="AQ39" s="86"/>
      <c r="AR39" s="86"/>
      <c r="AS39" s="86"/>
      <c r="AT39" s="86"/>
      <c r="AU39" s="86"/>
      <c r="AV39" s="86"/>
      <c r="AW39" s="86"/>
      <c r="AX39" s="6"/>
      <c r="AY39" s="6"/>
      <c r="AZ39" s="6"/>
    </row>
    <row r="40" spans="1:52" ht="21" customHeight="1" x14ac:dyDescent="0.2">
      <c r="B40" s="49"/>
      <c r="C40" s="87"/>
      <c r="D40" s="87"/>
      <c r="E40" s="87"/>
      <c r="F40" s="87"/>
      <c r="G40" s="88" t="s">
        <v>51</v>
      </c>
      <c r="H40" s="87"/>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row>
    <row r="41" spans="1:52" ht="21" customHeight="1" x14ac:dyDescent="0.2">
      <c r="B41" s="49"/>
      <c r="C41" s="87"/>
      <c r="D41" s="87"/>
      <c r="E41" s="87"/>
      <c r="F41" s="87"/>
      <c r="G41" s="87"/>
      <c r="H41" s="87"/>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row>
    <row r="42" spans="1:52" ht="21" customHeight="1" x14ac:dyDescent="0.2">
      <c r="B42" s="49"/>
      <c r="C42" s="87"/>
      <c r="D42" s="87"/>
      <c r="E42" s="87"/>
      <c r="F42" s="87"/>
      <c r="G42" s="87"/>
      <c r="H42" s="87"/>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row>
    <row r="43" spans="1:52" ht="21" customHeight="1" x14ac:dyDescent="0.2">
      <c r="B43" s="49"/>
      <c r="C43" s="87"/>
      <c r="D43" s="87"/>
      <c r="E43" s="87"/>
      <c r="F43" s="87"/>
      <c r="G43" s="87"/>
      <c r="H43" s="87"/>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O43" s="49"/>
      <c r="AP43" s="49"/>
      <c r="AQ43" s="49"/>
      <c r="AR43" s="49"/>
      <c r="AS43" s="49"/>
      <c r="AT43" s="49"/>
      <c r="AU43" s="49"/>
      <c r="AV43" s="49"/>
      <c r="AW43" s="49"/>
    </row>
  </sheetData>
  <sheetProtection password="CC09" sheet="1" objects="1" scenarios="1"/>
  <mergeCells count="124">
    <mergeCell ref="O38:AL38"/>
    <mergeCell ref="H38:I38"/>
    <mergeCell ref="J38:K38"/>
    <mergeCell ref="L38:M38"/>
    <mergeCell ref="O30:V30"/>
    <mergeCell ref="H31:I31"/>
    <mergeCell ref="J31:K31"/>
    <mergeCell ref="L31:M31"/>
    <mergeCell ref="P31:AK32"/>
    <mergeCell ref="H32:I32"/>
    <mergeCell ref="J32:K32"/>
    <mergeCell ref="L32:M32"/>
    <mergeCell ref="J36:K36"/>
    <mergeCell ref="L36:M36"/>
    <mergeCell ref="P36:AK36"/>
    <mergeCell ref="H37:I37"/>
    <mergeCell ref="J37:K37"/>
    <mergeCell ref="L37:M37"/>
    <mergeCell ref="AJ21:AL21"/>
    <mergeCell ref="AJ22:AJ23"/>
    <mergeCell ref="AK22:AK23"/>
    <mergeCell ref="AL22:AL23"/>
    <mergeCell ref="C24:D24"/>
    <mergeCell ref="E24:F24"/>
    <mergeCell ref="C28:D28"/>
    <mergeCell ref="E28:F28"/>
    <mergeCell ref="B30:D38"/>
    <mergeCell ref="H30:I30"/>
    <mergeCell ref="J30:K30"/>
    <mergeCell ref="L30:M30"/>
    <mergeCell ref="H33:I33"/>
    <mergeCell ref="J33:K33"/>
    <mergeCell ref="L33:M33"/>
    <mergeCell ref="H36:I36"/>
    <mergeCell ref="P33:AK34"/>
    <mergeCell ref="H34:I34"/>
    <mergeCell ref="J34:K34"/>
    <mergeCell ref="L34:M34"/>
    <mergeCell ref="H35:I35"/>
    <mergeCell ref="J35:K35"/>
    <mergeCell ref="L35:M35"/>
    <mergeCell ref="P35:AK35"/>
    <mergeCell ref="AL17:AL18"/>
    <mergeCell ref="C19:D19"/>
    <mergeCell ref="E19:G19"/>
    <mergeCell ref="A21:B28"/>
    <mergeCell ref="C21:D23"/>
    <mergeCell ref="E21:F23"/>
    <mergeCell ref="G21:G23"/>
    <mergeCell ref="H21:N21"/>
    <mergeCell ref="O21:U21"/>
    <mergeCell ref="V21:AB21"/>
    <mergeCell ref="C17:C18"/>
    <mergeCell ref="D17:D18"/>
    <mergeCell ref="E17:F18"/>
    <mergeCell ref="G17:G18"/>
    <mergeCell ref="AJ17:AJ18"/>
    <mergeCell ref="AK17:AK18"/>
    <mergeCell ref="A9:B19"/>
    <mergeCell ref="C25:D25"/>
    <mergeCell ref="E25:F25"/>
    <mergeCell ref="C26:D26"/>
    <mergeCell ref="E26:F26"/>
    <mergeCell ref="C27:D27"/>
    <mergeCell ref="E27:F27"/>
    <mergeCell ref="AC21:AI21"/>
    <mergeCell ref="AJ13:AJ14"/>
    <mergeCell ref="AK13:AK14"/>
    <mergeCell ref="AL13:AL14"/>
    <mergeCell ref="C15:C16"/>
    <mergeCell ref="D15:D16"/>
    <mergeCell ref="E15:F16"/>
    <mergeCell ref="G15:G16"/>
    <mergeCell ref="AJ15:AJ16"/>
    <mergeCell ref="AK15:AK16"/>
    <mergeCell ref="AL15:AL16"/>
    <mergeCell ref="C13:C14"/>
    <mergeCell ref="D13:D14"/>
    <mergeCell ref="E13:F14"/>
    <mergeCell ref="G13:G14"/>
    <mergeCell ref="AK9:AK10"/>
    <mergeCell ref="AL9:AL10"/>
    <mergeCell ref="C11:C12"/>
    <mergeCell ref="D11:D12"/>
    <mergeCell ref="E11:F12"/>
    <mergeCell ref="G11:G12"/>
    <mergeCell ref="AJ11:AJ12"/>
    <mergeCell ref="AK11:AK12"/>
    <mergeCell ref="AL11:AL12"/>
    <mergeCell ref="C9:C10"/>
    <mergeCell ref="D9:D10"/>
    <mergeCell ref="E9:F10"/>
    <mergeCell ref="G9:G10"/>
    <mergeCell ref="AJ9:AJ10"/>
    <mergeCell ref="O6:U6"/>
    <mergeCell ref="V6:AB6"/>
    <mergeCell ref="AC6:AI6"/>
    <mergeCell ref="AJ6:AL6"/>
    <mergeCell ref="AJ7:AJ8"/>
    <mergeCell ref="AK7:AK8"/>
    <mergeCell ref="AL7:AL8"/>
    <mergeCell ref="A6:B8"/>
    <mergeCell ref="C6:C8"/>
    <mergeCell ref="D6:D8"/>
    <mergeCell ref="E6:F8"/>
    <mergeCell ref="G6:G8"/>
    <mergeCell ref="H6:N6"/>
    <mergeCell ref="A4:E4"/>
    <mergeCell ref="F4:H4"/>
    <mergeCell ref="I4:R4"/>
    <mergeCell ref="S4:U4"/>
    <mergeCell ref="V4:X4"/>
    <mergeCell ref="Y4:AC4"/>
    <mergeCell ref="AD4:AF4"/>
    <mergeCell ref="AG4:AK4"/>
    <mergeCell ref="B1:C1"/>
    <mergeCell ref="B2:AL2"/>
    <mergeCell ref="A3:D3"/>
    <mergeCell ref="E3:K3"/>
    <mergeCell ref="L3:N3"/>
    <mergeCell ref="O3:V3"/>
    <mergeCell ref="W3:Z3"/>
    <mergeCell ref="AA3:AL3"/>
    <mergeCell ref="D1:E1"/>
  </mergeCells>
  <phoneticPr fontId="4"/>
  <dataValidations count="5">
    <dataValidation type="list" allowBlank="1" showInputMessage="1" showErrorMessage="1" sqref="E17 E13 E9 E11 E15 E24:E28">
      <formula1>$AO$3:$AR$3</formula1>
    </dataValidation>
    <dataValidation type="list" allowBlank="1" showInputMessage="1" showErrorMessage="1" sqref="H23:AI23">
      <formula1>#REF!</formula1>
    </dataValidation>
    <dataValidation type="list" allowBlank="1" showInputMessage="1" showErrorMessage="1" sqref="E3:K3">
      <formula1>"計画相談,障害児相談支援,地域移行,地域定着"</formula1>
    </dataValidation>
    <dataValidation type="list" allowBlank="1" showInputMessage="1" showErrorMessage="1" sqref="C9:C18">
      <formula1>$AO$1:$AP$1</formula1>
    </dataValidation>
    <dataValidation type="list" allowBlank="1" showInputMessage="1" showErrorMessage="1" sqref="H13:AI13 H15:AI15 H9:AI9 H17:AI17 H11:AI11 H24:AI28">
      <formula1>$E$31:$E$38</formula1>
    </dataValidation>
  </dataValidations>
  <pageMargins left="0.19685039370078741" right="0" top="0.39370078740157483" bottom="0.19685039370078741" header="0.51181102362204722" footer="0.5118110236220472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調書１</vt:lpstr>
      <vt:lpstr>調書2-1</vt:lpstr>
      <vt:lpstr>調書2-2</vt:lpstr>
      <vt:lpstr>調書１!Print_Area</vt:lpstr>
      <vt:lpstr>'調書2-1'!Print_Area</vt:lpstr>
      <vt:lpstr>'調書2-2'!Print_Area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2022-06-10T06:12:09Z</cp:lastPrinted>
  <dcterms:created xsi:type="dcterms:W3CDTF">2019-10-03T04:37:47Z</dcterms:created>
  <dcterms:modified xsi:type="dcterms:W3CDTF">2024-10-11T07:52:35Z</dcterms:modified>
</cp:coreProperties>
</file>