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はじめにお読みください" sheetId="20" r:id="rId1"/>
    <sheet name="調書1-1" sheetId="8" r:id="rId2"/>
    <sheet name="【記載例】調書1-1" sheetId="9" r:id="rId3"/>
    <sheet name="調書1-2" sheetId="16" r:id="rId4"/>
    <sheet name="調書2-1" sheetId="1" r:id="rId5"/>
    <sheet name="調書2-2" sheetId="10" r:id="rId6"/>
    <sheet name="【記載例】調書2" sheetId="14" r:id="rId7"/>
    <sheet name="調書3" sheetId="18" r:id="rId8"/>
    <sheet name="調書4" sheetId="19" r:id="rId9"/>
  </sheets>
  <definedNames>
    <definedName name="_xlnm.Print_Area" localSheetId="2">'【記載例】調書1-1'!$A$1:$AS$38</definedName>
    <definedName name="_xlnm.Print_Area" localSheetId="6">【記載例】調書2!$A$1:$AS$31</definedName>
    <definedName name="_xlnm.Print_Area" localSheetId="0">はじめにお読みください!$A$1:$F$20</definedName>
    <definedName name="_xlnm.Print_Area" localSheetId="1">'調書1-1'!$A$1:$AS$37</definedName>
    <definedName name="_xlnm.Print_Area" localSheetId="3">'調書1-2'!$A$1:$P$45</definedName>
    <definedName name="_xlnm.Print_Area" localSheetId="4">'調書2-1'!$A$1:$AS$36</definedName>
    <definedName name="_xlnm.Print_Area" localSheetId="5">'調書2-2'!$A$1:$AS$36</definedName>
    <definedName name="_xlnm.Print_Area" localSheetId="7">調書3!$A$1:$W$51</definedName>
    <definedName name="_xlnm.Print_Area" localSheetId="8">調書4!$A$1:$F$64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10" l="1"/>
  <c r="C1" i="1"/>
  <c r="AU2" i="8"/>
  <c r="L2" i="1" s="1"/>
  <c r="L2" i="10" l="1"/>
  <c r="H5" i="8"/>
  <c r="I5" i="8"/>
  <c r="N9" i="10"/>
  <c r="V9" i="10"/>
  <c r="AD9" i="10"/>
  <c r="T9" i="1"/>
  <c r="T9" i="10"/>
  <c r="AC9" i="1"/>
  <c r="AC9" i="10"/>
  <c r="N9" i="1"/>
  <c r="F9" i="10"/>
  <c r="O9" i="1"/>
  <c r="O9" i="10"/>
  <c r="P9" i="1"/>
  <c r="X9" i="1"/>
  <c r="AF9" i="1"/>
  <c r="H9" i="10"/>
  <c r="P9" i="10"/>
  <c r="X9" i="10"/>
  <c r="AF9" i="10"/>
  <c r="L9" i="10"/>
  <c r="M9" i="1"/>
  <c r="M9" i="10"/>
  <c r="F9" i="1"/>
  <c r="AD9" i="1"/>
  <c r="AE9" i="1"/>
  <c r="W9" i="10"/>
  <c r="I9" i="1"/>
  <c r="Q9" i="1"/>
  <c r="Y9" i="1"/>
  <c r="AG9" i="1"/>
  <c r="I9" i="10"/>
  <c r="Q9" i="10"/>
  <c r="Y9" i="10"/>
  <c r="AG9" i="10"/>
  <c r="L9" i="1"/>
  <c r="AB9" i="10"/>
  <c r="U9" i="1"/>
  <c r="U9" i="10"/>
  <c r="V9" i="1"/>
  <c r="G9" i="1"/>
  <c r="G9" i="10"/>
  <c r="H9" i="1"/>
  <c r="J9" i="1"/>
  <c r="R9" i="1"/>
  <c r="Z9" i="1"/>
  <c r="AH9" i="1"/>
  <c r="J9" i="10"/>
  <c r="R9" i="10"/>
  <c r="Z9" i="10"/>
  <c r="AH9" i="10"/>
  <c r="AB9" i="1"/>
  <c r="E9" i="1"/>
  <c r="E9" i="10"/>
  <c r="J5" i="8"/>
  <c r="W9" i="1"/>
  <c r="AE9" i="10"/>
  <c r="K9" i="1"/>
  <c r="S9" i="1"/>
  <c r="AA9" i="1"/>
  <c r="AI9" i="1"/>
  <c r="K9" i="10"/>
  <c r="S9" i="10"/>
  <c r="AA9" i="10"/>
  <c r="AI9" i="10"/>
  <c r="F62" i="19" l="1"/>
  <c r="F60" i="19"/>
  <c r="F56" i="19"/>
  <c r="F53" i="19"/>
  <c r="F50" i="19"/>
  <c r="F46" i="19"/>
  <c r="F41" i="19"/>
  <c r="F39" i="19"/>
  <c r="F35" i="19"/>
  <c r="F32" i="19"/>
  <c r="F26" i="19"/>
  <c r="F21" i="19"/>
  <c r="F16" i="19"/>
  <c r="F10" i="19"/>
  <c r="F4" i="19"/>
  <c r="Q3" i="18" l="1"/>
  <c r="K3" i="18"/>
  <c r="AP10" i="1"/>
  <c r="AO13" i="9" l="1"/>
  <c r="AP13" i="9" s="1"/>
  <c r="A28" i="9"/>
  <c r="A27" i="9"/>
  <c r="A26" i="9"/>
  <c r="A25" i="9"/>
  <c r="A24" i="9"/>
  <c r="A23" i="9"/>
  <c r="A22" i="9"/>
  <c r="A21" i="9"/>
  <c r="A20" i="9"/>
  <c r="A19" i="9"/>
  <c r="A18" i="9"/>
  <c r="A17" i="9"/>
  <c r="A16" i="9"/>
  <c r="A15" i="9"/>
  <c r="A14" i="9"/>
  <c r="A13" i="9"/>
  <c r="A12" i="9"/>
  <c r="A11" i="9"/>
  <c r="A10" i="9"/>
  <c r="A9" i="9"/>
  <c r="A27" i="8"/>
  <c r="A26" i="8"/>
  <c r="A25" i="8"/>
  <c r="A24" i="8"/>
  <c r="A23" i="8"/>
  <c r="A22" i="8"/>
  <c r="A21" i="8"/>
  <c r="A20" i="8"/>
  <c r="A19" i="8"/>
  <c r="A18" i="8"/>
  <c r="A17" i="8"/>
  <c r="A16" i="8"/>
  <c r="A15" i="8"/>
  <c r="A14" i="8"/>
  <c r="A13" i="8"/>
  <c r="A12" i="8"/>
  <c r="A11" i="8"/>
  <c r="A10" i="8"/>
  <c r="A9" i="8"/>
  <c r="A8" i="8"/>
  <c r="O11" i="16"/>
  <c r="N11" i="16"/>
  <c r="M11" i="16"/>
  <c r="L11" i="16"/>
  <c r="K11" i="16"/>
  <c r="J11" i="16"/>
  <c r="I11" i="16"/>
  <c r="H11" i="16"/>
  <c r="G11" i="16"/>
  <c r="F11" i="16"/>
  <c r="E11" i="16"/>
  <c r="D11" i="16"/>
  <c r="AN28" i="8"/>
  <c r="AM28" i="8"/>
  <c r="AL28" i="8"/>
  <c r="AK28" i="8"/>
  <c r="AJ28" i="8"/>
  <c r="AI28" i="8"/>
  <c r="AH28" i="8"/>
  <c r="AG28" i="8"/>
  <c r="AF28" i="8"/>
  <c r="AE28" i="8"/>
  <c r="AD28" i="8"/>
  <c r="AC28" i="8"/>
  <c r="AB28" i="8"/>
  <c r="AA28" i="8"/>
  <c r="Z28" i="8"/>
  <c r="Y28" i="8"/>
  <c r="X28" i="8"/>
  <c r="W28" i="8"/>
  <c r="V28" i="8"/>
  <c r="U28" i="8"/>
  <c r="T28" i="8"/>
  <c r="S28" i="8"/>
  <c r="R28" i="8"/>
  <c r="Q28" i="8"/>
  <c r="P28" i="8"/>
  <c r="O28" i="8"/>
  <c r="N28" i="8"/>
  <c r="M28" i="8"/>
  <c r="L28" i="8"/>
  <c r="K28" i="8"/>
  <c r="J28" i="8"/>
  <c r="I28" i="8"/>
  <c r="H28" i="8"/>
  <c r="D5" i="16" l="1"/>
  <c r="P41" i="16"/>
  <c r="O39" i="16"/>
  <c r="N39" i="16"/>
  <c r="M39" i="16"/>
  <c r="L39" i="16"/>
  <c r="K39" i="16"/>
  <c r="J39" i="16"/>
  <c r="I39" i="16"/>
  <c r="H39" i="16"/>
  <c r="G39" i="16"/>
  <c r="F39" i="16"/>
  <c r="E39" i="16"/>
  <c r="D39" i="16"/>
  <c r="P36" i="16"/>
  <c r="P35" i="16"/>
  <c r="P34" i="16"/>
  <c r="P33" i="16"/>
  <c r="P32" i="16"/>
  <c r="P31" i="16"/>
  <c r="P30" i="16"/>
  <c r="P29" i="16"/>
  <c r="P28" i="16"/>
  <c r="P27" i="16"/>
  <c r="P26" i="16"/>
  <c r="P25" i="16"/>
  <c r="P24" i="16"/>
  <c r="P23" i="16"/>
  <c r="P22" i="16"/>
  <c r="P21" i="16"/>
  <c r="P20" i="16"/>
  <c r="P19" i="16"/>
  <c r="P18" i="16"/>
  <c r="P17" i="16"/>
  <c r="P16" i="16"/>
  <c r="P15" i="16"/>
  <c r="P14" i="16"/>
  <c r="P13" i="16"/>
  <c r="P12" i="16"/>
  <c r="AJ31" i="14"/>
  <c r="AM31" i="14" s="1"/>
  <c r="AP31" i="14" s="1"/>
  <c r="AJ30" i="14"/>
  <c r="AM30" i="14" s="1"/>
  <c r="AP30" i="14" s="1"/>
  <c r="AM29" i="14"/>
  <c r="AP29" i="14" s="1"/>
  <c r="AJ29" i="14"/>
  <c r="AJ28" i="14"/>
  <c r="AM28" i="14" s="1"/>
  <c r="AP28" i="14" s="1"/>
  <c r="AJ27" i="14"/>
  <c r="AM27" i="14" s="1"/>
  <c r="AP27" i="14" s="1"/>
  <c r="AJ26" i="14"/>
  <c r="AM26" i="14" s="1"/>
  <c r="AP26" i="14" s="1"/>
  <c r="AI22" i="14"/>
  <c r="AH22" i="14"/>
  <c r="AG22" i="14"/>
  <c r="AF22" i="14"/>
  <c r="AE22" i="14"/>
  <c r="AD22" i="14"/>
  <c r="AC22" i="14"/>
  <c r="AB22" i="14"/>
  <c r="AA22" i="14"/>
  <c r="Z22" i="14"/>
  <c r="Y22" i="14"/>
  <c r="X22" i="14"/>
  <c r="W22" i="14"/>
  <c r="V22" i="14"/>
  <c r="U22" i="14"/>
  <c r="T22" i="14"/>
  <c r="S22" i="14"/>
  <c r="R22" i="14"/>
  <c r="Q22" i="14"/>
  <c r="P22" i="14"/>
  <c r="O22" i="14"/>
  <c r="N22" i="14"/>
  <c r="M22" i="14"/>
  <c r="L22" i="14"/>
  <c r="K22" i="14"/>
  <c r="J22" i="14"/>
  <c r="I22" i="14"/>
  <c r="H22" i="14"/>
  <c r="G22" i="14"/>
  <c r="F22" i="14"/>
  <c r="E22" i="14"/>
  <c r="AJ21" i="14"/>
  <c r="AM21" i="14" s="1"/>
  <c r="AP21" i="14" s="1"/>
  <c r="AJ20" i="14"/>
  <c r="AM20" i="14" s="1"/>
  <c r="AP20" i="14" s="1"/>
  <c r="AM19" i="14"/>
  <c r="AP19" i="14" s="1"/>
  <c r="AJ19" i="14"/>
  <c r="AJ18" i="14"/>
  <c r="AM18" i="14" s="1"/>
  <c r="AP18" i="14" s="1"/>
  <c r="AJ17" i="14"/>
  <c r="AM17" i="14" s="1"/>
  <c r="AP17" i="14" s="1"/>
  <c r="AJ16" i="14"/>
  <c r="AM16" i="14" s="1"/>
  <c r="AP16" i="14" s="1"/>
  <c r="AJ15" i="14"/>
  <c r="AM15" i="14" s="1"/>
  <c r="AP15" i="14" s="1"/>
  <c r="AJ14" i="14"/>
  <c r="AM14" i="14" s="1"/>
  <c r="AP14" i="14" s="1"/>
  <c r="AJ13" i="14"/>
  <c r="AM13" i="14" s="1"/>
  <c r="AP13" i="14" s="1"/>
  <c r="AJ12" i="14"/>
  <c r="AJ22" i="14" l="1"/>
  <c r="P39" i="16"/>
  <c r="AM12" i="14"/>
  <c r="D7" i="16" l="1"/>
  <c r="AM22" i="14"/>
  <c r="AP12" i="14"/>
  <c r="AP22" i="14" s="1"/>
  <c r="AU27" i="10" l="1"/>
  <c r="AP27" i="10"/>
  <c r="AJ27" i="10"/>
  <c r="AM27" i="10" s="1"/>
  <c r="AU26" i="10"/>
  <c r="AP26" i="10"/>
  <c r="AJ26" i="10"/>
  <c r="AM26" i="10" s="1"/>
  <c r="AU25" i="10"/>
  <c r="AP25" i="10"/>
  <c r="AJ25" i="10"/>
  <c r="AM25" i="10" s="1"/>
  <c r="AU24" i="10"/>
  <c r="AP24" i="10"/>
  <c r="AJ24" i="10"/>
  <c r="AM24" i="10" s="1"/>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20" i="10"/>
  <c r="E20" i="10"/>
  <c r="AU19" i="10"/>
  <c r="AP19" i="10"/>
  <c r="AM19" i="10"/>
  <c r="AJ19" i="10"/>
  <c r="AU18" i="10"/>
  <c r="AP18" i="10"/>
  <c r="AM18" i="10"/>
  <c r="AJ18" i="10"/>
  <c r="AU17" i="10"/>
  <c r="AP17" i="10"/>
  <c r="AM17" i="10"/>
  <c r="AJ17" i="10"/>
  <c r="AP16" i="10"/>
  <c r="AJ16" i="10"/>
  <c r="AM16" i="10" s="1"/>
  <c r="AP15" i="10"/>
  <c r="AM15" i="10"/>
  <c r="AJ15" i="10"/>
  <c r="AP14" i="10"/>
  <c r="AJ14" i="10"/>
  <c r="AM14" i="10" s="1"/>
  <c r="AU13" i="10"/>
  <c r="AP13" i="10"/>
  <c r="AJ13" i="10"/>
  <c r="AM13" i="10" s="1"/>
  <c r="AU12" i="10"/>
  <c r="AP12" i="10"/>
  <c r="AJ12" i="10"/>
  <c r="AM12" i="10" s="1"/>
  <c r="AU11" i="10"/>
  <c r="AP11" i="10"/>
  <c r="AJ11" i="10"/>
  <c r="AM11" i="10" s="1"/>
  <c r="AU10" i="10"/>
  <c r="AP10" i="10"/>
  <c r="AP20" i="10" s="1"/>
  <c r="AJ10" i="10"/>
  <c r="AJ20" i="10" s="1"/>
  <c r="Z3" i="10"/>
  <c r="AM10" i="10" l="1"/>
  <c r="AM20" i="10" s="1"/>
  <c r="Z3" i="1" l="1"/>
  <c r="AP16" i="1"/>
  <c r="AM16" i="1"/>
  <c r="AJ16" i="1"/>
  <c r="AP15" i="1"/>
  <c r="AJ15" i="1"/>
  <c r="AM15" i="1" s="1"/>
  <c r="AP14" i="1"/>
  <c r="AM14" i="1"/>
  <c r="AJ14" i="1"/>
  <c r="AO31" i="9"/>
  <c r="AP31" i="9" s="1"/>
  <c r="AO30" i="9"/>
  <c r="AP30" i="9" s="1"/>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AO28" i="9"/>
  <c r="AP28" i="9" s="1"/>
  <c r="AO27" i="9"/>
  <c r="AP27" i="9" s="1"/>
  <c r="AO26" i="9"/>
  <c r="AP26" i="9" s="1"/>
  <c r="AO25" i="9"/>
  <c r="AP25" i="9" s="1"/>
  <c r="AO24" i="9"/>
  <c r="AP24" i="9" s="1"/>
  <c r="AO23" i="9"/>
  <c r="AP23" i="9" s="1"/>
  <c r="AO22" i="9"/>
  <c r="AP22" i="9" s="1"/>
  <c r="AO21" i="9"/>
  <c r="AP21" i="9" s="1"/>
  <c r="AO20" i="9"/>
  <c r="AP20" i="9" s="1"/>
  <c r="AO19" i="9"/>
  <c r="AP19" i="9" s="1"/>
  <c r="AO18" i="9"/>
  <c r="AP18" i="9" s="1"/>
  <c r="AO17" i="9"/>
  <c r="AP17" i="9" s="1"/>
  <c r="AO16" i="9"/>
  <c r="AP16" i="9" s="1"/>
  <c r="AO15" i="9"/>
  <c r="AP15" i="9" s="1"/>
  <c r="AO14" i="9"/>
  <c r="AP14" i="9" s="1"/>
  <c r="AO12" i="9"/>
  <c r="AP12" i="9" s="1"/>
  <c r="AO11" i="9"/>
  <c r="AP11" i="9" s="1"/>
  <c r="AO10" i="9"/>
  <c r="AP10" i="9" s="1"/>
  <c r="AO9" i="9"/>
  <c r="J6" i="9"/>
  <c r="I6" i="9"/>
  <c r="H6" i="9"/>
  <c r="D35" i="9" s="1"/>
  <c r="AO30" i="8"/>
  <c r="AP30" i="8" s="1"/>
  <c r="AO29" i="8"/>
  <c r="AP29" i="8" s="1"/>
  <c r="AO27" i="8"/>
  <c r="AP27" i="8" s="1"/>
  <c r="AO26" i="8"/>
  <c r="AP26" i="8" s="1"/>
  <c r="AO25" i="8"/>
  <c r="AP25" i="8" s="1"/>
  <c r="AO24" i="8"/>
  <c r="AP24" i="8" s="1"/>
  <c r="AO23" i="8"/>
  <c r="AP23" i="8" s="1"/>
  <c r="AO22" i="8"/>
  <c r="AP22" i="8" s="1"/>
  <c r="AO21" i="8"/>
  <c r="AP21" i="8" s="1"/>
  <c r="AO20" i="8"/>
  <c r="AP20" i="8" s="1"/>
  <c r="AO19" i="8"/>
  <c r="AP19" i="8" s="1"/>
  <c r="AO18" i="8"/>
  <c r="AP18" i="8" s="1"/>
  <c r="AO17" i="8"/>
  <c r="AP17" i="8" s="1"/>
  <c r="AO16" i="8"/>
  <c r="AP16" i="8" s="1"/>
  <c r="AO15" i="8"/>
  <c r="AP15" i="8" s="1"/>
  <c r="AO14" i="8"/>
  <c r="AP14" i="8" s="1"/>
  <c r="AO13" i="8"/>
  <c r="AP13" i="8" s="1"/>
  <c r="AO12" i="8"/>
  <c r="AP12" i="8" s="1"/>
  <c r="AO11" i="8"/>
  <c r="AP11" i="8" s="1"/>
  <c r="AO10" i="8"/>
  <c r="AP10" i="8" s="1"/>
  <c r="AO9" i="8"/>
  <c r="AP9" i="8" s="1"/>
  <c r="AO8" i="8"/>
  <c r="AI7" i="8"/>
  <c r="D34" i="8"/>
  <c r="AO28" i="8" l="1"/>
  <c r="AP28" i="8" s="1"/>
  <c r="AO29" i="9"/>
  <c r="O7" i="8"/>
  <c r="W7" i="8"/>
  <c r="AE7" i="8"/>
  <c r="AM7" i="8"/>
  <c r="K7" i="8"/>
  <c r="S7" i="8"/>
  <c r="AA7" i="8"/>
  <c r="AN8" i="9"/>
  <c r="AL8" i="9"/>
  <c r="AJ8" i="9"/>
  <c r="AH8" i="9"/>
  <c r="AF8" i="9"/>
  <c r="AD8" i="9"/>
  <c r="AB8" i="9"/>
  <c r="Z8" i="9"/>
  <c r="X8" i="9"/>
  <c r="V8" i="9"/>
  <c r="T8" i="9"/>
  <c r="R8" i="9"/>
  <c r="P8" i="9"/>
  <c r="N8" i="9"/>
  <c r="L8" i="9"/>
  <c r="J8" i="9"/>
  <c r="AM8" i="9"/>
  <c r="AK8" i="9"/>
  <c r="AI8" i="9"/>
  <c r="AG8" i="9"/>
  <c r="AE8" i="9"/>
  <c r="M8" i="9"/>
  <c r="Q8" i="9"/>
  <c r="U8" i="9"/>
  <c r="Y8" i="9"/>
  <c r="AC8" i="9"/>
  <c r="AN7" i="8"/>
  <c r="AL7" i="8"/>
  <c r="AJ7" i="8"/>
  <c r="AH7" i="8"/>
  <c r="AF7" i="8"/>
  <c r="AD7" i="8"/>
  <c r="AB7" i="8"/>
  <c r="Z7" i="8"/>
  <c r="X7" i="8"/>
  <c r="V7" i="8"/>
  <c r="T7" i="8"/>
  <c r="R7" i="8"/>
  <c r="P7" i="8"/>
  <c r="N7" i="8"/>
  <c r="L7" i="8"/>
  <c r="J7" i="8"/>
  <c r="M7" i="8"/>
  <c r="Q7" i="8"/>
  <c r="U7" i="8"/>
  <c r="Y7" i="8"/>
  <c r="AC7" i="8"/>
  <c r="AG7" i="8"/>
  <c r="AK7" i="8"/>
  <c r="AP31" i="8"/>
  <c r="AQ31" i="8" s="1"/>
  <c r="AP8" i="8"/>
  <c r="K8" i="9"/>
  <c r="O8" i="9"/>
  <c r="S8" i="9"/>
  <c r="W8" i="9"/>
  <c r="AA8" i="9"/>
  <c r="AP29" i="9"/>
  <c r="AP32" i="9" s="1"/>
  <c r="AP9" i="9"/>
  <c r="AQ32" i="9" l="1"/>
  <c r="AJ10" i="1"/>
  <c r="AJ20" i="1" s="1"/>
  <c r="AU10" i="1"/>
  <c r="AJ11" i="1"/>
  <c r="AM11" i="1"/>
  <c r="AP11" i="1"/>
  <c r="AU11" i="1"/>
  <c r="AJ12" i="1"/>
  <c r="AM12" i="1"/>
  <c r="AP12" i="1"/>
  <c r="AU12" i="1"/>
  <c r="AJ13" i="1"/>
  <c r="AM13" i="1"/>
  <c r="AP13" i="1"/>
  <c r="AU13" i="1"/>
  <c r="AJ17" i="1"/>
  <c r="AM17" i="1"/>
  <c r="AP17" i="1"/>
  <c r="AU17" i="1"/>
  <c r="AJ18" i="1"/>
  <c r="AM18" i="1"/>
  <c r="AP18" i="1"/>
  <c r="AU18" i="1"/>
  <c r="AJ19" i="1"/>
  <c r="AM19" i="1"/>
  <c r="AP19" i="1"/>
  <c r="AU19" i="1"/>
  <c r="E20" i="1"/>
  <c r="F20" i="1"/>
  <c r="G20" i="1"/>
  <c r="H20" i="1"/>
  <c r="I20" i="1"/>
  <c r="J20" i="1"/>
  <c r="K20" i="1"/>
  <c r="L20" i="1"/>
  <c r="M20" i="1"/>
  <c r="N20" i="1"/>
  <c r="O20" i="1"/>
  <c r="P20" i="1"/>
  <c r="Q20" i="1"/>
  <c r="R20" i="1"/>
  <c r="S20" i="1"/>
  <c r="T20" i="1"/>
  <c r="U20" i="1"/>
  <c r="V20" i="1"/>
  <c r="W20" i="1"/>
  <c r="X20" i="1"/>
  <c r="Y20" i="1"/>
  <c r="Z20" i="1"/>
  <c r="AA20" i="1"/>
  <c r="AB20" i="1"/>
  <c r="AC20" i="1"/>
  <c r="AD20" i="1"/>
  <c r="AE20" i="1"/>
  <c r="AF20" i="1"/>
  <c r="AP20" i="1"/>
  <c r="AJ24" i="1"/>
  <c r="AM24" i="1" s="1"/>
  <c r="AP24" i="1"/>
  <c r="AU24" i="1"/>
  <c r="AJ25" i="1"/>
  <c r="AM25" i="1" s="1"/>
  <c r="AP25" i="1"/>
  <c r="AU25" i="1"/>
  <c r="AJ26" i="1"/>
  <c r="AM26" i="1" s="1"/>
  <c r="AP26" i="1"/>
  <c r="AU26" i="1" s="1"/>
  <c r="AJ27" i="1"/>
  <c r="AM27" i="1" s="1"/>
  <c r="AP27" i="1"/>
  <c r="AU27" i="1" s="1"/>
  <c r="AM10" i="1" l="1"/>
  <c r="AM20" i="1" s="1"/>
</calcChain>
</file>

<file path=xl/comments1.xml><?xml version="1.0" encoding="utf-8"?>
<comments xmlns="http://schemas.openxmlformats.org/spreadsheetml/2006/main">
  <authors>
    <author>作成者</author>
  </authors>
  <commentList>
    <comment ref="C29" authorId="0" shapeId="0">
      <text>
        <r>
          <rPr>
            <b/>
            <sz val="9"/>
            <color indexed="81"/>
            <rFont val="MS P ゴシック"/>
            <family val="3"/>
            <charset val="128"/>
          </rPr>
          <t>●●損害保険　など</t>
        </r>
      </text>
    </comment>
    <comment ref="C31"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<sst xmlns="http://schemas.openxmlformats.org/spreadsheetml/2006/main" count="478" uniqueCount="312">
  <si>
    <t>注８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6"/>
  </si>
  <si>
    <t>注７　当該職員が福祉専門職加算等の対象資格（社会福祉士、介護福祉士、理学療法士等）保有者である場合は、「資格等」欄に当該資格名を必ず記載してください。
　　　</t>
    <rPh sb="0" eb="1">
      <t>チュウ</t>
    </rPh>
    <rPh sb="3" eb="5">
      <t>トウガイ</t>
    </rPh>
    <rPh sb="5" eb="7">
      <t>ショクイン</t>
    </rPh>
    <rPh sb="8" eb="10">
      <t>フクシ</t>
    </rPh>
    <rPh sb="10" eb="12">
      <t>センモン</t>
    </rPh>
    <rPh sb="12" eb="13">
      <t>ショク</t>
    </rPh>
    <rPh sb="13" eb="15">
      <t>カサン</t>
    </rPh>
    <rPh sb="15" eb="16">
      <t>トウ</t>
    </rPh>
    <rPh sb="17" eb="19">
      <t>タイショウ</t>
    </rPh>
    <rPh sb="19" eb="21">
      <t>シカク</t>
    </rPh>
    <rPh sb="41" eb="44">
      <t>ホユウシャ</t>
    </rPh>
    <rPh sb="47" eb="49">
      <t>バアイ</t>
    </rPh>
    <rPh sb="52" eb="54">
      <t>シカク</t>
    </rPh>
    <rPh sb="54" eb="55">
      <t>トウ</t>
    </rPh>
    <rPh sb="56" eb="57">
      <t>ラン</t>
    </rPh>
    <rPh sb="58" eb="60">
      <t>トウガイ</t>
    </rPh>
    <rPh sb="60" eb="62">
      <t>シカク</t>
    </rPh>
    <rPh sb="62" eb="63">
      <t>メイ</t>
    </rPh>
    <rPh sb="64" eb="65">
      <t>カナラ</t>
    </rPh>
    <rPh sb="66" eb="68">
      <t>キサイ</t>
    </rPh>
    <phoneticPr fontId="6"/>
  </si>
  <si>
    <r>
      <t>注６　</t>
    </r>
    <r>
      <rPr>
        <b/>
        <u/>
        <sz val="10"/>
        <rFont val="ＭＳ ゴシック"/>
        <family val="3"/>
        <charset val="128"/>
      </rPr>
      <t>「常勤換算後の人数」欄の算出に当たっては、職員ごとに小数点以下第２位を切り捨て</t>
    </r>
    <r>
      <rPr>
        <sz val="10"/>
        <rFont val="ＭＳ ゴシック"/>
        <family val="3"/>
        <charset val="128"/>
      </rPr>
      <t>てください。
　　　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ス</t>
    </rPh>
    <rPh sb="65" eb="66">
      <t>スウ</t>
    </rPh>
    <rPh sb="68" eb="70">
      <t>チョウカ</t>
    </rPh>
    <rPh sb="70" eb="72">
      <t>キンム</t>
    </rPh>
    <rPh sb="72" eb="73">
      <t>トウ</t>
    </rPh>
    <phoneticPr fontId="6"/>
  </si>
  <si>
    <t>注５　１日の勤務時間数は、超過勤務等も含め実際の勤務時間数を記入してください。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Ph sb="0" eb="1">
      <t>チュウ</t>
    </rPh>
    <phoneticPr fontId="6"/>
  </si>
  <si>
    <t>注４　「その他の職員」欄には、管理者、サービス管理責任者、事務員、栄養士・調理師その他、直接サービス提供職員以外の職員を記載してください。
　　※　昼間多機能・一体型事業所の場合、１つの事業種別・事業所にまとめて記載いただければ結構です。</t>
    <rPh sb="0" eb="1">
      <t>チュウ</t>
    </rPh>
    <rPh sb="74" eb="76">
      <t>ヒルマ</t>
    </rPh>
    <phoneticPr fontId="6"/>
  </si>
  <si>
    <t>注３　「常勤職員の勤務すべき時間数」欄、「サービス提供時間」欄（運営規程に定める各事業ごとの営業時間）も忘れずに記入してください。</t>
    <rPh sb="0" eb="1">
      <t>チュウ</t>
    </rPh>
    <phoneticPr fontId="6"/>
  </si>
  <si>
    <r>
      <t>注２　</t>
    </r>
    <r>
      <rPr>
        <b/>
        <u/>
        <sz val="10"/>
        <rFont val="ＭＳ ゴシック"/>
        <family val="3"/>
        <charset val="128"/>
      </rPr>
      <t>「勤務形態」欄は、①常勤・専従、②常勤・兼務、③非常勤・専従、④非常勤・兼務のいずれかを記載</t>
    </r>
    <r>
      <rPr>
        <sz val="10"/>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6"/>
  </si>
  <si>
    <r>
      <t>注１　本表は</t>
    </r>
    <r>
      <rPr>
        <b/>
        <u/>
        <sz val="10"/>
        <rFont val="ＭＳ ゴシック"/>
        <family val="3"/>
        <charset val="128"/>
      </rPr>
      <t>サービスの種類ごと、主たる事業所、従たる事業所ごとに作成</t>
    </r>
    <r>
      <rPr>
        <sz val="10"/>
        <rFont val="ＭＳ ゴシック"/>
        <family val="3"/>
        <charset val="128"/>
      </rPr>
      <t>してください。
　　　また、生活介護、療養介護、施設入所支援において、</t>
    </r>
    <r>
      <rPr>
        <b/>
        <u/>
        <sz val="10"/>
        <rFont val="ＭＳ ゴシック"/>
        <family val="3"/>
        <charset val="128"/>
      </rPr>
      <t>複数のサービス提供単位を設定する場合はその単位ごとに作成</t>
    </r>
    <r>
      <rPr>
        <sz val="10"/>
        <rFont val="ＭＳ ゴシック"/>
        <family val="3"/>
        <charset val="128"/>
      </rPr>
      <t>してください。</t>
    </r>
    <rPh sb="0" eb="1">
      <t>チュウ</t>
    </rPh>
    <rPh sb="3" eb="4">
      <t>ホン</t>
    </rPh>
    <rPh sb="4" eb="5">
      <t>ヒョウ</t>
    </rPh>
    <rPh sb="11" eb="13">
      <t>シュルイ</t>
    </rPh>
    <rPh sb="16" eb="17">
      <t>シュ</t>
    </rPh>
    <rPh sb="19" eb="22">
      <t>ジギョウショ</t>
    </rPh>
    <rPh sb="23" eb="24">
      <t>ジュウ</t>
    </rPh>
    <rPh sb="26" eb="29">
      <t>ジギョウショ</t>
    </rPh>
    <rPh sb="32" eb="34">
      <t>サクセイ</t>
    </rPh>
    <rPh sb="48" eb="50">
      <t>セイカツ</t>
    </rPh>
    <rPh sb="50" eb="52">
      <t>カイゴ</t>
    </rPh>
    <rPh sb="53" eb="55">
      <t>リョウヨウ</t>
    </rPh>
    <rPh sb="55" eb="57">
      <t>カイゴ</t>
    </rPh>
    <rPh sb="58" eb="60">
      <t>シセツ</t>
    </rPh>
    <rPh sb="60" eb="62">
      <t>ニュウショ</t>
    </rPh>
    <rPh sb="62" eb="64">
      <t>シエン</t>
    </rPh>
    <rPh sb="69" eb="71">
      <t>フクスウ</t>
    </rPh>
    <rPh sb="76" eb="78">
      <t>テイキョウ</t>
    </rPh>
    <rPh sb="81" eb="83">
      <t>セッテイ</t>
    </rPh>
    <phoneticPr fontId="6"/>
  </si>
  <si>
    <t>その他の職員</t>
    <rPh sb="2" eb="3">
      <t>タ</t>
    </rPh>
    <rPh sb="4" eb="6">
      <t>ショクイン</t>
    </rPh>
    <phoneticPr fontId="6"/>
  </si>
  <si>
    <t>サービス提供時間</t>
    <rPh sb="4" eb="6">
      <t>テイキョウ</t>
    </rPh>
    <rPh sb="6" eb="8">
      <t>ジカン</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</si>
  <si>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</si>
  <si>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合計</t>
    <rPh sb="0" eb="2">
      <t>ゴウケイ</t>
    </rPh>
    <phoneticPr fontId="6"/>
  </si>
  <si>
    <t>資格等</t>
    <rPh sb="0" eb="2">
      <t>シカク</t>
    </rPh>
    <rPh sb="2" eb="3">
      <t>トウ</t>
    </rPh>
    <phoneticPr fontId="6"/>
  </si>
  <si>
    <t>常勤換算後の人数</t>
    <rPh sb="0" eb="2">
      <t>ジョウキン</t>
    </rPh>
    <rPh sb="2" eb="4">
      <t>カンザン</t>
    </rPh>
    <rPh sb="4" eb="5">
      <t>ゴ</t>
    </rPh>
    <rPh sb="6" eb="8">
      <t>ニンズウ</t>
    </rPh>
    <phoneticPr fontId="6"/>
  </si>
  <si>
    <t>週平均の勤務時間</t>
    <rPh sb="0" eb="3">
      <t>シュウヘイキン</t>
    </rPh>
    <rPh sb="4" eb="6">
      <t>キンム</t>
    </rPh>
    <rPh sb="6" eb="8">
      <t>ジカン</t>
    </rPh>
    <phoneticPr fontId="6"/>
  </si>
  <si>
    <t>第４週</t>
    <rPh sb="0" eb="1">
      <t>ダイ</t>
    </rPh>
    <rPh sb="2" eb="3">
      <t>シュウ</t>
    </rPh>
    <phoneticPr fontId="6"/>
  </si>
  <si>
    <t>第３週</t>
    <rPh sb="0" eb="1">
      <t>ダイ</t>
    </rPh>
    <rPh sb="2" eb="3">
      <t>シュウ</t>
    </rPh>
    <phoneticPr fontId="6"/>
  </si>
  <si>
    <t>第２週</t>
    <rPh sb="0" eb="1">
      <t>ダイ</t>
    </rPh>
    <rPh sb="2" eb="3">
      <t>シュウ</t>
    </rPh>
    <phoneticPr fontId="6"/>
  </si>
  <si>
    <t>第１週</t>
    <rPh sb="0" eb="1">
      <t>ダイ</t>
    </rPh>
    <rPh sb="2" eb="3">
      <t>シュウ</t>
    </rPh>
    <phoneticPr fontId="6"/>
  </si>
  <si>
    <t>氏名</t>
    <rPh sb="0" eb="2">
      <t>シメイ</t>
    </rPh>
    <phoneticPr fontId="6"/>
  </si>
  <si>
    <t>勤務形態</t>
    <rPh sb="0" eb="2">
      <t>キンム</t>
    </rPh>
    <rPh sb="2" eb="4">
      <t>ケイタイ</t>
    </rPh>
    <phoneticPr fontId="6"/>
  </si>
  <si>
    <t>職種</t>
    <rPh sb="0" eb="2">
      <t>ショクシュ</t>
    </rPh>
    <phoneticPr fontId="6"/>
  </si>
  <si>
    <t>直接サービス提供職員</t>
    <rPh sb="0" eb="2">
      <t>チョクセツ</t>
    </rPh>
    <rPh sb="6" eb="8">
      <t>テイキョウ</t>
    </rPh>
    <rPh sb="8" eb="10">
      <t>ショクイン</t>
    </rPh>
    <phoneticPr fontId="6"/>
  </si>
  <si>
    <t>　</t>
    <phoneticPr fontId="6"/>
  </si>
  <si>
    <t>人員配置区分等届出上の必要職員数</t>
    <rPh sb="0" eb="2">
      <t>ジンイン</t>
    </rPh>
    <rPh sb="2" eb="4">
      <t>ハイチ</t>
    </rPh>
    <rPh sb="4" eb="6">
      <t>クブン</t>
    </rPh>
    <rPh sb="6" eb="7">
      <t>トウ</t>
    </rPh>
    <rPh sb="7" eb="9">
      <t>トドケデ</t>
    </rPh>
    <phoneticPr fontId="6"/>
  </si>
  <si>
    <t>平均障害支援区分（生活介護の場合に記載）</t>
    <rPh sb="0" eb="2">
      <t>ヘイキン</t>
    </rPh>
    <phoneticPr fontId="6"/>
  </si>
  <si>
    <t>指定基準上の必要職員数</t>
    <rPh sb="0" eb="2">
      <t>シテイ</t>
    </rPh>
    <rPh sb="2" eb="4">
      <t>キジュン</t>
    </rPh>
    <rPh sb="4" eb="5">
      <t>ジョウ</t>
    </rPh>
    <rPh sb="6" eb="8">
      <t>ヒツヨウ</t>
    </rPh>
    <rPh sb="8" eb="11">
      <t>ショクインスウ</t>
    </rPh>
    <phoneticPr fontId="6"/>
  </si>
  <si>
    <t>前年度の平均利用者数</t>
    <rPh sb="0" eb="3">
      <t>ゼンネンド</t>
    </rPh>
    <rPh sb="4" eb="6">
      <t>ヘイキン</t>
    </rPh>
    <rPh sb="6" eb="9">
      <t>リヨウシャ</t>
    </rPh>
    <rPh sb="9" eb="10">
      <t>スウ</t>
    </rPh>
    <phoneticPr fontId="6"/>
  </si>
  <si>
    <t>定員</t>
    <rPh sb="0" eb="2">
      <t>テイイン</t>
    </rPh>
    <phoneticPr fontId="6"/>
  </si>
  <si>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6"/>
  </si>
  <si>
    <t>サービスの種類</t>
    <rPh sb="5" eb="7">
      <t>シュルイ</t>
    </rPh>
    <phoneticPr fontId="6"/>
  </si>
  <si>
    <t>（４）</t>
    <phoneticPr fontId="6"/>
  </si>
  <si>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6"/>
  </si>
  <si>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6"/>
  </si>
  <si>
    <t>記録の状況等</t>
    <rPh sb="0" eb="2">
      <t>キロク</t>
    </rPh>
    <rPh sb="3" eb="5">
      <t>ジョウキョウ</t>
    </rPh>
    <rPh sb="5" eb="6">
      <t>トウ</t>
    </rPh>
    <phoneticPr fontId="6"/>
  </si>
  <si>
    <t>（３）</t>
    <phoneticPr fontId="6"/>
  </si>
  <si>
    <t>件</t>
    <rPh sb="0" eb="1">
      <t>ケン</t>
    </rPh>
    <phoneticPr fontId="6"/>
  </si>
  <si>
    <t>自分の意思で開閉できない居室等に隔離する。</t>
    <rPh sb="0" eb="2">
      <t>ジブン</t>
    </rPh>
    <rPh sb="3" eb="5">
      <t>イシ</t>
    </rPh>
    <rPh sb="6" eb="8">
      <t>カイヘイ</t>
    </rPh>
    <rPh sb="12" eb="14">
      <t>キョシツ</t>
    </rPh>
    <rPh sb="14" eb="15">
      <t>トウ</t>
    </rPh>
    <rPh sb="16" eb="18">
      <t>カクリ</t>
    </rPh>
    <phoneticPr fontId="6"/>
  </si>
  <si>
    <t>⑩</t>
    <phoneticPr fontId="6"/>
  </si>
  <si>
    <t>行動を落ち着かせるため、向精神薬を投与する。</t>
    <rPh sb="0" eb="2">
      <t>コウドウ</t>
    </rPh>
    <rPh sb="3" eb="4">
      <t>オ</t>
    </rPh>
    <rPh sb="5" eb="6">
      <t>ツ</t>
    </rPh>
    <rPh sb="12" eb="16">
      <t>コウセイシンヤク</t>
    </rPh>
    <rPh sb="17" eb="19">
      <t>トウヨ</t>
    </rPh>
    <phoneticPr fontId="6"/>
  </si>
  <si>
    <t>⑨</t>
    <phoneticPr fontId="6"/>
  </si>
  <si>
    <t>脱衣やおむつはずしを制限するため、つなぎ服を着せる。</t>
    <rPh sb="0" eb="2">
      <t>ダツイ</t>
    </rPh>
    <rPh sb="10" eb="12">
      <t>セイゲン</t>
    </rPh>
    <rPh sb="20" eb="21">
      <t>フク</t>
    </rPh>
    <rPh sb="22" eb="23">
      <t>キ</t>
    </rPh>
    <phoneticPr fontId="6"/>
  </si>
  <si>
    <t>⑧</t>
    <phoneticPr fontId="6"/>
  </si>
  <si>
    <t>立ち上がりを妨げるような椅子を使用する。</t>
    <rPh sb="0" eb="1">
      <t>タ</t>
    </rPh>
    <rPh sb="2" eb="3">
      <t>ア</t>
    </rPh>
    <rPh sb="6" eb="7">
      <t>サマタ</t>
    </rPh>
    <rPh sb="12" eb="14">
      <t>イス</t>
    </rPh>
    <rPh sb="15" eb="17">
      <t>シヨウ</t>
    </rPh>
    <phoneticPr fontId="6"/>
  </si>
  <si>
    <t>⑦</t>
    <phoneticPr fontId="6"/>
  </si>
  <si>
    <t>⑥</t>
    <phoneticPr fontId="6"/>
  </si>
  <si>
    <t>⑤</t>
    <phoneticPr fontId="6"/>
  </si>
  <si>
    <t>点滴、経管栄養等のチューブを抜かないよう、体幹や四肢をひもなどで縛る。</t>
    <rPh sb="0" eb="2">
      <t>テンテキ</t>
    </rPh>
    <rPh sb="3" eb="4">
      <t>キョウ</t>
    </rPh>
    <rPh sb="4" eb="5">
      <t>カン</t>
    </rPh>
    <rPh sb="5" eb="8">
      <t>エイヨウナド</t>
    </rPh>
    <rPh sb="14" eb="15">
      <t>ヌ</t>
    </rPh>
    <phoneticPr fontId="6"/>
  </si>
  <si>
    <t>④</t>
    <phoneticPr fontId="6"/>
  </si>
  <si>
    <t>自分で降りることができないよう、ベッドを柵で囲む。</t>
    <rPh sb="0" eb="2">
      <t>ジブン</t>
    </rPh>
    <rPh sb="3" eb="4">
      <t>オ</t>
    </rPh>
    <rPh sb="20" eb="21">
      <t>サク</t>
    </rPh>
    <rPh sb="22" eb="23">
      <t>カコ</t>
    </rPh>
    <phoneticPr fontId="6"/>
  </si>
  <si>
    <t>③</t>
    <phoneticPr fontId="6"/>
  </si>
  <si>
    <t>転落しないよう、ベッドに体幹や四肢をひもなどで縛る。</t>
    <rPh sb="0" eb="2">
      <t>テンラク</t>
    </rPh>
    <phoneticPr fontId="6"/>
  </si>
  <si>
    <t>②</t>
    <phoneticPr fontId="6"/>
  </si>
  <si>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6"/>
  </si>
  <si>
    <t>①</t>
    <phoneticPr fontId="6"/>
  </si>
  <si>
    <t>現在、行っている身体拘束の状況</t>
    <rPh sb="0" eb="2">
      <t>ゲンザイ</t>
    </rPh>
    <rPh sb="3" eb="4">
      <t>オコナ</t>
    </rPh>
    <rPh sb="8" eb="10">
      <t>シンタイ</t>
    </rPh>
    <rPh sb="10" eb="12">
      <t>コウソク</t>
    </rPh>
    <rPh sb="13" eb="15">
      <t>ジョウキョウ</t>
    </rPh>
    <phoneticPr fontId="6"/>
  </si>
  <si>
    <t>回</t>
    <rPh sb="0" eb="1">
      <t>カイ</t>
    </rPh>
    <phoneticPr fontId="6"/>
  </si>
  <si>
    <t>（２）</t>
    <phoneticPr fontId="6"/>
  </si>
  <si>
    <t>身体拘束の状況</t>
    <rPh sb="0" eb="2">
      <t>シンタイ</t>
    </rPh>
    <rPh sb="2" eb="4">
      <t>コウソク</t>
    </rPh>
    <rPh sb="5" eb="7">
      <t>ジョウキョウ</t>
    </rPh>
    <phoneticPr fontId="6"/>
  </si>
  <si>
    <t>（１）</t>
    <phoneticPr fontId="6"/>
  </si>
  <si>
    <t>事業所番号</t>
    <rPh sb="0" eb="3">
      <t>ジギョウショ</t>
    </rPh>
    <rPh sb="3" eb="5">
      <t>バンゴウ</t>
    </rPh>
    <phoneticPr fontId="6"/>
  </si>
  <si>
    <t>事業所名</t>
    <phoneticPr fontId="6"/>
  </si>
  <si>
    <t>実地指導日</t>
    <rPh sb="0" eb="2">
      <t>ジッチ</t>
    </rPh>
    <rPh sb="2" eb="4">
      <t>シドウ</t>
    </rPh>
    <rPh sb="4" eb="5">
      <t>ヒ</t>
    </rPh>
    <phoneticPr fontId="6"/>
  </si>
  <si>
    <t>&lt;&lt;&lt;まずは、実地指導年月日を西暦年（例：2020/10/29）で入力してください</t>
    <rPh sb="7" eb="9">
      <t>ジッチ</t>
    </rPh>
    <rPh sb="9" eb="11">
      <t>シドウ</t>
    </rPh>
    <rPh sb="11" eb="14">
      <t>ネンガッピ</t>
    </rPh>
    <rPh sb="15" eb="17">
      <t>セイレキ</t>
    </rPh>
    <rPh sb="17" eb="18">
      <t>ネン</t>
    </rPh>
    <rPh sb="19" eb="20">
      <t>レイ</t>
    </rPh>
    <rPh sb="33" eb="35">
      <t>ニュウリョク</t>
    </rPh>
    <phoneticPr fontId="6"/>
  </si>
  <si>
    <t>No.</t>
    <phoneticPr fontId="6"/>
  </si>
  <si>
    <t>受給者番号</t>
    <rPh sb="0" eb="3">
      <t>ジュキュウシャ</t>
    </rPh>
    <rPh sb="3" eb="5">
      <t>バンゴウ</t>
    </rPh>
    <phoneticPr fontId="6"/>
  </si>
  <si>
    <t>受給者
発行市町</t>
    <rPh sb="0" eb="3">
      <t>ジュキュウシャ</t>
    </rPh>
    <rPh sb="4" eb="6">
      <t>ハッコウ</t>
    </rPh>
    <rPh sb="6" eb="8">
      <t>シチョウ</t>
    </rPh>
    <phoneticPr fontId="6"/>
  </si>
  <si>
    <t>サービス
種別</t>
    <rPh sb="5" eb="7">
      <t>シュベツ</t>
    </rPh>
    <phoneticPr fontId="3"/>
  </si>
  <si>
    <t>利用契約締結日</t>
    <rPh sb="0" eb="2">
      <t>リヨウ</t>
    </rPh>
    <rPh sb="2" eb="4">
      <t>ケイヤク</t>
    </rPh>
    <rPh sb="4" eb="6">
      <t>テイケツ</t>
    </rPh>
    <rPh sb="6" eb="7">
      <t>ヒ</t>
    </rPh>
    <phoneticPr fontId="3"/>
  </si>
  <si>
    <t>利用
開始日</t>
    <rPh sb="0" eb="2">
      <t>リヨウ</t>
    </rPh>
    <rPh sb="3" eb="6">
      <t>カイシビ</t>
    </rPh>
    <phoneticPr fontId="3"/>
  </si>
  <si>
    <t>利用日数</t>
    <rPh sb="0" eb="1">
      <t>リヨウ</t>
    </rPh>
    <rPh sb="1" eb="3">
      <t>ニッスウ</t>
    </rPh>
    <phoneticPr fontId="6"/>
  </si>
  <si>
    <t>利用日数
(３か月計)</t>
    <rPh sb="0" eb="2">
      <t>リヨウ</t>
    </rPh>
    <rPh sb="2" eb="4">
      <t>ニッスウ</t>
    </rPh>
    <rPh sb="8" eb="9">
      <t>ゲツ</t>
    </rPh>
    <rPh sb="9" eb="10">
      <t>ケイ</t>
    </rPh>
    <phoneticPr fontId="6"/>
  </si>
  <si>
    <t>計</t>
    <rPh sb="0" eb="1">
      <t>ケイ</t>
    </rPh>
    <phoneticPr fontId="6"/>
  </si>
  <si>
    <t>延べ利用者数</t>
    <rPh sb="0" eb="1">
      <t>ノ</t>
    </rPh>
    <rPh sb="2" eb="5">
      <t>リヨウシャ</t>
    </rPh>
    <rPh sb="5" eb="6">
      <t>スウ</t>
    </rPh>
    <phoneticPr fontId="6"/>
  </si>
  <si>
    <t>施設の月毎の開所日数を入力してください。
（実地指導前月は開所日に１を入力してください。）</t>
    <rPh sb="0" eb="2">
      <t>シセツ</t>
    </rPh>
    <rPh sb="3" eb="5">
      <t>ツキゴト</t>
    </rPh>
    <rPh sb="6" eb="8">
      <t>カイショ</t>
    </rPh>
    <rPh sb="8" eb="10">
      <t>ニッスウ</t>
    </rPh>
    <rPh sb="11" eb="13">
      <t>ニュウリョク</t>
    </rPh>
    <rPh sb="22" eb="24">
      <t>ジッチ</t>
    </rPh>
    <rPh sb="24" eb="26">
      <t>シドウ</t>
    </rPh>
    <rPh sb="26" eb="28">
      <t>ゼンゲツ</t>
    </rPh>
    <rPh sb="29" eb="31">
      <t>カイショ</t>
    </rPh>
    <rPh sb="31" eb="32">
      <t>ビ</t>
    </rPh>
    <rPh sb="35" eb="37">
      <t>ニュウリョク</t>
    </rPh>
    <phoneticPr fontId="6"/>
  </si>
  <si>
    <t>利用定員（開所日数×１日の利用定員）</t>
    <rPh sb="0" eb="2">
      <t>リヨウ</t>
    </rPh>
    <rPh sb="2" eb="4">
      <t>テイイン</t>
    </rPh>
    <rPh sb="5" eb="7">
      <t>カイショ</t>
    </rPh>
    <rPh sb="7" eb="9">
      <t>ニッスウ</t>
    </rPh>
    <rPh sb="11" eb="12">
      <t>ニチ</t>
    </rPh>
    <rPh sb="13" eb="15">
      <t>リヨウ</t>
    </rPh>
    <rPh sb="15" eb="17">
      <t>テイイン</t>
    </rPh>
    <phoneticPr fontId="6"/>
  </si>
  <si>
    <t>＜作成要領＞</t>
    <rPh sb="1" eb="3">
      <t>サクセイ</t>
    </rPh>
    <rPh sb="3" eb="5">
      <t>ヨウリョウ</t>
    </rPh>
    <phoneticPr fontId="6"/>
  </si>
  <si>
    <t>１．</t>
    <phoneticPr fontId="6"/>
  </si>
  <si>
    <t>２．</t>
    <phoneticPr fontId="3"/>
  </si>
  <si>
    <t>「施設の開所日数」欄には、各月の開所日数を記載してください。</t>
    <rPh sb="1" eb="3">
      <t>シセツ</t>
    </rPh>
    <rPh sb="4" eb="6">
      <t>カイショ</t>
    </rPh>
    <rPh sb="6" eb="8">
      <t>ニッスウ</t>
    </rPh>
    <rPh sb="9" eb="10">
      <t>ラン</t>
    </rPh>
    <rPh sb="13" eb="14">
      <t>カク</t>
    </rPh>
    <rPh sb="14" eb="15">
      <t>ツキ</t>
    </rPh>
    <rPh sb="16" eb="18">
      <t>カイショ</t>
    </rPh>
    <rPh sb="18" eb="20">
      <t>ニッスウ</t>
    </rPh>
    <rPh sb="21" eb="23">
      <t>キサイ</t>
    </rPh>
    <phoneticPr fontId="6"/>
  </si>
  <si>
    <t>３．</t>
    <phoneticPr fontId="3"/>
  </si>
  <si>
    <t>「利用定員」欄には、当該事業所の利用定員を記載してください。月の途中で利用定員を変更した場合には、備考欄にその旨を記載してください（記載例：○年○月○日から利用定員変更１０人→２０人）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0" eb="12">
      <t>トウガイ</t>
    </rPh>
    <rPh sb="12" eb="15">
      <t>ジギョウショ</t>
    </rPh>
    <rPh sb="16" eb="18">
      <t>リヨウ</t>
    </rPh>
    <rPh sb="18" eb="20">
      <t>テイイン</t>
    </rPh>
    <rPh sb="21" eb="23">
      <t>キサイ</t>
    </rPh>
    <rPh sb="30" eb="31">
      <t>ツキ</t>
    </rPh>
    <rPh sb="32" eb="34">
      <t>トチュウ</t>
    </rPh>
    <rPh sb="35" eb="37">
      <t>リヨウ</t>
    </rPh>
    <rPh sb="37" eb="39">
      <t>テイイン</t>
    </rPh>
    <rPh sb="40" eb="42">
      <t>ヘンコウ</t>
    </rPh>
    <rPh sb="44" eb="46">
      <t>バアイ</t>
    </rPh>
    <rPh sb="49" eb="52">
      <t>ビコウラン</t>
    </rPh>
    <rPh sb="55" eb="56">
      <t>ムネ</t>
    </rPh>
    <rPh sb="57" eb="59">
      <t>キサイ</t>
    </rPh>
    <rPh sb="66" eb="69">
      <t>キサイレイ</t>
    </rPh>
    <rPh sb="71" eb="72">
      <t>ネン</t>
    </rPh>
    <rPh sb="73" eb="74">
      <t>ガツ</t>
    </rPh>
    <rPh sb="75" eb="76">
      <t>ニチ</t>
    </rPh>
    <rPh sb="78" eb="80">
      <t>リヨウ</t>
    </rPh>
    <rPh sb="80" eb="82">
      <t>テイイン</t>
    </rPh>
    <rPh sb="82" eb="84">
      <t>ヘンコウ</t>
    </rPh>
    <rPh sb="86" eb="87">
      <t>ニン</t>
    </rPh>
    <rPh sb="90" eb="91">
      <t>ニン</t>
    </rPh>
    <phoneticPr fontId="6"/>
  </si>
  <si>
    <t>４．</t>
    <phoneticPr fontId="3"/>
  </si>
  <si>
    <t>【　記　載　例　】</t>
    <rPh sb="2" eb="3">
      <t>キ</t>
    </rPh>
    <rPh sb="4" eb="5">
      <t>サイ</t>
    </rPh>
    <rPh sb="6" eb="7">
      <t>レイ</t>
    </rPh>
    <phoneticPr fontId="6"/>
  </si>
  <si>
    <t>神戸市</t>
    <rPh sb="0" eb="2">
      <t>コウベシ</t>
    </rPh>
    <phoneticPr fontId="6"/>
  </si>
  <si>
    <t>明石市</t>
    <rPh sb="0" eb="2">
      <t>アカシシ</t>
    </rPh>
    <phoneticPr fontId="6"/>
  </si>
  <si>
    <t>障害支援区分</t>
    <rPh sb="0" eb="2">
      <t>ショウガイ</t>
    </rPh>
    <rPh sb="2" eb="4">
      <t>シエン</t>
    </rPh>
    <rPh sb="4" eb="6">
      <t>クブン</t>
    </rPh>
    <phoneticPr fontId="6"/>
  </si>
  <si>
    <t>区分４</t>
  </si>
  <si>
    <t>区分２</t>
  </si>
  <si>
    <t>事前調書３　身体拘束</t>
    <rPh sb="0" eb="2">
      <t>ジゼン</t>
    </rPh>
    <rPh sb="2" eb="4">
      <t>チョウショ</t>
    </rPh>
    <rPh sb="6" eb="8">
      <t>シンタイ</t>
    </rPh>
    <rPh sb="8" eb="10">
      <t>コウソク</t>
    </rPh>
    <phoneticPr fontId="6"/>
  </si>
  <si>
    <t>事業所番号・事業（施設）名</t>
    <rPh sb="0" eb="3">
      <t>ジギョウショ</t>
    </rPh>
    <rPh sb="3" eb="5">
      <t>バンゴウ</t>
    </rPh>
    <rPh sb="6" eb="8">
      <t>ジギョウ</t>
    </rPh>
    <rPh sb="9" eb="11">
      <t>シセツ</t>
    </rPh>
    <rPh sb="12" eb="13">
      <t>メイ</t>
    </rPh>
    <phoneticPr fontId="6"/>
  </si>
  <si>
    <t>従業者の勤務の体制及び勤務形態一覧表（令和○○年○月分）</t>
    <rPh sb="0" eb="3">
      <t>ジュウギョウシャ</t>
    </rPh>
    <rPh sb="4" eb="6">
      <t>キンム</t>
    </rPh>
    <rPh sb="7" eb="9">
      <t>タイセイ</t>
    </rPh>
    <rPh sb="9" eb="10">
      <t>オヨ</t>
    </rPh>
    <rPh sb="11" eb="13">
      <t>キンム</t>
    </rPh>
    <rPh sb="13" eb="15">
      <t>ケイタイ</t>
    </rPh>
    <rPh sb="15" eb="18">
      <t>イチランヒョウ</t>
    </rPh>
    <rPh sb="19" eb="21">
      <t>レイワ</t>
    </rPh>
    <rPh sb="23" eb="24">
      <t>ネン</t>
    </rPh>
    <rPh sb="25" eb="26">
      <t>ツキ</t>
    </rPh>
    <rPh sb="26" eb="27">
      <t>ブン</t>
    </rPh>
    <phoneticPr fontId="6"/>
  </si>
  <si>
    <t>サービス提供単位※</t>
    <rPh sb="4" eb="6">
      <t>テイキョウ</t>
    </rPh>
    <rPh sb="6" eb="8">
      <t>タンイ</t>
    </rPh>
    <phoneticPr fontId="6"/>
  </si>
  <si>
    <t>　　単位中　　　単位目</t>
    <rPh sb="2" eb="4">
      <t>タンイ</t>
    </rPh>
    <rPh sb="4" eb="5">
      <t>ナカ</t>
    </rPh>
    <rPh sb="8" eb="10">
      <t>タンイ</t>
    </rPh>
    <rPh sb="10" eb="11">
      <t>メ</t>
    </rPh>
    <phoneticPr fontId="6"/>
  </si>
  <si>
    <t>事業所・施設名</t>
    <rPh sb="0" eb="3">
      <t>ジギョウショ</t>
    </rPh>
    <rPh sb="4" eb="6">
      <t>シセツ</t>
    </rPh>
    <rPh sb="6" eb="7">
      <t>メイ</t>
    </rPh>
    <phoneticPr fontId="6"/>
  </si>
  <si>
    <t>○○園</t>
    <rPh sb="2" eb="3">
      <t>エン</t>
    </rPh>
    <phoneticPr fontId="6"/>
  </si>
  <si>
    <t>　20　人</t>
    <rPh sb="4" eb="5">
      <t>ニン</t>
    </rPh>
    <phoneticPr fontId="6"/>
  </si>
  <si>
    <t>12　人</t>
    <rPh sb="3" eb="4">
      <t>ニン</t>
    </rPh>
    <phoneticPr fontId="6"/>
  </si>
  <si>
    <t>平均障害程度区分（生活介護の場合に記載）</t>
    <rPh sb="0" eb="2">
      <t>ヘイキン</t>
    </rPh>
    <rPh sb="2" eb="4">
      <t>ショウガイ</t>
    </rPh>
    <rPh sb="4" eb="6">
      <t>テイド</t>
    </rPh>
    <rPh sb="6" eb="8">
      <t>クブン</t>
    </rPh>
    <phoneticPr fontId="6"/>
  </si>
  <si>
    <t>４週の合計</t>
    <rPh sb="1" eb="2">
      <t>シュウ</t>
    </rPh>
    <rPh sb="3" eb="5">
      <t>ゴウケイ</t>
    </rPh>
    <phoneticPr fontId="6"/>
  </si>
  <si>
    <t>木</t>
    <rPh sb="0" eb="1">
      <t>モク</t>
    </rPh>
    <phoneticPr fontId="6"/>
  </si>
  <si>
    <t>金</t>
    <rPh sb="0" eb="1">
      <t>キン</t>
    </rPh>
    <phoneticPr fontId="6"/>
  </si>
  <si>
    <t>土</t>
    <rPh sb="0" eb="1">
      <t>ド</t>
    </rPh>
    <phoneticPr fontId="6"/>
  </si>
  <si>
    <t>日</t>
    <rPh sb="0" eb="1">
      <t>ニチ</t>
    </rPh>
    <phoneticPr fontId="6"/>
  </si>
  <si>
    <t>月</t>
    <rPh sb="0" eb="1">
      <t>ツキ</t>
    </rPh>
    <phoneticPr fontId="6"/>
  </si>
  <si>
    <t>火</t>
    <rPh sb="0" eb="1">
      <t>ヒ</t>
    </rPh>
    <phoneticPr fontId="6"/>
  </si>
  <si>
    <t>水</t>
    <rPh sb="0" eb="1">
      <t>ミズ</t>
    </rPh>
    <phoneticPr fontId="6"/>
  </si>
  <si>
    <t>常勤・専従</t>
    <rPh sb="0" eb="2">
      <t>ジョウキン</t>
    </rPh>
    <rPh sb="3" eb="5">
      <t>センジュウ</t>
    </rPh>
    <phoneticPr fontId="6"/>
  </si>
  <si>
    <t>Ａ</t>
    <phoneticPr fontId="6"/>
  </si>
  <si>
    <t>Ｂ</t>
    <phoneticPr fontId="6"/>
  </si>
  <si>
    <t>非常勤・専従</t>
    <rPh sb="0" eb="3">
      <t>ヒジョウキン</t>
    </rPh>
    <rPh sb="4" eb="6">
      <t>センジュウ</t>
    </rPh>
    <phoneticPr fontId="6"/>
  </si>
  <si>
    <t>Ｃ</t>
    <phoneticPr fontId="6"/>
  </si>
  <si>
    <t>生活支援員</t>
    <rPh sb="0" eb="2">
      <t>セイカツ</t>
    </rPh>
    <phoneticPr fontId="6"/>
  </si>
  <si>
    <t>常勤・専従</t>
  </si>
  <si>
    <t>Ｄ</t>
    <phoneticPr fontId="6"/>
  </si>
  <si>
    <t>生活支援員</t>
  </si>
  <si>
    <t>非常勤・専従</t>
    <rPh sb="0" eb="1">
      <t>ヒ</t>
    </rPh>
    <rPh sb="4" eb="6">
      <t>センジュウ</t>
    </rPh>
    <phoneticPr fontId="6"/>
  </si>
  <si>
    <t>Ｅ</t>
    <phoneticPr fontId="6"/>
  </si>
  <si>
    <t>←必ず記入</t>
    <rPh sb="1" eb="2">
      <t>カナラ</t>
    </rPh>
    <rPh sb="3" eb="5">
      <t>キニュウ</t>
    </rPh>
    <phoneticPr fontId="6"/>
  </si>
  <si>
    <t>　</t>
  </si>
  <si>
    <t>管理者</t>
    <rPh sb="0" eb="3">
      <t>カンリシャ</t>
    </rPh>
    <phoneticPr fontId="6"/>
  </si>
  <si>
    <t>Ｆ</t>
    <phoneticPr fontId="6"/>
  </si>
  <si>
    <t>サービス管理責任者</t>
    <rPh sb="4" eb="6">
      <t>カンリ</t>
    </rPh>
    <rPh sb="6" eb="9">
      <t>セキニンシャ</t>
    </rPh>
    <phoneticPr fontId="6"/>
  </si>
  <si>
    <t>Ｇ</t>
    <phoneticPr fontId="6"/>
  </si>
  <si>
    <t>定  員</t>
    <rPh sb="0" eb="1">
      <t>サダム</t>
    </rPh>
    <rPh sb="3" eb="4">
      <t>イン</t>
    </rPh>
    <phoneticPr fontId="6"/>
  </si>
  <si>
    <t>平均利用者数</t>
    <rPh sb="0" eb="5">
      <t>ヘイキンリヨウシャ</t>
    </rPh>
    <rPh sb="5" eb="6">
      <t>スウ</t>
    </rPh>
    <phoneticPr fontId="6"/>
  </si>
  <si>
    <t>サービス提供単位ごとの月別の利用日数（本体報酬を算定した日数）</t>
    <rPh sb="4" eb="6">
      <t>テイキョウ</t>
    </rPh>
    <rPh sb="6" eb="8">
      <t>タンイ</t>
    </rPh>
    <rPh sb="11" eb="12">
      <t>ゲツ</t>
    </rPh>
    <rPh sb="12" eb="13">
      <t>ベツ</t>
    </rPh>
    <rPh sb="14" eb="16">
      <t>リヨウ</t>
    </rPh>
    <rPh sb="16" eb="18">
      <t>ニッスウ</t>
    </rPh>
    <rPh sb="19" eb="21">
      <t>ホンタイ</t>
    </rPh>
    <rPh sb="21" eb="23">
      <t>ホウシュウ</t>
    </rPh>
    <rPh sb="24" eb="26">
      <t>サンテイ</t>
    </rPh>
    <rPh sb="28" eb="29">
      <t>ニチ</t>
    </rPh>
    <rPh sb="29" eb="30">
      <t>カズ</t>
    </rPh>
    <phoneticPr fontId="6"/>
  </si>
  <si>
    <t>利用者</t>
    <rPh sb="0" eb="3">
      <t>リヨウシャ</t>
    </rPh>
    <phoneticPr fontId="6"/>
  </si>
  <si>
    <t>延べ利
用者数</t>
    <rPh sb="0" eb="1">
      <t>ノ</t>
    </rPh>
    <rPh sb="2" eb="3">
      <t>リ</t>
    </rPh>
    <rPh sb="4" eb="5">
      <t>ヨウ</t>
    </rPh>
    <rPh sb="5" eb="6">
      <t>シャ</t>
    </rPh>
    <rPh sb="6" eb="7">
      <t>スウ</t>
    </rPh>
    <phoneticPr fontId="6"/>
  </si>
  <si>
    <t>月別開所日数</t>
    <rPh sb="0" eb="1">
      <t>ゲツ</t>
    </rPh>
    <rPh sb="1" eb="2">
      <t>ベツ</t>
    </rPh>
    <rPh sb="2" eb="4">
      <t>カイショ</t>
    </rPh>
    <rPh sb="4" eb="6">
      <t>ニッスウ</t>
    </rPh>
    <phoneticPr fontId="6"/>
  </si>
  <si>
    <t>＊利用者数が多いときは，適宜ワークシートの行数を増やしてください。</t>
    <rPh sb="1" eb="4">
      <t>リヨウシャ</t>
    </rPh>
    <rPh sb="4" eb="5">
      <t>スウ</t>
    </rPh>
    <rPh sb="6" eb="7">
      <t>オオ</t>
    </rPh>
    <rPh sb="12" eb="14">
      <t>テキギ</t>
    </rPh>
    <rPh sb="21" eb="23">
      <t>ギョウスウ</t>
    </rPh>
    <rPh sb="24" eb="25">
      <t>フ</t>
    </rPh>
    <phoneticPr fontId="6"/>
  </si>
  <si>
    <t>＊前年度における事業実績が６月以上である場合入力してください。（６月未満の場合は，定員の９０％を利用者数とする。）</t>
    <phoneticPr fontId="6"/>
  </si>
  <si>
    <t>事業所番号・名</t>
    <rPh sb="0" eb="3">
      <t>ジギョウショ</t>
    </rPh>
    <rPh sb="3" eb="5">
      <t>バンゴウ</t>
    </rPh>
    <rPh sb="6" eb="7">
      <t>ナ</t>
    </rPh>
    <phoneticPr fontId="6"/>
  </si>
  <si>
    <t>※黄色のセルは入力しないでください</t>
    <phoneticPr fontId="6"/>
  </si>
  <si>
    <t>受給者番号</t>
    <rPh sb="0" eb="3">
      <t>ジュキュウシャ</t>
    </rPh>
    <rPh sb="3" eb="5">
      <t>バンゴウ</t>
    </rPh>
    <phoneticPr fontId="6"/>
  </si>
  <si>
    <t>神戸市</t>
    <rPh sb="0" eb="2">
      <t>コウベシ</t>
    </rPh>
    <phoneticPr fontId="6"/>
  </si>
  <si>
    <t>黄色のセルは、自動計算等ですので入力や上書きは不要です。</t>
    <rPh sb="7" eb="9">
      <t>ジドウ</t>
    </rPh>
    <rPh sb="9" eb="11">
      <t>ケイサン</t>
    </rPh>
    <rPh sb="11" eb="12">
      <t>トウ</t>
    </rPh>
    <rPh sb="16" eb="18">
      <t>ニュウリョク</t>
    </rPh>
    <rPh sb="19" eb="21">
      <t>ウワガ</t>
    </rPh>
    <rPh sb="23" eb="25">
      <t>フヨウ</t>
    </rPh>
    <phoneticPr fontId="6"/>
  </si>
  <si>
    <t>黄色のセルは、自動計算ですので入力や上書きは不要です。</t>
    <rPh sb="7" eb="9">
      <t>ジドウ</t>
    </rPh>
    <rPh sb="9" eb="11">
      <t>ケイサン</t>
    </rPh>
    <rPh sb="15" eb="17">
      <t>ニュウリョク</t>
    </rPh>
    <rPh sb="18" eb="20">
      <t>ウワガ</t>
    </rPh>
    <rPh sb="22" eb="24">
      <t>フヨウ</t>
    </rPh>
    <phoneticPr fontId="6"/>
  </si>
  <si>
    <t>区分５</t>
  </si>
  <si>
    <t>障害支援区分</t>
    <rPh sb="0" eb="2">
      <t>ショウガイ</t>
    </rPh>
    <rPh sb="2" eb="4">
      <t>シエン</t>
    </rPh>
    <rPh sb="4" eb="6">
      <t>クブン</t>
    </rPh>
    <phoneticPr fontId="6"/>
  </si>
  <si>
    <t>必要な人員配置</t>
    <rPh sb="0" eb="2">
      <t>ヒツヨウ</t>
    </rPh>
    <rPh sb="3" eb="5">
      <t>ジンイン</t>
    </rPh>
    <rPh sb="5" eb="7">
      <t>ハイチ</t>
    </rPh>
    <phoneticPr fontId="6"/>
  </si>
  <si>
    <t>看護職員</t>
    <rPh sb="0" eb="2">
      <t>カンゴ</t>
    </rPh>
    <rPh sb="2" eb="4">
      <t>ショクイン</t>
    </rPh>
    <phoneticPr fontId="6"/>
  </si>
  <si>
    <t>Ｆ</t>
    <phoneticPr fontId="6"/>
  </si>
  <si>
    <t>看護師</t>
    <rPh sb="0" eb="3">
      <t>カンゴシ</t>
    </rPh>
    <phoneticPr fontId="6"/>
  </si>
  <si>
    <t>社会福祉士</t>
    <rPh sb="0" eb="2">
      <t>シャカイ</t>
    </rPh>
    <rPh sb="2" eb="4">
      <t>フクシ</t>
    </rPh>
    <rPh sb="4" eb="5">
      <t>シ</t>
    </rPh>
    <phoneticPr fontId="6"/>
  </si>
  <si>
    <t>介護福祉士</t>
    <rPh sb="0" eb="2">
      <t>カイゴ</t>
    </rPh>
    <rPh sb="2" eb="5">
      <t>フクシシ</t>
    </rPh>
    <phoneticPr fontId="6"/>
  </si>
  <si>
    <t>精神保健福祉士</t>
    <rPh sb="0" eb="2">
      <t>セイシン</t>
    </rPh>
    <rPh sb="2" eb="4">
      <t>ホケン</t>
    </rPh>
    <rPh sb="4" eb="7">
      <t>フクシシ</t>
    </rPh>
    <phoneticPr fontId="6"/>
  </si>
  <si>
    <t>事前調書２　</t>
  </si>
  <si>
    <t>※複数の単位がある場合は、シートをコピーしてください。</t>
    <rPh sb="1" eb="3">
      <t>フクスウ</t>
    </rPh>
    <rPh sb="4" eb="6">
      <t>タンイ</t>
    </rPh>
    <rPh sb="9" eb="11">
      <t>バアイ</t>
    </rPh>
    <phoneticPr fontId="6"/>
  </si>
  <si>
    <t>自立訓練(生活訓練)</t>
  </si>
  <si>
    <t>（6：1）　　　　2.0</t>
    <phoneticPr fontId="6"/>
  </si>
  <si>
    <t>◇　平均利用者数算定シート（自立訓練）</t>
    <rPh sb="2" eb="4">
      <t>ヘイキン</t>
    </rPh>
    <rPh sb="4" eb="7">
      <t>リヨウシャ</t>
    </rPh>
    <rPh sb="7" eb="8">
      <t>スウ</t>
    </rPh>
    <rPh sb="8" eb="10">
      <t>サンテイ</t>
    </rPh>
    <rPh sb="14" eb="18">
      <t>ジリツクンレン</t>
    </rPh>
    <phoneticPr fontId="6"/>
  </si>
  <si>
    <t>記載例</t>
    <rPh sb="0" eb="3">
      <t>キサイレイ</t>
    </rPh>
    <phoneticPr fontId="6"/>
  </si>
  <si>
    <t>黄色のセルへ、入力またはリストから選択してください。</t>
    <rPh sb="0" eb="2">
      <t>キイロ</t>
    </rPh>
    <rPh sb="7" eb="9">
      <t>ニュウリョク</t>
    </rPh>
    <rPh sb="17" eb="19">
      <t>センタク</t>
    </rPh>
    <phoneticPr fontId="6"/>
  </si>
  <si>
    <t>項目</t>
    <rPh sb="0" eb="2">
      <t>コウモク</t>
    </rPh>
    <phoneticPr fontId="6"/>
  </si>
  <si>
    <t>内容</t>
    <rPh sb="0" eb="2">
      <t>ナイヨウ</t>
    </rPh>
    <phoneticPr fontId="6"/>
  </si>
  <si>
    <t>状況</t>
    <rPh sb="0" eb="2">
      <t>ジョウキョウ</t>
    </rPh>
    <phoneticPr fontId="6"/>
  </si>
  <si>
    <t>要改善内容</t>
    <rPh sb="0" eb="1">
      <t>ヨウ</t>
    </rPh>
    <rPh sb="1" eb="3">
      <t>カイゼン</t>
    </rPh>
    <rPh sb="3" eb="5">
      <t>ナイヨウ</t>
    </rPh>
    <phoneticPr fontId="6"/>
  </si>
  <si>
    <t>リスト元</t>
    <rPh sb="3" eb="4">
      <t>モト</t>
    </rPh>
    <phoneticPr fontId="6"/>
  </si>
  <si>
    <t>指摘なし</t>
    <rPh sb="0" eb="2">
      <t>シテキ</t>
    </rPh>
    <phoneticPr fontId="6"/>
  </si>
  <si>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6"/>
  </si>
  <si>
    <t>全て掲示済</t>
    <rPh sb="0" eb="1">
      <t>スベ</t>
    </rPh>
    <rPh sb="2" eb="5">
      <t>ケイジズ</t>
    </rPh>
    <phoneticPr fontId="6"/>
  </si>
  <si>
    <t>未掲出あり</t>
    <rPh sb="0" eb="3">
      <t>ミケイシュツ</t>
    </rPh>
    <phoneticPr fontId="6"/>
  </si>
  <si>
    <t>運営規程の概要</t>
    <phoneticPr fontId="6"/>
  </si>
  <si>
    <t>〇</t>
    <phoneticPr fontId="6"/>
  </si>
  <si>
    <t>従業者の勤務体制（職種・常勤・非常勤ごと等の人数）</t>
    <phoneticPr fontId="6"/>
  </si>
  <si>
    <t>×</t>
    <phoneticPr fontId="6"/>
  </si>
  <si>
    <t>協力医療機関</t>
    <phoneticPr fontId="6"/>
  </si>
  <si>
    <t>その他サービス選択に資する事項（苦情処理の体制・第三者評価の実施状況など）</t>
    <rPh sb="2" eb="3">
      <t>タ</t>
    </rPh>
    <rPh sb="10" eb="11">
      <t>シ</t>
    </rPh>
    <phoneticPr fontId="6"/>
  </si>
  <si>
    <t>設備に関すること</t>
    <rPh sb="0" eb="2">
      <t>セツビ</t>
    </rPh>
    <rPh sb="3" eb="4">
      <t>カン</t>
    </rPh>
    <phoneticPr fontId="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</si>
  <si>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</si>
  <si>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6"/>
  </si>
  <si>
    <t>変更なし</t>
    <rPh sb="0" eb="2">
      <t>ヘンコウ</t>
    </rPh>
    <phoneticPr fontId="6"/>
  </si>
  <si>
    <t>届出済</t>
    <rPh sb="0" eb="2">
      <t>トドケデ</t>
    </rPh>
    <rPh sb="2" eb="3">
      <t>ズミ</t>
    </rPh>
    <phoneticPr fontId="6"/>
  </si>
  <si>
    <t>未届出事項あり</t>
    <rPh sb="0" eb="1">
      <t>ミ</t>
    </rPh>
    <rPh sb="1" eb="3">
      <t>トドケデ</t>
    </rPh>
    <rPh sb="3" eb="5">
      <t>ジコウ</t>
    </rPh>
    <phoneticPr fontId="6"/>
  </si>
  <si>
    <t>受給者証</t>
    <rPh sb="0" eb="4">
      <t>ジュキュウシャショウ</t>
    </rPh>
    <phoneticPr fontId="3"/>
  </si>
  <si>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3"/>
  </si>
  <si>
    <t>契約が成立した時は、利用者の受給者証に事業所の名称、契約日、当該事業所の契約支給量等を記載することとされているので、記載したことを証するため、事業者記入欄の写しを保管すること。</t>
    <phoneticPr fontId="6"/>
  </si>
  <si>
    <t>保管している</t>
    <rPh sb="0" eb="2">
      <t>ホカン</t>
    </rPh>
    <phoneticPr fontId="6"/>
  </si>
  <si>
    <t>保管していない</t>
    <rPh sb="0" eb="2">
      <t>ホカン</t>
    </rPh>
    <phoneticPr fontId="6"/>
  </si>
  <si>
    <t>別冊に記載していない</t>
    <rPh sb="0" eb="2">
      <t>ベッサツ</t>
    </rPh>
    <rPh sb="3" eb="5">
      <t>キサイ</t>
    </rPh>
    <phoneticPr fontId="6"/>
  </si>
  <si>
    <t>契約支給量（契約内容）の報告等</t>
    <rPh sb="0" eb="2">
      <t>ケイヤク</t>
    </rPh>
    <rPh sb="2" eb="4">
      <t>シキュウ</t>
    </rPh>
    <rPh sb="4" eb="5">
      <t>リョウ</t>
    </rPh>
    <rPh sb="6" eb="8">
      <t>ケイヤク</t>
    </rPh>
    <rPh sb="8" eb="10">
      <t>ナイヨウ</t>
    </rPh>
    <rPh sb="12" eb="14">
      <t>ホウコク</t>
    </rPh>
    <rPh sb="14" eb="15">
      <t>トウ</t>
    </rPh>
    <phoneticPr fontId="3"/>
  </si>
  <si>
    <t>報告している</t>
    <rPh sb="0" eb="2">
      <t>ホウコク</t>
    </rPh>
    <phoneticPr fontId="6"/>
  </si>
  <si>
    <t>未報告あり</t>
    <rPh sb="0" eb="3">
      <t>ミホウコク</t>
    </rPh>
    <phoneticPr fontId="6"/>
  </si>
  <si>
    <t>事故発生時の対応</t>
    <rPh sb="0" eb="2">
      <t>ジコ</t>
    </rPh>
    <rPh sb="2" eb="5">
      <t>ハッセイジ</t>
    </rPh>
    <rPh sb="6" eb="8">
      <t>タイオウ</t>
    </rPh>
    <phoneticPr fontId="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</si>
  <si>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</si>
  <si>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6"/>
  </si>
  <si>
    <t>加入済</t>
  </si>
  <si>
    <t>未加入、期限切れ</t>
  </si>
  <si>
    <t>会社名【下記に入力してください】</t>
    <rPh sb="4" eb="6">
      <t>カキ</t>
    </rPh>
    <rPh sb="7" eb="9">
      <t>ニュウリョク</t>
    </rPh>
    <phoneticPr fontId="6"/>
  </si>
  <si>
    <t>加入期間【下記に入力してください】</t>
    <rPh sb="5" eb="7">
      <t>カキ</t>
    </rPh>
    <rPh sb="8" eb="10">
      <t>ニュウリョク</t>
    </rPh>
    <phoneticPr fontId="6"/>
  </si>
  <si>
    <t>会計の区分</t>
    <rPh sb="0" eb="2">
      <t>カイケイ</t>
    </rPh>
    <rPh sb="3" eb="5">
      <t>クブン</t>
    </rPh>
    <phoneticPr fontId="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</si>
  <si>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3"/>
  </si>
  <si>
    <t>区分済み</t>
    <rPh sb="0" eb="2">
      <t>クブン</t>
    </rPh>
    <rPh sb="2" eb="3">
      <t>ズ</t>
    </rPh>
    <phoneticPr fontId="6"/>
  </si>
  <si>
    <t>未区分</t>
    <rPh sb="0" eb="3">
      <t>ミクブン</t>
    </rPh>
    <phoneticPr fontId="6"/>
  </si>
  <si>
    <t>給付費等の額に係る通知等</t>
    <rPh sb="0" eb="2">
      <t>キュウフ</t>
    </rPh>
    <rPh sb="2" eb="3">
      <t>ヒ</t>
    </rPh>
    <rPh sb="3" eb="4">
      <t>トウ</t>
    </rPh>
    <rPh sb="5" eb="6">
      <t>ガク</t>
    </rPh>
    <rPh sb="7" eb="8">
      <t>カカ</t>
    </rPh>
    <rPh sb="9" eb="11">
      <t>ツウチ</t>
    </rPh>
    <rPh sb="11" eb="12">
      <t>ナド</t>
    </rPh>
    <phoneticPr fontId="3"/>
  </si>
  <si>
    <t>通知している</t>
    <rPh sb="0" eb="2">
      <t>ツウチ</t>
    </rPh>
    <phoneticPr fontId="6"/>
  </si>
  <si>
    <t>通知不備あり</t>
    <rPh sb="0" eb="2">
      <t>ツウチ</t>
    </rPh>
    <rPh sb="2" eb="4">
      <t>フビ</t>
    </rPh>
    <phoneticPr fontId="6"/>
  </si>
  <si>
    <t>通知していない</t>
    <rPh sb="0" eb="2">
      <t>ツウチ</t>
    </rPh>
    <phoneticPr fontId="6"/>
  </si>
  <si>
    <t>利用者からの支払い</t>
    <rPh sb="0" eb="3">
      <t>リヨウシャ</t>
    </rPh>
    <rPh sb="6" eb="8">
      <t>シハラ</t>
    </rPh>
    <phoneticPr fontId="3"/>
  </si>
  <si>
    <t>該当なし</t>
    <rPh sb="0" eb="2">
      <t>ガイトウ</t>
    </rPh>
    <phoneticPr fontId="6"/>
  </si>
  <si>
    <t>利用者負担額が発生した場合、請求書を発行し、支払を受けること。</t>
    <rPh sb="7" eb="9">
      <t>ハッセイ</t>
    </rPh>
    <rPh sb="11" eb="13">
      <t>バアイ</t>
    </rPh>
    <rPh sb="14" eb="17">
      <t>セイキュウショ</t>
    </rPh>
    <rPh sb="18" eb="20">
      <t>ハッコウ</t>
    </rPh>
    <phoneticPr fontId="6"/>
  </si>
  <si>
    <t>支払を受けている</t>
    <rPh sb="0" eb="2">
      <t>シハラ</t>
    </rPh>
    <rPh sb="3" eb="4">
      <t>ウ</t>
    </rPh>
    <phoneticPr fontId="6"/>
  </si>
  <si>
    <t>支払を受けていない</t>
    <rPh sb="0" eb="2">
      <t>シハラ</t>
    </rPh>
    <rPh sb="3" eb="4">
      <t>ウ</t>
    </rPh>
    <phoneticPr fontId="6"/>
  </si>
  <si>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6"/>
  </si>
  <si>
    <t>利用者負担額等の支払を受けた場合は、領収書を交付すること。</t>
    <phoneticPr fontId="6"/>
  </si>
  <si>
    <t>交付している</t>
    <phoneticPr fontId="6"/>
  </si>
  <si>
    <t>交付していない</t>
    <rPh sb="0" eb="2">
      <t>コウフ</t>
    </rPh>
    <phoneticPr fontId="6"/>
  </si>
  <si>
    <t>黄色のセルへ、入力またはリストから選択してください。</t>
    <phoneticPr fontId="6"/>
  </si>
  <si>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6"/>
  </si>
  <si>
    <t>指針の整備を行っていますか。</t>
    <rPh sb="0" eb="2">
      <t>シシン</t>
    </rPh>
    <rPh sb="3" eb="5">
      <t>セイビ</t>
    </rPh>
    <rPh sb="6" eb="7">
      <t>オコナ</t>
    </rPh>
    <phoneticPr fontId="6"/>
  </si>
  <si>
    <t>指針を整備済み</t>
    <phoneticPr fontId="6"/>
  </si>
  <si>
    <t>指針の整備ができていない</t>
    <phoneticPr fontId="6"/>
  </si>
  <si>
    <t>身体拘束等の適正化のための対策を検討する委員会（以下「身体拘束適正化委員会」という。）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7">
      <t>イインカイ</t>
    </rPh>
    <phoneticPr fontId="6"/>
  </si>
  <si>
    <t>の設置状況</t>
    <rPh sb="1" eb="5">
      <t>セッチジョウキョウ</t>
    </rPh>
    <phoneticPr fontId="6"/>
  </si>
  <si>
    <t>身体拘束適正化委員会を設置していますか。</t>
    <rPh sb="11" eb="13">
      <t>セッチ</t>
    </rPh>
    <phoneticPr fontId="6"/>
  </si>
  <si>
    <t>設置済み</t>
    <rPh sb="0" eb="3">
      <t>セッチズ</t>
    </rPh>
    <phoneticPr fontId="6"/>
  </si>
  <si>
    <t>設置していない</t>
    <rPh sb="0" eb="2">
      <t>セッチ</t>
    </rPh>
    <phoneticPr fontId="6"/>
  </si>
  <si>
    <t>身体拘束適正化委員会の開催状況</t>
    <rPh sb="11" eb="13">
      <t>カイサイ</t>
    </rPh>
    <rPh sb="13" eb="15">
      <t>ジョウキョウ</t>
    </rPh>
    <phoneticPr fontId="6"/>
  </si>
  <si>
    <t>年</t>
    <rPh sb="0" eb="1">
      <t>ネン</t>
    </rPh>
    <phoneticPr fontId="6"/>
  </si>
  <si>
    <t>（直近の開催年月日</t>
    <rPh sb="1" eb="3">
      <t>チョッキン</t>
    </rPh>
    <rPh sb="4" eb="6">
      <t>カイサイ</t>
    </rPh>
    <rPh sb="6" eb="9">
      <t>ネンガッピ</t>
    </rPh>
    <phoneticPr fontId="6"/>
  </si>
  <si>
    <t>/　　/</t>
    <phoneticPr fontId="6"/>
  </si>
  <si>
    <t>）</t>
    <phoneticPr fontId="6"/>
  </si>
  <si>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6"/>
  </si>
  <si>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6"/>
  </si>
  <si>
    <t>同意を得ている</t>
    <phoneticPr fontId="6"/>
  </si>
  <si>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</si>
  <si>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6"/>
  </si>
  <si>
    <t>記録している</t>
  </si>
  <si>
    <t>拘束理由等を記録していますか。</t>
    <phoneticPr fontId="6"/>
  </si>
  <si>
    <t>記録していない</t>
  </si>
  <si>
    <t>実施している</t>
    <phoneticPr fontId="6"/>
  </si>
  <si>
    <t>実施していない</t>
  </si>
  <si>
    <t>（５）</t>
    <phoneticPr fontId="6"/>
  </si>
  <si>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6"/>
  </si>
  <si>
    <t>研修を定期的に開催していますか。</t>
    <rPh sb="0" eb="2">
      <t>ケンシュウ</t>
    </rPh>
    <rPh sb="3" eb="6">
      <t>テイキテキ</t>
    </rPh>
    <rPh sb="7" eb="9">
      <t>カイサイ</t>
    </rPh>
    <phoneticPr fontId="6"/>
  </si>
  <si>
    <t>開催している</t>
    <rPh sb="0" eb="2">
      <t>カイサイ</t>
    </rPh>
    <phoneticPr fontId="6"/>
  </si>
  <si>
    <t>開催していない</t>
    <rPh sb="0" eb="2">
      <t>カイサイ</t>
    </rPh>
    <phoneticPr fontId="6"/>
  </si>
  <si>
    <t>研修の開催状況</t>
    <rPh sb="0" eb="2">
      <t>ケンシュウ</t>
    </rPh>
    <rPh sb="3" eb="5">
      <t>カイサイ</t>
    </rPh>
    <rPh sb="5" eb="7">
      <t>ジョウキョウ</t>
    </rPh>
    <phoneticPr fontId="6"/>
  </si>
  <si>
    <t>重要事項
の掲示</t>
    <rPh sb="0" eb="4">
      <t>ジュウヨウジコウ</t>
    </rPh>
    <rPh sb="6" eb="8">
      <t>ケイジ</t>
    </rPh>
    <phoneticPr fontId="6"/>
  </si>
  <si>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6"/>
  </si>
  <si>
    <t>必要事項</t>
    <rPh sb="0" eb="2">
      <t>ヒツヨウ</t>
    </rPh>
    <rPh sb="2" eb="4">
      <t>ジコウ</t>
    </rPh>
    <phoneticPr fontId="6"/>
  </si>
  <si>
    <t>契約締結、契約解除(又は契約内容変更)時に、利用者の支給決定者（神戸市の場合は、福祉局障害者支援課）に報告書を提出しているか。</t>
    <rPh sb="0" eb="2">
      <t>ケイヤク</t>
    </rPh>
    <rPh sb="2" eb="4">
      <t>テイケツ</t>
    </rPh>
    <rPh sb="5" eb="7">
      <t>ケイヤク</t>
    </rPh>
    <rPh sb="7" eb="9">
      <t>カイジョ</t>
    </rPh>
    <rPh sb="10" eb="11">
      <t>マタ</t>
    </rPh>
    <rPh sb="12" eb="14">
      <t>ケイヤク</t>
    </rPh>
    <rPh sb="14" eb="16">
      <t>ナイヨウ</t>
    </rPh>
    <rPh sb="16" eb="18">
      <t>ヘンコウ</t>
    </rPh>
    <rPh sb="19" eb="20">
      <t>ジ</t>
    </rPh>
    <rPh sb="22" eb="25">
      <t>リヨウシャ</t>
    </rPh>
    <rPh sb="26" eb="28">
      <t>シキュウ</t>
    </rPh>
    <rPh sb="28" eb="30">
      <t>ケッテイ</t>
    </rPh>
    <rPh sb="30" eb="31">
      <t>シャ</t>
    </rPh>
    <rPh sb="32" eb="34">
      <t>コウベ</t>
    </rPh>
    <rPh sb="34" eb="35">
      <t>シ</t>
    </rPh>
    <rPh sb="36" eb="38">
      <t>バアイ</t>
    </rPh>
    <rPh sb="40" eb="42">
      <t>フクシ</t>
    </rPh>
    <rPh sb="42" eb="43">
      <t>キョク</t>
    </rPh>
    <rPh sb="43" eb="46">
      <t>ショウガイシャ</t>
    </rPh>
    <rPh sb="46" eb="48">
      <t>シエン</t>
    </rPh>
    <rPh sb="48" eb="49">
      <t>カ</t>
    </rPh>
    <rPh sb="51" eb="54">
      <t>ホウコクショ</t>
    </rPh>
    <rPh sb="55" eb="57">
      <t>テイシュツ</t>
    </rPh>
    <phoneticPr fontId="3"/>
  </si>
  <si>
    <t>利用者と利用契約をしたときや契約が終了したときは、遅滞なく支給決定者（神戸市の場合は福祉局障害者支援課）に対し受給者証記載事項その他必要な事項を報告すること。</t>
    <phoneticPr fontId="6"/>
  </si>
  <si>
    <t>障害福祉ｻｰﾋﾞｽ事業所ごとに経理を区分し、当該事業の会計をその他の事業の会計と区分すること。</t>
    <rPh sb="0" eb="2">
      <t>ショウガイ</t>
    </rPh>
    <rPh sb="2" eb="4">
      <t>フクシ</t>
    </rPh>
    <rPh sb="22" eb="24">
      <t>トウガイ</t>
    </rPh>
    <phoneticPr fontId="6"/>
  </si>
  <si>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3"/>
  </si>
  <si>
    <t>法定代理受領により給付費を受領した後(サービス提供月の翌々月の15日以降)に、各利用者に対して、給付費の受領額を通知すること。</t>
    <phoneticPr fontId="6"/>
  </si>
  <si>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4"/>
  </si>
  <si>
    <t>&lt;経過措置&gt;以下項目は、R6.3.31まで経過措置です。改善内容が表示される場合は、改善にむけて準備をお願いします。</t>
    <rPh sb="1" eb="3">
      <t>ケイカ</t>
    </rPh>
    <rPh sb="3" eb="5">
      <t>ソチ</t>
    </rPh>
    <rPh sb="6" eb="8">
      <t>イカ</t>
    </rPh>
    <rPh sb="8" eb="10">
      <t>コウモク</t>
    </rPh>
    <rPh sb="21" eb="25">
      <t>ケイカソチ</t>
    </rPh>
    <rPh sb="28" eb="32">
      <t>カイゼンナイヨウ</t>
    </rPh>
    <rPh sb="33" eb="35">
      <t>ヒョウジ</t>
    </rPh>
    <rPh sb="38" eb="40">
      <t>バアイ</t>
    </rPh>
    <rPh sb="42" eb="44">
      <t>カイゼン</t>
    </rPh>
    <rPh sb="48" eb="50">
      <t>ジュンビ</t>
    </rPh>
    <rPh sb="52" eb="53">
      <t>ネガ</t>
    </rPh>
    <phoneticPr fontId="6"/>
  </si>
  <si>
    <t>要改善内容（経過措置）</t>
    <rPh sb="6" eb="10">
      <t>ケイカソチ</t>
    </rPh>
    <phoneticPr fontId="6"/>
  </si>
  <si>
    <t>業務継続計画の策定等</t>
    <rPh sb="0" eb="6">
      <t>ギョウムケイゾクケイカク</t>
    </rPh>
    <rPh sb="7" eb="10">
      <t>サクテイトウ</t>
    </rPh>
    <phoneticPr fontId="6"/>
  </si>
  <si>
    <t>感染症や非常災害の発生時において利用者に対するサービスの提供を継続的に実施するための、及び非常時の体制での早期の業務再開を図るための計画（以下、「業務継続計画」という。）を策定し、当該業務計画に従い必要な措置を講じているか。</t>
    <rPh sb="0" eb="3">
      <t>カンセンショウ</t>
    </rPh>
    <rPh sb="4" eb="8">
      <t>ヒジョウサイガイ</t>
    </rPh>
    <rPh sb="9" eb="12">
      <t>ハッセイジ</t>
    </rPh>
    <rPh sb="16" eb="19">
      <t>リヨウシャ</t>
    </rPh>
    <rPh sb="20" eb="21">
      <t>タイ</t>
    </rPh>
    <rPh sb="28" eb="30">
      <t>テイキョウ</t>
    </rPh>
    <rPh sb="31" eb="34">
      <t>ケイゾクテキ</t>
    </rPh>
    <rPh sb="35" eb="37">
      <t>ジッシ</t>
    </rPh>
    <rPh sb="43" eb="44">
      <t>オヨ</t>
    </rPh>
    <rPh sb="45" eb="47">
      <t>ヒジョウ</t>
    </rPh>
    <rPh sb="47" eb="48">
      <t>ジ</t>
    </rPh>
    <rPh sb="49" eb="51">
      <t>タイセイ</t>
    </rPh>
    <rPh sb="53" eb="55">
      <t>ソウキ</t>
    </rPh>
    <rPh sb="56" eb="58">
      <t>ギョウム</t>
    </rPh>
    <rPh sb="58" eb="60">
      <t>サイカイ</t>
    </rPh>
    <rPh sb="61" eb="62">
      <t>ハカ</t>
    </rPh>
    <rPh sb="66" eb="68">
      <t>ケイカク</t>
    </rPh>
    <rPh sb="69" eb="71">
      <t>イカ</t>
    </rPh>
    <rPh sb="73" eb="77">
      <t>ギョウムケイゾク</t>
    </rPh>
    <rPh sb="77" eb="79">
      <t>ケイカク</t>
    </rPh>
    <rPh sb="86" eb="88">
      <t>サクテイ</t>
    </rPh>
    <rPh sb="90" eb="92">
      <t>トウガイ</t>
    </rPh>
    <rPh sb="92" eb="96">
      <t>ギョウムケイカク</t>
    </rPh>
    <rPh sb="97" eb="98">
      <t>シタガ</t>
    </rPh>
    <rPh sb="99" eb="101">
      <t>ヒツヨウ</t>
    </rPh>
    <rPh sb="102" eb="104">
      <t>ソチ</t>
    </rPh>
    <rPh sb="105" eb="106">
      <t>コウ</t>
    </rPh>
    <phoneticPr fontId="6"/>
  </si>
  <si>
    <t>計画を策定している</t>
    <rPh sb="0" eb="2">
      <t>ケイカク</t>
    </rPh>
    <rPh sb="3" eb="5">
      <t>サクテイ</t>
    </rPh>
    <phoneticPr fontId="6"/>
  </si>
  <si>
    <t>業務継続計画を策定し、必要な措置を講じること。</t>
    <rPh sb="0" eb="6">
      <t>ギョウムケイゾクケイカク</t>
    </rPh>
    <rPh sb="7" eb="9">
      <t>サクテイ</t>
    </rPh>
    <rPh sb="11" eb="13">
      <t>ヒツヨウ</t>
    </rPh>
    <rPh sb="14" eb="16">
      <t>ソチ</t>
    </rPh>
    <rPh sb="17" eb="18">
      <t>コウ</t>
    </rPh>
    <phoneticPr fontId="6"/>
  </si>
  <si>
    <t>計画を策定していない</t>
    <rPh sb="0" eb="2">
      <t>ケイカク</t>
    </rPh>
    <rPh sb="3" eb="5">
      <t>サクテイ</t>
    </rPh>
    <phoneticPr fontId="6"/>
  </si>
  <si>
    <t>定期的に実施している</t>
    <rPh sb="0" eb="3">
      <t>テイキテキ</t>
    </rPh>
    <rPh sb="4" eb="6">
      <t>ジッシ</t>
    </rPh>
    <phoneticPr fontId="6"/>
  </si>
  <si>
    <t>定期的に実施していない</t>
    <phoneticPr fontId="6"/>
  </si>
  <si>
    <t>定期的に業務継続計画の見直しを行い、必要に応じて業務継続計画の変更を行っているか。</t>
    <rPh sb="0" eb="3">
      <t>テイキテキ</t>
    </rPh>
    <rPh sb="4" eb="10">
      <t>ギョウムケイゾクケイカク</t>
    </rPh>
    <rPh sb="11" eb="13">
      <t>ミナオ</t>
    </rPh>
    <rPh sb="15" eb="16">
      <t>オコナ</t>
    </rPh>
    <rPh sb="18" eb="20">
      <t>ヒツヨウ</t>
    </rPh>
    <rPh sb="21" eb="22">
      <t>オウ</t>
    </rPh>
    <rPh sb="24" eb="30">
      <t>ギョウムケイゾクケイカク</t>
    </rPh>
    <rPh sb="31" eb="33">
      <t>ヘンコウ</t>
    </rPh>
    <rPh sb="34" eb="35">
      <t>オコナ</t>
    </rPh>
    <phoneticPr fontId="6"/>
  </si>
  <si>
    <t>見直しを行っている</t>
    <rPh sb="0" eb="2">
      <t>ミナオ</t>
    </rPh>
    <rPh sb="4" eb="5">
      <t>オコナ</t>
    </rPh>
    <phoneticPr fontId="6"/>
  </si>
  <si>
    <t>定期的に業務継続計画の見直しを行い、必要に応じて計画の変更を行うこと。</t>
    <rPh sb="0" eb="3">
      <t>テイキテキ</t>
    </rPh>
    <rPh sb="4" eb="10">
      <t>ギョウムケイゾクケイカク</t>
    </rPh>
    <rPh sb="11" eb="13">
      <t>ミナオ</t>
    </rPh>
    <rPh sb="15" eb="16">
      <t>オコナ</t>
    </rPh>
    <rPh sb="18" eb="20">
      <t>ヒツヨウ</t>
    </rPh>
    <rPh sb="21" eb="22">
      <t>オウ</t>
    </rPh>
    <rPh sb="24" eb="26">
      <t>ケイカク</t>
    </rPh>
    <rPh sb="27" eb="29">
      <t>ヘンコウ</t>
    </rPh>
    <rPh sb="30" eb="31">
      <t>オコナ</t>
    </rPh>
    <phoneticPr fontId="6"/>
  </si>
  <si>
    <t>見直しを行っていない</t>
    <rPh sb="0" eb="2">
      <t>ミナオ</t>
    </rPh>
    <rPh sb="4" eb="5">
      <t>オコナ</t>
    </rPh>
    <phoneticPr fontId="6"/>
  </si>
  <si>
    <t>感染症の予防及びまん延の防止のための措置</t>
    <rPh sb="0" eb="3">
      <t>カンセンショウ</t>
    </rPh>
    <rPh sb="4" eb="6">
      <t>ヨボウ</t>
    </rPh>
    <rPh sb="6" eb="7">
      <t>オヨ</t>
    </rPh>
    <rPh sb="10" eb="11">
      <t>エン</t>
    </rPh>
    <rPh sb="12" eb="14">
      <t>ボウシ</t>
    </rPh>
    <rPh sb="18" eb="20">
      <t>ソチ</t>
    </rPh>
    <phoneticPr fontId="6"/>
  </si>
  <si>
    <t>委員会を開催し、その結果について周知している</t>
    <rPh sb="0" eb="2">
      <t>イイン</t>
    </rPh>
    <rPh sb="2" eb="3">
      <t>カイ</t>
    </rPh>
    <rPh sb="4" eb="6">
      <t>カイサイ</t>
    </rPh>
    <rPh sb="10" eb="12">
      <t>ケッカ</t>
    </rPh>
    <rPh sb="16" eb="18">
      <t>シュウチ</t>
    </rPh>
    <phoneticPr fontId="6"/>
  </si>
  <si>
    <t>委員会を開催していない</t>
    <rPh sb="0" eb="3">
      <t>イインカイ</t>
    </rPh>
    <rPh sb="4" eb="6">
      <t>カイサイ</t>
    </rPh>
    <phoneticPr fontId="6"/>
  </si>
  <si>
    <t>感染症の予防及びまん延帽子のための指針を整備しているか。</t>
    <rPh sb="0" eb="3">
      <t>カンセンショウ</t>
    </rPh>
    <rPh sb="4" eb="6">
      <t>ヨボウ</t>
    </rPh>
    <rPh sb="6" eb="7">
      <t>オヨ</t>
    </rPh>
    <rPh sb="10" eb="11">
      <t>エン</t>
    </rPh>
    <rPh sb="11" eb="13">
      <t>ボウシ</t>
    </rPh>
    <rPh sb="17" eb="19">
      <t>シシン</t>
    </rPh>
    <rPh sb="20" eb="22">
      <t>セイビ</t>
    </rPh>
    <phoneticPr fontId="6"/>
  </si>
  <si>
    <t>指針を整備している</t>
    <rPh sb="0" eb="2">
      <t>シシン</t>
    </rPh>
    <rPh sb="3" eb="5">
      <t>セイビ</t>
    </rPh>
    <phoneticPr fontId="6"/>
  </si>
  <si>
    <t>感染症の予防及びまん延帽子のための指針を整備すること。</t>
    <phoneticPr fontId="6"/>
  </si>
  <si>
    <t>指針を整備していない</t>
    <rPh sb="0" eb="2">
      <t>シシン</t>
    </rPh>
    <rPh sb="3" eb="5">
      <t>セイビ</t>
    </rPh>
    <phoneticPr fontId="6"/>
  </si>
  <si>
    <t>従業者に対し、感染症の予防及びまん延の防止のための研修及び訓練を定期的に実施しているか。</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5">
      <t>テイキテキ</t>
    </rPh>
    <rPh sb="36" eb="38">
      <t>ジッシ</t>
    </rPh>
    <phoneticPr fontId="6"/>
  </si>
  <si>
    <t>実施している</t>
    <rPh sb="0" eb="2">
      <t>ジッシ</t>
    </rPh>
    <phoneticPr fontId="6"/>
  </si>
  <si>
    <t>従業者に対し、感染症の予防及びまん延の防止のための研修及び訓練を定期的に実施すること。</t>
    <phoneticPr fontId="6"/>
  </si>
  <si>
    <t>実施していない</t>
    <rPh sb="0" eb="2">
      <t>ジッシ</t>
    </rPh>
    <phoneticPr fontId="6"/>
  </si>
  <si>
    <t>事前調書４　その他自己点検調書</t>
    <rPh sb="0" eb="4">
      <t>ジゼンチョウショ</t>
    </rPh>
    <rPh sb="8" eb="9">
      <t>タ</t>
    </rPh>
    <rPh sb="9" eb="13">
      <t>ジコテンケン</t>
    </rPh>
    <rPh sb="13" eb="15">
      <t>チョウショ</t>
    </rPh>
    <phoneticPr fontId="6"/>
  </si>
  <si>
    <t>従業者に対し、業務継続計画について周知するとともに必要な研修及び訓練を定期的（年１回以上）に実施しているか。</t>
    <rPh sb="0" eb="3">
      <t>ジュウギョウシャ</t>
    </rPh>
    <rPh sb="4" eb="5">
      <t>タイ</t>
    </rPh>
    <rPh sb="7" eb="13">
      <t>ギョウムケイゾクケイカク</t>
    </rPh>
    <rPh sb="17" eb="19">
      <t>シュウチ</t>
    </rPh>
    <rPh sb="25" eb="27">
      <t>ヒツヨウ</t>
    </rPh>
    <rPh sb="28" eb="30">
      <t>ケンシュウ</t>
    </rPh>
    <rPh sb="30" eb="31">
      <t>オヨ</t>
    </rPh>
    <rPh sb="32" eb="34">
      <t>クンレン</t>
    </rPh>
    <rPh sb="35" eb="38">
      <t>テイキテキ</t>
    </rPh>
    <rPh sb="39" eb="40">
      <t>ネン</t>
    </rPh>
    <rPh sb="41" eb="42">
      <t>カイ</t>
    </rPh>
    <rPh sb="42" eb="44">
      <t>イジョウ</t>
    </rPh>
    <rPh sb="46" eb="48">
      <t>ジッシ</t>
    </rPh>
    <phoneticPr fontId="6"/>
  </si>
  <si>
    <t>業務継続計画について周知するとともに必要な研修及び訓練を定期的（年１回以上）に実施すること。</t>
    <rPh sb="18" eb="20">
      <t>ヒツヨウ</t>
    </rPh>
    <rPh sb="21" eb="24">
      <t>ケンシュウオヨ</t>
    </rPh>
    <rPh sb="25" eb="27">
      <t>クンレン</t>
    </rPh>
    <rPh sb="28" eb="31">
      <t>テイキテキ</t>
    </rPh>
    <rPh sb="39" eb="41">
      <t>ジッシ</t>
    </rPh>
    <phoneticPr fontId="6"/>
  </si>
  <si>
    <t>感染症の予防及びまん延の防止のための対策を検討する委員会を定期的（おおむね３月に１回以上）に開催するとともに、その結果について、従業者に周知徹底しているか。</t>
    <rPh sb="0" eb="3">
      <t>カンセンショウ</t>
    </rPh>
    <rPh sb="4" eb="6">
      <t>ヨボウ</t>
    </rPh>
    <rPh sb="6" eb="7">
      <t>オヨ</t>
    </rPh>
    <rPh sb="10" eb="11">
      <t>エン</t>
    </rPh>
    <rPh sb="12" eb="14">
      <t>ボウシ</t>
    </rPh>
    <rPh sb="18" eb="20">
      <t>タイサク</t>
    </rPh>
    <rPh sb="21" eb="23">
      <t>ケントウ</t>
    </rPh>
    <rPh sb="25" eb="28">
      <t>イインカイ</t>
    </rPh>
    <rPh sb="29" eb="32">
      <t>テイキテキ</t>
    </rPh>
    <rPh sb="38" eb="39">
      <t>ツキ</t>
    </rPh>
    <rPh sb="41" eb="42">
      <t>カイ</t>
    </rPh>
    <rPh sb="42" eb="44">
      <t>イジョウ</t>
    </rPh>
    <rPh sb="46" eb="48">
      <t>カイサイ</t>
    </rPh>
    <rPh sb="57" eb="59">
      <t>ケッカ</t>
    </rPh>
    <rPh sb="64" eb="67">
      <t>ジュウギョウシャ</t>
    </rPh>
    <rPh sb="68" eb="70">
      <t>シュウチ</t>
    </rPh>
    <rPh sb="70" eb="72">
      <t>テッテイ</t>
    </rPh>
    <phoneticPr fontId="6"/>
  </si>
  <si>
    <t>感染症の予防及びまん延の防止のための対策を検討する委員会を定期的（おおむね３月に１回以上）に開催するとともに、その結果について、従業者に周知すること。</t>
    <phoneticPr fontId="6"/>
  </si>
  <si>
    <t>&lt;&lt;&lt;まずは、実地指導年月日を西暦年（例：2020/10/29）で入力してください。</t>
    <rPh sb="7" eb="9">
      <t>ジッチ</t>
    </rPh>
    <rPh sb="9" eb="11">
      <t>シドウ</t>
    </rPh>
    <rPh sb="11" eb="14">
      <t>ネンガッピ</t>
    </rPh>
    <rPh sb="15" eb="17">
      <t>セイレキ</t>
    </rPh>
    <rPh sb="17" eb="18">
      <t>ネン</t>
    </rPh>
    <rPh sb="19" eb="20">
      <t>レイ</t>
    </rPh>
    <rPh sb="33" eb="35">
      <t>ニュウリョク</t>
    </rPh>
    <phoneticPr fontId="6"/>
  </si>
  <si>
    <t>事業所
番号</t>
    <rPh sb="0" eb="3">
      <t>ジギョウショ</t>
    </rPh>
    <rPh sb="4" eb="6">
      <t>バンゴウ</t>
    </rPh>
    <phoneticPr fontId="6"/>
  </si>
  <si>
    <t>自立訓練　○○</t>
    <phoneticPr fontId="6"/>
  </si>
  <si>
    <t>（１）　アセスメント又はモニタリング実施日</t>
    <rPh sb="9" eb="10">
      <t>マタ</t>
    </rPh>
    <rPh sb="14" eb="16">
      <t>ジッシ</t>
    </rPh>
    <rPh sb="16" eb="17">
      <t>マタ</t>
    </rPh>
    <phoneticPr fontId="3"/>
  </si>
  <si>
    <t>（２）　個別支援計画に保護者が同意した日</t>
    <phoneticPr fontId="3"/>
  </si>
  <si>
    <t>（３）　計画開始日</t>
    <rPh sb="1" eb="3">
      <t>ケイカク</t>
    </rPh>
    <rPh sb="5" eb="7">
      <t>カイシ</t>
    </rPh>
    <phoneticPr fontId="3"/>
  </si>
  <si>
    <t>事業所番号と事業所名を入力してください。&gt;&gt;&gt;</t>
    <rPh sb="0" eb="3">
      <t>ジギョウショ</t>
    </rPh>
    <rPh sb="3" eb="5">
      <t>バンゴウ</t>
    </rPh>
    <rPh sb="6" eb="9">
      <t>ジギョウショ</t>
    </rPh>
    <rPh sb="9" eb="10">
      <t>メイ</t>
    </rPh>
    <rPh sb="11" eb="13">
      <t>ニュウリョク</t>
    </rPh>
    <phoneticPr fontId="6"/>
  </si>
  <si>
    <t>事前調書1-1　月別利用者状況表（実地指導直近の3か月間の状況）</t>
    <rPh sb="0" eb="2">
      <t>ジゼン</t>
    </rPh>
    <rPh sb="2" eb="4">
      <t>チョウショ</t>
    </rPh>
    <rPh sb="8" eb="10">
      <t>ツキベツ</t>
    </rPh>
    <rPh sb="10" eb="13">
      <t>リヨウシャ</t>
    </rPh>
    <rPh sb="13" eb="15">
      <t>ジョウキョウ</t>
    </rPh>
    <rPh sb="15" eb="16">
      <t>ヒョウ</t>
    </rPh>
    <rPh sb="17" eb="19">
      <t>ジッチ</t>
    </rPh>
    <rPh sb="19" eb="21">
      <t>シドウ</t>
    </rPh>
    <rPh sb="21" eb="23">
      <t>チョッキン</t>
    </rPh>
    <rPh sb="26" eb="28">
      <t>ゲツカン</t>
    </rPh>
    <rPh sb="29" eb="31">
      <t>ジョウキョウ</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</si>
  <si>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</si>
  <si>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←要入力</t>
    <rPh sb="1" eb="2">
      <t>ヨウ</t>
    </rPh>
    <rPh sb="2" eb="4">
      <t>ニュウリョク</t>
    </rPh>
    <phoneticPr fontId="3"/>
  </si>
  <si>
    <t>事前調書2-1</t>
    <rPh sb="0" eb="2">
      <t>ジゼン</t>
    </rPh>
    <rPh sb="2" eb="4">
      <t>チョウショ</t>
    </rPh>
    <phoneticPr fontId="6"/>
  </si>
  <si>
    <t>事前調書2-2</t>
    <rPh sb="0" eb="2">
      <t>ジゼン</t>
    </rPh>
    <rPh sb="2" eb="4">
      <t>チョウショ</t>
    </rPh>
    <phoneticPr fontId="6"/>
  </si>
  <si>
    <t>事前調書1-2　前年度平均利用者数</t>
    <rPh sb="0" eb="2">
      <t>ジゼン</t>
    </rPh>
    <rPh sb="2" eb="4">
      <t>チョウショ</t>
    </rPh>
    <rPh sb="8" eb="11">
      <t>ゼンネンド</t>
    </rPh>
    <rPh sb="11" eb="13">
      <t>ヘイキン</t>
    </rPh>
    <rPh sb="13" eb="17">
      <t>リヨウシャスウ</t>
    </rPh>
    <phoneticPr fontId="6"/>
  </si>
  <si>
    <t>事前調書の作成にあたって</t>
    <rPh sb="0" eb="4">
      <t>ジゼンチョウショ</t>
    </rPh>
    <rPh sb="5" eb="7">
      <t>サクセイ</t>
    </rPh>
    <phoneticPr fontId="6"/>
  </si>
  <si>
    <t>１．提出すべき事前調書　</t>
    <rPh sb="2" eb="4">
      <t>テイシュツ</t>
    </rPh>
    <rPh sb="7" eb="9">
      <t>ジゼン</t>
    </rPh>
    <rPh sb="9" eb="11">
      <t>チョウショ</t>
    </rPh>
    <phoneticPr fontId="6"/>
  </si>
  <si>
    <t>調書タイトル</t>
    <rPh sb="0" eb="2">
      <t>チョウショ</t>
    </rPh>
    <phoneticPr fontId="6"/>
  </si>
  <si>
    <t>入力すべき内容</t>
    <rPh sb="0" eb="2">
      <t>ニュウリョク</t>
    </rPh>
    <rPh sb="5" eb="7">
      <t>ナイヨウ</t>
    </rPh>
    <phoneticPr fontId="6"/>
  </si>
  <si>
    <t>提出</t>
    <rPh sb="0" eb="2">
      <t>テイシュツ</t>
    </rPh>
    <phoneticPr fontId="6"/>
  </si>
  <si>
    <t>調書１ー１</t>
    <rPh sb="0" eb="2">
      <t>チョウショ</t>
    </rPh>
    <phoneticPr fontId="6"/>
  </si>
  <si>
    <t>直近の利用者の利用状況や個別支援計画の作成状況</t>
    <rPh sb="0" eb="2">
      <t>チョッキン</t>
    </rPh>
    <rPh sb="3" eb="6">
      <t>リヨウシャ</t>
    </rPh>
    <rPh sb="7" eb="11">
      <t>リヨウジョウキョウ</t>
    </rPh>
    <rPh sb="12" eb="18">
      <t>コベツシエンケイカク</t>
    </rPh>
    <rPh sb="19" eb="21">
      <t>サクセイ</t>
    </rPh>
    <rPh sb="21" eb="23">
      <t>ジョウキョウ</t>
    </rPh>
    <phoneticPr fontId="6"/>
  </si>
  <si>
    <t>必須</t>
    <rPh sb="0" eb="2">
      <t>ヒッス</t>
    </rPh>
    <phoneticPr fontId="6"/>
  </si>
  <si>
    <t>調書１ー２</t>
    <rPh sb="0" eb="2">
      <t>チョウショ</t>
    </rPh>
    <phoneticPr fontId="6"/>
  </si>
  <si>
    <r>
      <rPr>
        <sz val="11"/>
        <color rgb="FFFF0000"/>
        <rFont val="Meiryo UI"/>
        <family val="3"/>
        <charset val="128"/>
      </rPr>
      <t>前年度</t>
    </r>
    <r>
      <rPr>
        <sz val="11"/>
        <rFont val="Meiryo UI"/>
        <family val="3"/>
        <charset val="128"/>
      </rPr>
      <t>の利用者数の状況</t>
    </r>
    <rPh sb="0" eb="3">
      <t>ゼンネンド</t>
    </rPh>
    <rPh sb="4" eb="7">
      <t>リヨウシャ</t>
    </rPh>
    <rPh sb="7" eb="8">
      <t>スウ</t>
    </rPh>
    <rPh sb="9" eb="11">
      <t>ジョウキョウ</t>
    </rPh>
    <phoneticPr fontId="6"/>
  </si>
  <si>
    <t>調書２ー１、２－２（２か月分）</t>
    <rPh sb="0" eb="2">
      <t>チョウショ</t>
    </rPh>
    <rPh sb="12" eb="14">
      <t>ゲツブン</t>
    </rPh>
    <phoneticPr fontId="6"/>
  </si>
  <si>
    <r>
      <t>従業者の出退勤</t>
    </r>
    <r>
      <rPr>
        <sz val="11"/>
        <color rgb="FFFF0000"/>
        <rFont val="Meiryo UI"/>
        <family val="3"/>
        <charset val="128"/>
      </rPr>
      <t>（実績）</t>
    </r>
    <r>
      <rPr>
        <sz val="11"/>
        <rFont val="Meiryo UI"/>
        <family val="3"/>
        <charset val="128"/>
      </rPr>
      <t>の状況</t>
    </r>
    <rPh sb="0" eb="3">
      <t>ジュウギョウシャ</t>
    </rPh>
    <rPh sb="4" eb="7">
      <t>シュッタイキン</t>
    </rPh>
    <rPh sb="8" eb="10">
      <t>ジッセキ</t>
    </rPh>
    <rPh sb="12" eb="14">
      <t>ジョウキョウ</t>
    </rPh>
    <phoneticPr fontId="6"/>
  </si>
  <si>
    <t>調書３</t>
    <rPh sb="0" eb="2">
      <t>チョウショ</t>
    </rPh>
    <phoneticPr fontId="6"/>
  </si>
  <si>
    <t>身体拘束に関する状況</t>
    <rPh sb="0" eb="4">
      <t>シンタイコウソク</t>
    </rPh>
    <rPh sb="5" eb="6">
      <t>カン</t>
    </rPh>
    <rPh sb="8" eb="10">
      <t>ジョウキョウ</t>
    </rPh>
    <phoneticPr fontId="6"/>
  </si>
  <si>
    <t>調書４</t>
    <phoneticPr fontId="6"/>
  </si>
  <si>
    <t>その他自己点検した結果の報告</t>
    <rPh sb="2" eb="3">
      <t>タ</t>
    </rPh>
    <rPh sb="3" eb="7">
      <t>ジコテンケン</t>
    </rPh>
    <rPh sb="9" eb="11">
      <t>ケッカ</t>
    </rPh>
    <rPh sb="12" eb="14">
      <t>ホウコク</t>
    </rPh>
    <phoneticPr fontId="6"/>
  </si>
  <si>
    <t>２．作成の流れ</t>
    <rPh sb="2" eb="4">
      <t>サクセイ</t>
    </rPh>
    <rPh sb="5" eb="6">
      <t>ナガ</t>
    </rPh>
    <phoneticPr fontId="6"/>
  </si>
  <si>
    <t>流れ</t>
    <rPh sb="0" eb="1">
      <t>ナガ</t>
    </rPh>
    <phoneticPr fontId="6"/>
  </si>
  <si>
    <t>事前調書1-1のセル「D２」に実地指導年月日を入力してください。
（この日付を入れることで、各調書に日付が自動的に反映されます。）
（就労定着支援もこの作業は行ってください。）</t>
    <rPh sb="0" eb="4">
      <t>ジゼンチョウショ</t>
    </rPh>
    <rPh sb="15" eb="19">
      <t>ジッチシドウ</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rPh sb="67" eb="69">
      <t>シュウロウ</t>
    </rPh>
    <rPh sb="69" eb="73">
      <t>テイチャクシエン</t>
    </rPh>
    <rPh sb="76" eb="78">
      <t>サギョウ</t>
    </rPh>
    <rPh sb="79" eb="80">
      <t>オコナ</t>
    </rPh>
    <phoneticPr fontId="6"/>
  </si>
  <si>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6"/>
  </si>
  <si>
    <t xml:space="preserve">作成した事前調書は、下記URLから提出してください。
</t>
    <rPh sb="0" eb="2">
      <t>サクセイ</t>
    </rPh>
    <rPh sb="4" eb="8">
      <t>ジゼンチョウショ</t>
    </rPh>
    <rPh sb="10" eb="12">
      <t>カキ</t>
    </rPh>
    <rPh sb="17" eb="19">
      <t>テイシュツ</t>
    </rPh>
    <phoneticPr fontId="6"/>
  </si>
  <si>
    <t>https://a4f55249.form.kintoneapp.com/public/cad9767b5c13edbe97991b2ec3648aac2be4786cf657e29f3a5995656480c2fa</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</si>
</sst>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
    <numFmt numFmtId="177" formatCode="#,##0.0_);[Red]\(#,##0.0\)"/>
    <numFmt numFmtId="178" formatCode="#,##0.0;[Red]\-#,##0.0"/>
    <numFmt numFmtId="179" formatCode="[$-411]ge\.m\.d;@"/>
    <numFmt numFmtId="180" formatCode="#&quot;月&quot;"/>
    <numFmt numFmtId="181" formatCode="ggge&quot;年&quot;m&quot;月&quot;"/>
    <numFmt numFmtId="182" formatCode="#,##0.0_ "/>
    <numFmt numFmtId="183" formatCode="General\ &quot;人&quot;"/>
    <numFmt numFmtId="184" formatCode="#,##0.0_ &quot;人&quot;"/>
    <numFmt numFmtId="185" formatCode="#,##0_ "/>
    <numFmt numFmtId="186" formatCode="0_ "/>
    <numFmt numFmtId="187" formatCode="ge\.m"/>
    <numFmt numFmtId="188" formatCode="0.0"/>
  </numFmts>
  <fonts count="57">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12"/>
      <name val="ＭＳ ゴシック"/>
      <family val="3"/>
      <charset val="128"/>
    </font>
    <font>
      <sz val="10"/>
      <name val="ＭＳ ゴシック"/>
      <family val="3"/>
      <charset val="128"/>
    </font>
    <font>
      <sz val="6"/>
      <name val="ＭＳ Ｐゴシック"/>
      <family val="3"/>
      <charset val="128"/>
    </font>
    <font>
      <b/>
      <u/>
      <sz val="10"/>
      <name val="ＭＳ ゴシック"/>
      <family val="3"/>
      <charset val="128"/>
    </font>
    <font>
      <sz val="11"/>
      <name val="ＭＳ ゴシック"/>
      <family val="3"/>
      <charset val="128"/>
    </font>
    <font>
      <sz val="12"/>
      <color indexed="10"/>
      <name val="ＭＳ ゴシック"/>
      <family val="3"/>
      <charset val="128"/>
    </font>
    <font>
      <b/>
      <sz val="12"/>
      <name val="ＭＳ ゴシック"/>
      <family val="3"/>
      <charset val="128"/>
    </font>
    <font>
      <b/>
      <sz val="10"/>
      <color indexed="10"/>
      <name val="ＭＳ ゴシック"/>
      <family val="3"/>
      <charset val="128"/>
    </font>
    <font>
      <u/>
      <sz val="12"/>
      <name val="ＭＳ ゴシック"/>
      <family val="3"/>
      <charset val="128"/>
    </font>
    <font>
      <sz val="14"/>
      <name val="ＭＳ ゴシック"/>
      <family val="3"/>
      <charset val="128"/>
    </font>
    <font>
      <sz val="10"/>
      <name val="ＭＳ Ｐゴシック"/>
      <family val="3"/>
      <charset val="128"/>
    </font>
    <font>
      <sz val="14"/>
      <color theme="1"/>
      <name val="ＭＳ 明朝"/>
      <family val="1"/>
      <charset val="128"/>
    </font>
    <font>
      <sz val="11"/>
      <color theme="1"/>
      <name val="ＭＳ 明朝"/>
      <family val="1"/>
      <charset val="128"/>
    </font>
    <font>
      <sz val="11"/>
      <color theme="1"/>
      <name val="游ゴシック"/>
      <family val="3"/>
      <charset val="128"/>
      <scheme val="minor"/>
    </font>
    <font>
      <b/>
      <sz val="14"/>
      <color theme="1"/>
      <name val="ＭＳ 明朝"/>
      <family val="1"/>
      <charset val="128"/>
    </font>
    <font>
      <sz val="12"/>
      <color theme="1"/>
      <name val="ＭＳ 明朝"/>
      <family val="1"/>
      <charset val="128"/>
    </font>
    <font>
      <b/>
      <sz val="16"/>
      <color theme="1"/>
      <name val="ＭＳ 明朝"/>
      <family val="1"/>
      <charset val="128"/>
    </font>
    <font>
      <sz val="18"/>
      <color theme="1"/>
      <name val="ＭＳ 明朝"/>
      <family val="1"/>
      <charset val="128"/>
    </font>
    <font>
      <b/>
      <sz val="18"/>
      <color theme="1"/>
      <name val="ＭＳ 明朝"/>
      <family val="1"/>
      <charset val="128"/>
    </font>
    <font>
      <b/>
      <sz val="18"/>
      <color rgb="FFFF0000"/>
      <name val="ＭＳ 明朝"/>
      <family val="1"/>
      <charset val="128"/>
    </font>
    <font>
      <sz val="11"/>
      <color indexed="8"/>
      <name val="ＭＳ Ｐゴシック"/>
      <family val="3"/>
      <charset val="128"/>
    </font>
    <font>
      <b/>
      <sz val="14"/>
      <color indexed="8"/>
      <name val="ＭＳ 明朝"/>
      <family val="1"/>
      <charset val="128"/>
    </font>
    <font>
      <b/>
      <sz val="14"/>
      <color rgb="FFFF0000"/>
      <name val="ＭＳ 明朝"/>
      <family val="1"/>
      <charset val="128"/>
    </font>
    <font>
      <sz val="16"/>
      <color theme="1"/>
      <name val="ＭＳ 明朝"/>
      <family val="1"/>
      <charset val="128"/>
    </font>
    <font>
      <b/>
      <sz val="28"/>
      <color rgb="FFFF0000"/>
      <name val="ＭＳ 明朝"/>
      <family val="1"/>
      <charset val="128"/>
    </font>
    <font>
      <sz val="14"/>
      <name val="ＭＳ 明朝"/>
      <family val="1"/>
      <charset val="128"/>
    </font>
    <font>
      <sz val="18"/>
      <color rgb="FFFF0000"/>
      <name val="ＭＳ 明朝"/>
      <family val="1"/>
      <charset val="128"/>
    </font>
    <font>
      <sz val="11"/>
      <name val="ＭＳ 明朝"/>
      <family val="1"/>
      <charset val="128"/>
    </font>
    <font>
      <sz val="14"/>
      <color rgb="FFFF0000"/>
      <name val="ＭＳ 明朝"/>
      <family val="1"/>
      <charset val="128"/>
    </font>
    <font>
      <sz val="20"/>
      <name val="ＭＳ 明朝"/>
      <family val="1"/>
      <charset val="128"/>
    </font>
    <font>
      <sz val="12"/>
      <color rgb="FFFF0000"/>
      <name val="ＭＳ 明朝"/>
      <family val="1"/>
      <charset val="128"/>
    </font>
    <font>
      <sz val="12"/>
      <name val="ＭＳ 明朝"/>
      <family val="1"/>
      <charset val="128"/>
    </font>
    <font>
      <sz val="12"/>
      <color indexed="16"/>
      <name val="ＭＳ 明朝"/>
      <family val="1"/>
      <charset val="128"/>
    </font>
    <font>
      <sz val="9"/>
      <name val="ＭＳ 明朝"/>
      <family val="1"/>
      <charset val="128"/>
    </font>
    <font>
      <i/>
      <sz val="11"/>
      <color indexed="16"/>
      <name val="ＭＳ 明朝"/>
      <family val="1"/>
      <charset val="128"/>
    </font>
    <font>
      <sz val="10"/>
      <name val="ＭＳ 明朝"/>
      <family val="1"/>
      <charset val="128"/>
    </font>
    <font>
      <b/>
      <sz val="12"/>
      <color rgb="FFFF0000"/>
      <name val="ＭＳ ゴシック"/>
      <family val="3"/>
      <charset val="128"/>
    </font>
    <font>
      <sz val="10"/>
      <color rgb="FFFF0000"/>
      <name val="ＭＳ Ｐゴシック"/>
      <family val="3"/>
      <charset val="128"/>
    </font>
    <font>
      <sz val="10"/>
      <color theme="1"/>
      <name val="ＭＳ Ｐゴシック"/>
      <family val="3"/>
      <charset val="128"/>
    </font>
    <font>
      <sz val="9"/>
      <color theme="1"/>
      <name val="ＭＳ Ｐゴシック"/>
      <family val="3"/>
      <charset val="128"/>
    </font>
    <font>
      <sz val="9"/>
      <name val="Meiryo UI"/>
      <family val="3"/>
      <charset val="128"/>
    </font>
    <font>
      <b/>
      <sz val="9"/>
      <color indexed="81"/>
      <name val="MS P ゴシック"/>
      <family val="3"/>
      <charset val="128"/>
    </font>
    <font>
      <sz val="10"/>
      <color rgb="FFFF0000"/>
      <name val="ＭＳ ゴシック"/>
      <family val="3"/>
      <charset val="128"/>
    </font>
    <font>
      <sz val="9"/>
      <name val="ＭＳ Ｐゴシック"/>
      <family val="3"/>
      <charset val="128"/>
    </font>
    <font>
      <sz val="8.5"/>
      <name val="ＭＳ Ｐゴシック"/>
      <family val="3"/>
      <charset val="128"/>
    </font>
    <font>
      <sz val="8.5"/>
      <color theme="1"/>
      <name val="ＭＳ Ｐゴシック"/>
      <family val="3"/>
      <charset val="128"/>
    </font>
    <font>
      <sz val="18"/>
      <color theme="0"/>
      <name val="ＭＳ 明朝"/>
      <family val="1"/>
      <charset val="128"/>
    </font>
    <font>
      <u/>
      <sz val="11"/>
      <color theme="10"/>
      <name val="ＭＳ Ｐゴシック"/>
      <family val="3"/>
      <charset val="128"/>
    </font>
    <font>
      <sz val="12"/>
      <color rgb="FFFF0000"/>
      <name val="ＭＳ ゴシック"/>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s>
  <fills count="2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indexed="47"/>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F0"/>
        <bgColor indexed="64"/>
      </patternFill>
    </fill>
    <fill>
      <patternFill patternType="solid">
        <fgColor theme="5" tint="-0.249977111117893"/>
        <bgColor indexed="64"/>
      </patternFill>
    </fill>
    <fill>
      <patternFill patternType="solid">
        <fgColor rgb="FF92D050"/>
        <bgColor indexed="64"/>
      </patternFill>
    </fill>
  </fills>
  <borders count="104">
    <border>
      <left/>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diagonalUp="1">
      <left/>
      <right style="thin">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diagonalDown="1">
      <left style="medium">
        <color indexed="64"/>
      </left>
      <right/>
      <top style="medium">
        <color indexed="64"/>
      </top>
      <bottom/>
      <diagonal style="thin">
        <color indexed="64"/>
      </diagonal>
    </border>
    <border>
      <left/>
      <right style="medium">
        <color indexed="64"/>
      </right>
      <top/>
      <bottom/>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hair">
        <color auto="1"/>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s>
  <cellStyleXfs count="11">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7" fillId="0" borderId="0">
      <alignment vertical="center"/>
    </xf>
    <xf numFmtId="0" fontId="24" fillId="0" borderId="0">
      <alignment vertical="center"/>
    </xf>
    <xf numFmtId="38" fontId="17"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51" fillId="0" borderId="0" applyNumberFormat="0" applyFill="0" applyBorder="0" applyAlignment="0" applyProtection="0"/>
    <xf numFmtId="0" fontId="1" fillId="0" borderId="0">
      <alignment vertical="center"/>
    </xf>
  </cellStyleXfs>
  <cellXfs count="762">
    <xf numFmtId="0" fontId="0" fillId="0" borderId="0" xfId="0"/>
    <xf numFmtId="0" fontId="2" fillId="0" borderId="0" xfId="2" applyFont="1">
      <alignment vertical="center"/>
    </xf>
    <xf numFmtId="0" fontId="2" fillId="0" borderId="0" xfId="2" applyFont="1" applyAlignment="1">
      <alignment vertical="center" textRotation="255" shrinkToFit="1"/>
    </xf>
    <xf numFmtId="0" fontId="2" fillId="0" borderId="0" xfId="2" applyFont="1" applyAlignment="1">
      <alignment vertical="center"/>
    </xf>
    <xf numFmtId="0" fontId="4" fillId="0" borderId="0" xfId="2" applyFont="1" applyAlignment="1">
      <alignment vertical="top"/>
    </xf>
    <xf numFmtId="0" fontId="5" fillId="0" borderId="0" xfId="2" applyFont="1" applyAlignment="1">
      <alignment vertical="top"/>
    </xf>
    <xf numFmtId="0" fontId="5" fillId="0" borderId="0" xfId="2" applyFont="1" applyAlignment="1">
      <alignment vertical="top" wrapText="1"/>
    </xf>
    <xf numFmtId="0" fontId="5" fillId="0" borderId="0" xfId="2" applyFont="1" applyAlignment="1">
      <alignment vertical="top" wrapText="1" shrinkToFit="1"/>
    </xf>
    <xf numFmtId="0" fontId="4" fillId="0" borderId="0" xfId="2" applyFont="1">
      <alignment vertical="center"/>
    </xf>
    <xf numFmtId="176" fontId="4" fillId="0" borderId="0" xfId="2" applyNumberFormat="1" applyFont="1" applyFill="1" applyBorder="1" applyAlignment="1">
      <alignment horizontal="center" vertical="center"/>
    </xf>
    <xf numFmtId="0" fontId="4" fillId="0" borderId="0" xfId="2" applyFont="1" applyFill="1" applyBorder="1" applyAlignment="1">
      <alignment horizontal="center" vertical="center"/>
    </xf>
    <xf numFmtId="0" fontId="4" fillId="0" borderId="0" xfId="2" applyFont="1" applyFill="1" applyBorder="1">
      <alignment vertical="center"/>
    </xf>
    <xf numFmtId="0" fontId="4" fillId="0" borderId="0" xfId="2" applyFont="1" applyFill="1" applyBorder="1" applyAlignment="1">
      <alignment horizontal="center" vertical="center" shrinkToFit="1"/>
    </xf>
    <xf numFmtId="0" fontId="8" fillId="0" borderId="0" xfId="2" applyFont="1" applyBorder="1" applyAlignment="1">
      <alignment vertical="center" textRotation="255" wrapText="1"/>
    </xf>
    <xf numFmtId="0" fontId="9" fillId="0" borderId="0" xfId="2" applyNumberFormat="1" applyFont="1">
      <alignment vertical="center"/>
    </xf>
    <xf numFmtId="0" fontId="4" fillId="0" borderId="1" xfId="2" applyFont="1" applyBorder="1">
      <alignment vertical="center"/>
    </xf>
    <xf numFmtId="0" fontId="4" fillId="2" borderId="5"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4" fillId="0" borderId="5" xfId="2" applyFont="1" applyFill="1" applyBorder="1" applyAlignment="1">
      <alignment horizontal="center" vertical="center" shrinkToFit="1"/>
    </xf>
    <xf numFmtId="0" fontId="4" fillId="0" borderId="7"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0" fontId="4" fillId="0" borderId="8"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0" xfId="2" applyFont="1" applyFill="1" applyBorder="1" applyAlignment="1">
      <alignment horizontal="center" vertical="center" shrinkToFit="1"/>
    </xf>
    <xf numFmtId="0" fontId="4" fillId="0" borderId="12" xfId="2" applyFont="1" applyBorder="1">
      <alignment vertical="center"/>
    </xf>
    <xf numFmtId="0" fontId="4" fillId="2" borderId="16" xfId="2" applyFont="1" applyFill="1" applyBorder="1" applyAlignment="1">
      <alignment horizontal="center" vertical="center"/>
    </xf>
    <xf numFmtId="0" fontId="4" fillId="2" borderId="17" xfId="2" applyFont="1" applyFill="1" applyBorder="1" applyAlignment="1">
      <alignment horizontal="center" vertical="center"/>
    </xf>
    <xf numFmtId="0" fontId="4" fillId="0" borderId="18"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19" xfId="2" applyFont="1" applyFill="1" applyBorder="1" applyAlignment="1">
      <alignment horizontal="center" vertical="center" shrinkToFit="1"/>
    </xf>
    <xf numFmtId="0" fontId="4" fillId="0" borderId="17" xfId="2" applyFont="1" applyFill="1" applyBorder="1" applyAlignment="1">
      <alignment horizontal="center" vertical="center" shrinkToFit="1"/>
    </xf>
    <xf numFmtId="0" fontId="4" fillId="0" borderId="22" xfId="2" applyFont="1" applyBorder="1">
      <alignment vertical="center"/>
    </xf>
    <xf numFmtId="0" fontId="4" fillId="2" borderId="29" xfId="2" applyFont="1" applyFill="1" applyBorder="1" applyAlignment="1">
      <alignment horizontal="center" vertical="center"/>
    </xf>
    <xf numFmtId="0" fontId="4" fillId="2" borderId="30" xfId="2" applyFont="1" applyFill="1" applyBorder="1" applyAlignment="1">
      <alignment horizontal="center" vertical="center"/>
    </xf>
    <xf numFmtId="0" fontId="4" fillId="0" borderId="16" xfId="2" applyFont="1" applyFill="1" applyBorder="1" applyAlignment="1">
      <alignment horizontal="center" vertical="center" shrinkToFit="1"/>
    </xf>
    <xf numFmtId="0" fontId="4" fillId="0" borderId="20" xfId="2" applyFont="1" applyFill="1" applyBorder="1" applyAlignment="1">
      <alignment horizontal="center" vertical="center" shrinkToFit="1"/>
    </xf>
    <xf numFmtId="0" fontId="4" fillId="0" borderId="31" xfId="2" applyFont="1" applyFill="1" applyBorder="1" applyAlignment="1">
      <alignment horizontal="center" vertical="center"/>
    </xf>
    <xf numFmtId="0" fontId="4" fillId="0" borderId="32"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3"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9" fillId="0" borderId="0" xfId="2" applyFont="1">
      <alignment vertical="center"/>
    </xf>
    <xf numFmtId="0" fontId="4" fillId="0" borderId="35" xfId="2" applyFont="1" applyBorder="1">
      <alignment vertical="center"/>
    </xf>
    <xf numFmtId="0" fontId="4" fillId="0" borderId="36" xfId="2" applyFont="1" applyFill="1" applyBorder="1" applyAlignment="1">
      <alignment horizontal="center" vertical="center"/>
    </xf>
    <xf numFmtId="0" fontId="4" fillId="0" borderId="36" xfId="2" applyFont="1" applyFill="1" applyBorder="1">
      <alignment vertical="center"/>
    </xf>
    <xf numFmtId="0" fontId="4" fillId="0" borderId="37" xfId="2" applyFont="1" applyBorder="1">
      <alignment vertical="center"/>
    </xf>
    <xf numFmtId="0" fontId="8" fillId="2" borderId="41" xfId="2" applyFont="1" applyFill="1" applyBorder="1" applyAlignment="1">
      <alignment horizontal="center" vertical="center"/>
    </xf>
    <xf numFmtId="0" fontId="8" fillId="2" borderId="42" xfId="2" applyFont="1" applyFill="1" applyBorder="1" applyAlignment="1">
      <alignment horizontal="center" vertical="center"/>
    </xf>
    <xf numFmtId="0" fontId="8" fillId="0" borderId="43" xfId="2" applyFont="1" applyFill="1" applyBorder="1" applyAlignment="1">
      <alignment horizontal="center" vertical="center"/>
    </xf>
    <xf numFmtId="0" fontId="8" fillId="0" borderId="44" xfId="2" applyFont="1" applyFill="1" applyBorder="1" applyAlignment="1">
      <alignment horizontal="center" vertical="center"/>
    </xf>
    <xf numFmtId="0" fontId="8" fillId="0" borderId="42" xfId="2" applyFont="1" applyFill="1" applyBorder="1" applyAlignment="1">
      <alignment horizontal="center" vertical="center"/>
    </xf>
    <xf numFmtId="0" fontId="4" fillId="2" borderId="48" xfId="2" applyFont="1" applyFill="1" applyBorder="1" applyAlignment="1">
      <alignment horizontal="center" vertical="center" shrinkToFit="1"/>
    </xf>
    <xf numFmtId="0" fontId="4" fillId="2" borderId="49" xfId="2" applyFont="1" applyFill="1" applyBorder="1" applyAlignment="1">
      <alignment horizontal="center" vertical="center" shrinkToFit="1"/>
    </xf>
    <xf numFmtId="0" fontId="4" fillId="0" borderId="25" xfId="2" applyFont="1" applyFill="1" applyBorder="1" applyAlignment="1">
      <alignment horizontal="center" vertical="center" shrinkToFit="1"/>
    </xf>
    <xf numFmtId="0" fontId="4" fillId="0" borderId="44" xfId="2" applyFont="1" applyFill="1" applyBorder="1" applyAlignment="1">
      <alignment horizontal="center" vertical="center" shrinkToFit="1"/>
    </xf>
    <xf numFmtId="0" fontId="4" fillId="0" borderId="42" xfId="2" applyFont="1" applyFill="1" applyBorder="1" applyAlignment="1">
      <alignment horizontal="center" vertical="center" shrinkToFit="1"/>
    </xf>
    <xf numFmtId="0" fontId="4" fillId="0" borderId="41" xfId="2" applyFont="1" applyFill="1" applyBorder="1" applyAlignment="1">
      <alignment horizontal="center" vertical="center" shrinkToFit="1"/>
    </xf>
    <xf numFmtId="0" fontId="4" fillId="0" borderId="46" xfId="2" applyFont="1" applyFill="1" applyBorder="1" applyAlignment="1">
      <alignment horizontal="center" vertical="center" shrinkToFit="1"/>
    </xf>
    <xf numFmtId="0" fontId="4" fillId="2" borderId="16" xfId="2" applyFont="1" applyFill="1" applyBorder="1" applyAlignment="1">
      <alignment horizontal="center" vertical="center" shrinkToFit="1"/>
    </xf>
    <xf numFmtId="0" fontId="4" fillId="2" borderId="17" xfId="2" applyFont="1" applyFill="1" applyBorder="1" applyAlignment="1">
      <alignment horizontal="center" vertical="center" shrinkToFit="1"/>
    </xf>
    <xf numFmtId="0" fontId="4" fillId="0" borderId="15" xfId="2" applyFont="1" applyFill="1" applyBorder="1" applyAlignment="1">
      <alignment horizontal="center" vertical="center" shrinkToFit="1"/>
    </xf>
    <xf numFmtId="0" fontId="4" fillId="0" borderId="18" xfId="2" applyFont="1" applyFill="1" applyBorder="1" applyAlignment="1">
      <alignment horizontal="center" vertical="center" shrinkToFit="1"/>
    </xf>
    <xf numFmtId="0" fontId="4" fillId="0" borderId="50" xfId="2" applyFont="1" applyFill="1" applyBorder="1" applyAlignment="1">
      <alignment horizontal="center" vertical="center" shrinkToFit="1"/>
    </xf>
    <xf numFmtId="0" fontId="4" fillId="0" borderId="0" xfId="2" applyNumberFormat="1" applyFont="1">
      <alignment vertical="center"/>
    </xf>
    <xf numFmtId="0" fontId="4" fillId="2" borderId="18" xfId="2" applyFont="1" applyFill="1" applyBorder="1" applyAlignment="1">
      <alignment horizontal="center" vertical="center" shrinkToFit="1"/>
    </xf>
    <xf numFmtId="0" fontId="4" fillId="3" borderId="15" xfId="3" applyFont="1" applyFill="1" applyBorder="1" applyAlignment="1">
      <alignment horizontal="center" vertical="center" shrinkToFit="1"/>
    </xf>
    <xf numFmtId="0" fontId="4" fillId="3" borderId="19" xfId="3" applyFont="1" applyFill="1" applyBorder="1" applyAlignment="1">
      <alignment horizontal="center" vertical="center" shrinkToFit="1"/>
    </xf>
    <xf numFmtId="0" fontId="4" fillId="3" borderId="13" xfId="3" applyFont="1" applyFill="1" applyBorder="1" applyAlignment="1">
      <alignment horizontal="center" vertical="center" shrinkToFit="1"/>
    </xf>
    <xf numFmtId="0" fontId="4" fillId="3" borderId="18" xfId="3" applyFont="1" applyFill="1" applyBorder="1" applyAlignment="1">
      <alignment horizontal="center" vertical="center" shrinkToFit="1"/>
    </xf>
    <xf numFmtId="0" fontId="4" fillId="3" borderId="17" xfId="3" applyFont="1" applyFill="1" applyBorder="1" applyAlignment="1">
      <alignment horizontal="center" vertical="center" shrinkToFit="1"/>
    </xf>
    <xf numFmtId="0" fontId="4" fillId="0" borderId="0" xfId="2" applyFont="1" applyAlignment="1">
      <alignment vertical="center"/>
    </xf>
    <xf numFmtId="0" fontId="16" fillId="0" borderId="0" xfId="4" applyFont="1">
      <alignment vertical="center"/>
    </xf>
    <xf numFmtId="176" fontId="4" fillId="0" borderId="0" xfId="2" applyNumberFormat="1" applyFont="1" applyFill="1" applyBorder="1" applyAlignment="1">
      <alignment horizontal="center" vertical="center"/>
    </xf>
    <xf numFmtId="0" fontId="4" fillId="0" borderId="36" xfId="2" applyFont="1" applyFill="1" applyBorder="1" applyAlignment="1">
      <alignment horizontal="center" vertical="center"/>
    </xf>
    <xf numFmtId="0" fontId="21" fillId="0" borderId="0" xfId="4" applyFont="1">
      <alignment vertical="center"/>
    </xf>
    <xf numFmtId="0" fontId="20" fillId="0" borderId="0" xfId="4" applyFont="1" applyBorder="1" applyAlignment="1">
      <alignment vertical="center"/>
    </xf>
    <xf numFmtId="0" fontId="22" fillId="0" borderId="0" xfId="4" applyFont="1" applyBorder="1" applyAlignment="1">
      <alignment vertical="center"/>
    </xf>
    <xf numFmtId="0" fontId="23" fillId="0" borderId="0" xfId="4" applyFont="1" applyBorder="1" applyAlignment="1">
      <alignment horizontal="left" vertical="center"/>
    </xf>
    <xf numFmtId="0" fontId="21" fillId="0" borderId="0" xfId="4" applyFont="1" applyBorder="1" applyAlignment="1">
      <alignment horizontal="right" vertical="center"/>
    </xf>
    <xf numFmtId="0" fontId="21" fillId="0" borderId="0" xfId="4" applyFont="1" applyBorder="1" applyAlignment="1">
      <alignment vertical="center"/>
    </xf>
    <xf numFmtId="0" fontId="18" fillId="0" borderId="0" xfId="4" applyFont="1" applyBorder="1" applyAlignment="1">
      <alignment horizontal="center" vertical="center"/>
    </xf>
    <xf numFmtId="0" fontId="18" fillId="7" borderId="30" xfId="4" quotePrefix="1" applyNumberFormat="1" applyFont="1" applyFill="1" applyBorder="1" applyAlignment="1">
      <alignment horizontal="center" vertical="center" shrinkToFit="1"/>
    </xf>
    <xf numFmtId="0" fontId="18" fillId="7" borderId="32" xfId="4" quotePrefix="1" applyNumberFormat="1" applyFont="1" applyFill="1" applyBorder="1" applyAlignment="1">
      <alignment horizontal="center" vertical="center" shrinkToFit="1"/>
    </xf>
    <xf numFmtId="0" fontId="18" fillId="7" borderId="29" xfId="4" quotePrefix="1" applyNumberFormat="1" applyFont="1" applyFill="1" applyBorder="1" applyAlignment="1">
      <alignment horizontal="center" vertical="center" shrinkToFit="1"/>
    </xf>
    <xf numFmtId="14" fontId="18" fillId="7" borderId="6" xfId="4" quotePrefix="1" applyNumberFormat="1" applyFont="1" applyFill="1" applyBorder="1" applyAlignment="1">
      <alignment horizontal="center" vertical="center" shrinkToFit="1"/>
    </xf>
    <xf numFmtId="0" fontId="18" fillId="7" borderId="7" xfId="4" quotePrefix="1" applyNumberFormat="1" applyFont="1" applyFill="1" applyBorder="1" applyAlignment="1">
      <alignment horizontal="center" vertical="center" shrinkToFit="1"/>
    </xf>
    <xf numFmtId="0" fontId="18" fillId="7" borderId="5" xfId="4" quotePrefix="1" applyNumberFormat="1" applyFont="1" applyFill="1" applyBorder="1" applyAlignment="1">
      <alignment horizontal="center" vertical="center" shrinkToFit="1"/>
    </xf>
    <xf numFmtId="0" fontId="15" fillId="0" borderId="31" xfId="4" applyFont="1" applyBorder="1" applyAlignment="1">
      <alignment horizontal="center" vertical="center"/>
    </xf>
    <xf numFmtId="49" fontId="15" fillId="0" borderId="22" xfId="4" quotePrefix="1" applyNumberFormat="1" applyFont="1" applyBorder="1" applyAlignment="1">
      <alignment horizontal="center" vertical="center"/>
    </xf>
    <xf numFmtId="0" fontId="15" fillId="0" borderId="22" xfId="4" quotePrefix="1" applyFont="1" applyBorder="1" applyAlignment="1">
      <alignment horizontal="center" vertical="center" wrapText="1"/>
    </xf>
    <xf numFmtId="49" fontId="15" fillId="0" borderId="22" xfId="4" quotePrefix="1" applyNumberFormat="1" applyFont="1" applyBorder="1" applyAlignment="1">
      <alignment horizontal="center" vertical="center" wrapText="1"/>
    </xf>
    <xf numFmtId="179" fontId="15" fillId="0" borderId="22" xfId="4" quotePrefix="1" applyNumberFormat="1" applyFont="1" applyBorder="1" applyAlignment="1">
      <alignment horizontal="center" vertical="center" shrinkToFit="1"/>
    </xf>
    <xf numFmtId="0" fontId="15" fillId="0" borderId="22" xfId="4" quotePrefix="1" applyNumberFormat="1" applyFont="1" applyBorder="1" applyAlignment="1">
      <alignment horizontal="center" vertical="center"/>
    </xf>
    <xf numFmtId="0" fontId="15" fillId="0" borderId="12" xfId="4" quotePrefix="1" applyNumberFormat="1" applyFont="1" applyBorder="1" applyAlignment="1">
      <alignment horizontal="center" vertical="center"/>
    </xf>
    <xf numFmtId="0" fontId="15" fillId="0" borderId="31" xfId="4" applyNumberFormat="1" applyFont="1" applyBorder="1" applyAlignment="1">
      <alignment horizontal="center" vertical="center"/>
    </xf>
    <xf numFmtId="0" fontId="15" fillId="0" borderId="20" xfId="4" applyNumberFormat="1" applyFont="1" applyBorder="1" applyAlignment="1">
      <alignment horizontal="center" vertical="center"/>
    </xf>
    <xf numFmtId="0" fontId="15" fillId="0" borderId="16" xfId="4" applyNumberFormat="1" applyFont="1" applyBorder="1" applyAlignment="1">
      <alignment horizontal="center" vertical="center"/>
    </xf>
    <xf numFmtId="0" fontId="15" fillId="7" borderId="16" xfId="4" applyNumberFormat="1" applyFont="1" applyFill="1" applyBorder="1" applyAlignment="1">
      <alignment horizontal="center" vertical="center"/>
    </xf>
    <xf numFmtId="179" fontId="15" fillId="8" borderId="22" xfId="4" applyNumberFormat="1" applyFont="1" applyFill="1" applyBorder="1" applyAlignment="1">
      <alignment horizontal="center" vertical="center" shrinkToFit="1"/>
    </xf>
    <xf numFmtId="179" fontId="15" fillId="8" borderId="63" xfId="4" applyNumberFormat="1" applyFont="1" applyFill="1" applyBorder="1" applyAlignment="1">
      <alignment horizontal="center" vertical="center" shrinkToFit="1"/>
    </xf>
    <xf numFmtId="0" fontId="15" fillId="0" borderId="17" xfId="4" applyFont="1" applyBorder="1" applyAlignment="1">
      <alignment horizontal="center" vertical="center"/>
    </xf>
    <xf numFmtId="49" fontId="15" fillId="0" borderId="12" xfId="4" quotePrefix="1" applyNumberFormat="1" applyFont="1" applyBorder="1" applyAlignment="1">
      <alignment horizontal="center" vertical="center"/>
    </xf>
    <xf numFmtId="179" fontId="15" fillId="0" borderId="12" xfId="4" quotePrefix="1" applyNumberFormat="1" applyFont="1" applyBorder="1" applyAlignment="1">
      <alignment horizontal="center" vertical="center" shrinkToFit="1"/>
    </xf>
    <xf numFmtId="0" fontId="15" fillId="0" borderId="17" xfId="4" applyNumberFormat="1" applyFont="1" applyBorder="1" applyAlignment="1">
      <alignment horizontal="center" vertical="center"/>
    </xf>
    <xf numFmtId="0" fontId="15" fillId="0" borderId="19" xfId="4" applyNumberFormat="1" applyFont="1" applyBorder="1" applyAlignment="1">
      <alignment horizontal="center" vertical="center"/>
    </xf>
    <xf numFmtId="0" fontId="15" fillId="0" borderId="18" xfId="4" applyNumberFormat="1" applyFont="1" applyBorder="1" applyAlignment="1">
      <alignment horizontal="center" vertical="center"/>
    </xf>
    <xf numFmtId="49" fontId="15" fillId="0" borderId="12" xfId="4" quotePrefix="1" applyNumberFormat="1" applyFont="1" applyBorder="1" applyAlignment="1">
      <alignment horizontal="center" vertical="center" wrapText="1"/>
    </xf>
    <xf numFmtId="0" fontId="15" fillId="0" borderId="17" xfId="4" quotePrefix="1" applyNumberFormat="1" applyFont="1" applyBorder="1" applyAlignment="1">
      <alignment horizontal="center" vertical="center"/>
    </xf>
    <xf numFmtId="0" fontId="16" fillId="9" borderId="17" xfId="4" applyFont="1" applyFill="1" applyBorder="1">
      <alignment vertical="center"/>
    </xf>
    <xf numFmtId="0" fontId="18" fillId="7" borderId="59" xfId="6" applyNumberFormat="1" applyFont="1" applyFill="1" applyBorder="1" applyAlignment="1">
      <alignment horizontal="center" vertical="center" shrinkToFit="1"/>
    </xf>
    <xf numFmtId="0" fontId="15" fillId="7" borderId="59" xfId="4" applyNumberFormat="1" applyFont="1" applyFill="1" applyBorder="1" applyAlignment="1">
      <alignment horizontal="center" vertical="center" shrinkToFit="1"/>
    </xf>
    <xf numFmtId="0" fontId="15" fillId="7" borderId="41" xfId="4" applyNumberFormat="1" applyFont="1" applyFill="1" applyBorder="1" applyAlignment="1">
      <alignment horizontal="center" vertical="center" shrinkToFit="1"/>
    </xf>
    <xf numFmtId="0" fontId="16" fillId="9" borderId="6" xfId="4" applyFont="1" applyFill="1" applyBorder="1">
      <alignment vertical="center"/>
    </xf>
    <xf numFmtId="0" fontId="15" fillId="0" borderId="45" xfId="4" applyNumberFormat="1" applyFont="1" applyBorder="1" applyAlignment="1">
      <alignment horizontal="center" vertical="center" shrinkToFit="1"/>
    </xf>
    <xf numFmtId="0" fontId="15" fillId="0" borderId="42" xfId="4" applyNumberFormat="1" applyFont="1" applyBorder="1" applyAlignment="1">
      <alignment horizontal="center" vertical="center" shrinkToFit="1"/>
    </xf>
    <xf numFmtId="0" fontId="15" fillId="0" borderId="44" xfId="4" applyNumberFormat="1" applyFont="1" applyBorder="1" applyAlignment="1">
      <alignment horizontal="center" vertical="center" shrinkToFit="1"/>
    </xf>
    <xf numFmtId="0" fontId="15" fillId="0" borderId="41" xfId="4" applyNumberFormat="1" applyFont="1" applyBorder="1" applyAlignment="1">
      <alignment horizontal="center" vertical="center" shrinkToFit="1"/>
    </xf>
    <xf numFmtId="0" fontId="16" fillId="0" borderId="0" xfId="4" applyFont="1" applyFill="1" applyBorder="1">
      <alignment vertical="center"/>
    </xf>
    <xf numFmtId="0" fontId="15" fillId="0" borderId="0" xfId="4" applyFont="1" applyFill="1" applyBorder="1" applyAlignment="1">
      <alignment horizontal="left" vertical="center"/>
    </xf>
    <xf numFmtId="0" fontId="15" fillId="0" borderId="0" xfId="4" applyFont="1" applyBorder="1" applyAlignment="1">
      <alignment horizontal="center" vertical="center"/>
    </xf>
    <xf numFmtId="0" fontId="15" fillId="0" borderId="0" xfId="4" applyFont="1" applyFill="1" applyBorder="1" applyAlignment="1">
      <alignment horizontal="center" vertical="center"/>
    </xf>
    <xf numFmtId="2" fontId="15" fillId="7" borderId="59" xfId="4" applyNumberFormat="1" applyFont="1" applyFill="1" applyBorder="1" applyAlignment="1">
      <alignment horizontal="center" vertical="center"/>
    </xf>
    <xf numFmtId="0" fontId="19" fillId="0" borderId="0" xfId="4" applyFont="1" applyAlignment="1">
      <alignment horizontal="left" vertical="center"/>
    </xf>
    <xf numFmtId="0" fontId="19" fillId="0" borderId="0" xfId="4" applyFont="1">
      <alignment vertical="center"/>
    </xf>
    <xf numFmtId="0" fontId="27" fillId="0" borderId="0" xfId="4" applyFont="1" applyAlignment="1">
      <alignment horizontal="left" vertical="center"/>
    </xf>
    <xf numFmtId="0" fontId="15" fillId="0" borderId="0" xfId="4" applyFont="1" applyAlignment="1">
      <alignment horizontal="left" vertical="center"/>
    </xf>
    <xf numFmtId="0" fontId="15" fillId="0" borderId="0" xfId="4" applyFont="1">
      <alignment vertical="center"/>
    </xf>
    <xf numFmtId="0" fontId="27" fillId="0" borderId="0" xfId="4" applyFont="1">
      <alignment vertical="center"/>
    </xf>
    <xf numFmtId="0" fontId="27" fillId="0" borderId="0" xfId="4" quotePrefix="1" applyFont="1" applyAlignment="1">
      <alignment horizontal="right" vertical="top"/>
    </xf>
    <xf numFmtId="0" fontId="21" fillId="0" borderId="0" xfId="4" quotePrefix="1" applyFont="1" applyAlignment="1">
      <alignment horizontal="left" vertical="top"/>
    </xf>
    <xf numFmtId="0" fontId="27" fillId="0" borderId="0" xfId="4" applyFont="1" applyAlignment="1">
      <alignment vertical="center"/>
    </xf>
    <xf numFmtId="0" fontId="27" fillId="0" borderId="0" xfId="4" quotePrefix="1" applyFont="1" applyAlignment="1">
      <alignment horizontal="right" vertical="center"/>
    </xf>
    <xf numFmtId="0" fontId="21" fillId="0" borderId="0" xfId="4" applyFont="1" applyAlignment="1">
      <alignment vertical="center"/>
    </xf>
    <xf numFmtId="0" fontId="15" fillId="0" borderId="0" xfId="4" applyFont="1" applyAlignment="1">
      <alignment vertical="center"/>
    </xf>
    <xf numFmtId="0" fontId="15" fillId="0" borderId="22" xfId="4" quotePrefix="1" applyFont="1" applyBorder="1" applyAlignment="1">
      <alignment horizontal="center" vertical="center"/>
    </xf>
    <xf numFmtId="0" fontId="15" fillId="0" borderId="12" xfId="4" quotePrefix="1" applyFont="1" applyBorder="1" applyAlignment="1">
      <alignment horizontal="center" vertical="center"/>
    </xf>
    <xf numFmtId="0" fontId="18" fillId="7" borderId="59" xfId="6" applyNumberFormat="1" applyFont="1" applyFill="1" applyBorder="1" applyAlignment="1">
      <alignment horizontal="center" vertical="center"/>
    </xf>
    <xf numFmtId="0" fontId="15" fillId="7" borderId="59" xfId="4" applyNumberFormat="1" applyFont="1" applyFill="1" applyBorder="1" applyAlignment="1">
      <alignment horizontal="center" vertical="center"/>
    </xf>
    <xf numFmtId="0" fontId="15" fillId="0" borderId="45" xfId="4" applyNumberFormat="1" applyFont="1" applyFill="1" applyBorder="1" applyAlignment="1">
      <alignment horizontal="center" vertical="center"/>
    </xf>
    <xf numFmtId="0" fontId="15" fillId="0" borderId="45" xfId="4" applyNumberFormat="1" applyFont="1" applyBorder="1" applyAlignment="1">
      <alignment horizontal="center" vertical="center"/>
    </xf>
    <xf numFmtId="0" fontId="15" fillId="0" borderId="42" xfId="4" applyNumberFormat="1" applyFont="1" applyBorder="1" applyAlignment="1">
      <alignment horizontal="center" vertical="center"/>
    </xf>
    <xf numFmtId="0" fontId="15" fillId="0" borderId="44" xfId="4" applyNumberFormat="1" applyFont="1" applyBorder="1" applyAlignment="1">
      <alignment horizontal="center" vertical="center"/>
    </xf>
    <xf numFmtId="0" fontId="15" fillId="0" borderId="41" xfId="4" applyNumberFormat="1" applyFont="1" applyBorder="1" applyAlignment="1">
      <alignment horizontal="center" vertical="center"/>
    </xf>
    <xf numFmtId="0" fontId="27" fillId="0" borderId="0" xfId="4" applyFont="1" applyAlignment="1">
      <alignment horizontal="right" vertical="center"/>
    </xf>
    <xf numFmtId="0" fontId="13" fillId="0" borderId="0" xfId="2" applyFont="1" applyAlignment="1">
      <alignment vertical="center"/>
    </xf>
    <xf numFmtId="0" fontId="14"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8" fillId="0" borderId="0" xfId="0" quotePrefix="1" applyFont="1" applyAlignment="1">
      <alignment vertical="center"/>
    </xf>
    <xf numFmtId="0" fontId="10" fillId="0" borderId="0" xfId="0" applyFont="1" applyAlignment="1">
      <alignment vertical="center"/>
    </xf>
    <xf numFmtId="0" fontId="4" fillId="2" borderId="14" xfId="2" applyFont="1" applyFill="1" applyBorder="1" applyAlignment="1">
      <alignment horizontal="center" vertical="center" shrinkToFit="1"/>
    </xf>
    <xf numFmtId="0" fontId="4" fillId="2" borderId="55" xfId="2" applyFont="1" applyFill="1" applyBorder="1" applyAlignment="1">
      <alignment horizontal="center" vertical="center" shrinkToFit="1"/>
    </xf>
    <xf numFmtId="0" fontId="4" fillId="2" borderId="24" xfId="2" applyFont="1" applyFill="1" applyBorder="1" applyAlignment="1">
      <alignment horizontal="center" vertical="center" shrinkToFit="1"/>
    </xf>
    <xf numFmtId="0" fontId="8" fillId="2" borderId="36"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5" xfId="2" applyFont="1" applyFill="1" applyBorder="1" applyAlignment="1">
      <alignment horizontal="center" vertical="center"/>
    </xf>
    <xf numFmtId="0" fontId="4" fillId="2" borderId="3" xfId="2" applyFont="1" applyFill="1" applyBorder="1" applyAlignment="1">
      <alignment horizontal="center" vertical="center" shrinkToFit="1"/>
    </xf>
    <xf numFmtId="0" fontId="8" fillId="3" borderId="17"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3"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8" xfId="0" applyFont="1" applyFill="1" applyBorder="1" applyAlignment="1">
      <alignment horizontal="center" vertical="center"/>
    </xf>
    <xf numFmtId="0" fontId="2" fillId="0" borderId="0" xfId="3" applyFont="1">
      <alignment vertical="center"/>
    </xf>
    <xf numFmtId="0" fontId="2" fillId="0" borderId="0" xfId="3" applyFont="1" applyAlignment="1">
      <alignment vertical="center" textRotation="255" shrinkToFit="1"/>
    </xf>
    <xf numFmtId="0" fontId="4" fillId="0" borderId="0" xfId="3" applyFont="1" applyAlignment="1">
      <alignment vertical="center"/>
    </xf>
    <xf numFmtId="0" fontId="4" fillId="0" borderId="0" xfId="3" applyFont="1" applyAlignment="1">
      <alignment vertical="center" shrinkToFit="1"/>
    </xf>
    <xf numFmtId="0" fontId="4" fillId="0" borderId="0" xfId="3" applyFont="1">
      <alignment vertical="center"/>
    </xf>
    <xf numFmtId="0" fontId="13" fillId="0" borderId="0" xfId="3" applyFont="1" applyAlignment="1">
      <alignment vertical="center"/>
    </xf>
    <xf numFmtId="0" fontId="8" fillId="0" borderId="43" xfId="3" applyFont="1" applyBorder="1" applyAlignment="1">
      <alignment vertical="center"/>
    </xf>
    <xf numFmtId="0" fontId="8" fillId="0" borderId="36" xfId="3" applyFont="1" applyBorder="1" applyAlignment="1">
      <alignment vertical="center"/>
    </xf>
    <xf numFmtId="0" fontId="8" fillId="0" borderId="45" xfId="3" applyFont="1" applyBorder="1" applyAlignment="1">
      <alignment vertical="center"/>
    </xf>
    <xf numFmtId="0" fontId="4" fillId="0" borderId="44" xfId="3" applyFont="1" applyFill="1" applyBorder="1" applyAlignment="1">
      <alignment horizontal="center" vertical="center" shrinkToFit="1"/>
    </xf>
    <xf numFmtId="0" fontId="4" fillId="0" borderId="17" xfId="3" applyFont="1" applyFill="1" applyBorder="1" applyAlignment="1">
      <alignment vertical="center" shrinkToFit="1"/>
    </xf>
    <xf numFmtId="0" fontId="4" fillId="0" borderId="19" xfId="3" applyFont="1" applyFill="1" applyBorder="1" applyAlignment="1">
      <alignment vertical="center" shrinkToFit="1"/>
    </xf>
    <xf numFmtId="0" fontId="4" fillId="0" borderId="13" xfId="3" applyFont="1" applyFill="1" applyBorder="1" applyAlignment="1">
      <alignment vertical="center" shrinkToFit="1"/>
    </xf>
    <xf numFmtId="0" fontId="4" fillId="0" borderId="18" xfId="3" applyFont="1" applyFill="1" applyBorder="1" applyAlignment="1">
      <alignment vertical="center" shrinkToFit="1"/>
    </xf>
    <xf numFmtId="0" fontId="4" fillId="10" borderId="17" xfId="3" applyFont="1" applyFill="1" applyBorder="1" applyAlignment="1">
      <alignment vertical="center" shrinkToFit="1"/>
    </xf>
    <xf numFmtId="0" fontId="4" fillId="10" borderId="19" xfId="3" applyFont="1" applyFill="1" applyBorder="1" applyAlignment="1">
      <alignment vertical="center" shrinkToFit="1"/>
    </xf>
    <xf numFmtId="0" fontId="4" fillId="10" borderId="18" xfId="3" applyFont="1" applyFill="1" applyBorder="1" applyAlignment="1">
      <alignment vertical="center" shrinkToFit="1"/>
    </xf>
    <xf numFmtId="0" fontId="4" fillId="0" borderId="17" xfId="3" applyFont="1" applyFill="1" applyBorder="1" applyAlignment="1">
      <alignment horizontal="center" vertical="center" shrinkToFit="1"/>
    </xf>
    <xf numFmtId="0" fontId="4" fillId="0" borderId="19" xfId="3" applyFont="1" applyFill="1" applyBorder="1" applyAlignment="1">
      <alignment horizontal="center" vertical="center" shrinkToFit="1"/>
    </xf>
    <xf numFmtId="0" fontId="4" fillId="0" borderId="18" xfId="3" applyFont="1" applyFill="1" applyBorder="1" applyAlignment="1">
      <alignment horizontal="center" vertical="center" shrinkToFit="1"/>
    </xf>
    <xf numFmtId="0" fontId="4" fillId="0" borderId="20" xfId="3" applyFont="1" applyFill="1" applyBorder="1" applyAlignment="1">
      <alignment horizontal="center" vertical="center" shrinkToFit="1"/>
    </xf>
    <xf numFmtId="0" fontId="4" fillId="0" borderId="50" xfId="3" applyFont="1" applyFill="1" applyBorder="1" applyAlignment="1">
      <alignment horizontal="center" vertical="center" shrinkToFit="1"/>
    </xf>
    <xf numFmtId="0" fontId="4" fillId="10" borderId="31" xfId="3" applyFont="1" applyFill="1" applyBorder="1" applyAlignment="1">
      <alignment horizontal="center" vertical="center" shrinkToFit="1"/>
    </xf>
    <xf numFmtId="0" fontId="4" fillId="10" borderId="19" xfId="3" applyFont="1" applyFill="1" applyBorder="1" applyAlignment="1">
      <alignment horizontal="center" vertical="center" shrinkToFit="1"/>
    </xf>
    <xf numFmtId="0" fontId="4" fillId="10" borderId="18" xfId="3" applyFont="1" applyFill="1" applyBorder="1" applyAlignment="1">
      <alignment horizontal="center" vertical="center" shrinkToFit="1"/>
    </xf>
    <xf numFmtId="0" fontId="4" fillId="0" borderId="12" xfId="3" applyFont="1" applyBorder="1" applyAlignment="1">
      <alignment vertical="center" shrinkToFit="1"/>
    </xf>
    <xf numFmtId="0" fontId="4" fillId="0" borderId="54" xfId="3" applyFont="1" applyFill="1" applyBorder="1" applyAlignment="1">
      <alignment horizontal="center" vertical="center" shrinkToFit="1"/>
    </xf>
    <xf numFmtId="0" fontId="4" fillId="0" borderId="15" xfId="3" applyFont="1" applyFill="1" applyBorder="1" applyAlignment="1">
      <alignment horizontal="center" vertical="center" shrinkToFit="1"/>
    </xf>
    <xf numFmtId="0" fontId="4" fillId="0" borderId="5" xfId="3" applyFont="1" applyFill="1" applyBorder="1" applyAlignment="1">
      <alignment horizontal="center" vertical="center" shrinkToFit="1"/>
    </xf>
    <xf numFmtId="0" fontId="4" fillId="0" borderId="1" xfId="3" applyFont="1" applyBorder="1" applyAlignment="1">
      <alignment vertical="center" shrinkToFit="1"/>
    </xf>
    <xf numFmtId="0" fontId="4" fillId="0" borderId="46" xfId="3" applyFont="1" applyFill="1" applyBorder="1" applyAlignment="1">
      <alignment horizontal="center" vertical="center" shrinkToFit="1"/>
    </xf>
    <xf numFmtId="0" fontId="4" fillId="0" borderId="41" xfId="3" applyFont="1" applyFill="1" applyBorder="1" applyAlignment="1">
      <alignment horizontal="center" vertical="center" shrinkToFit="1"/>
    </xf>
    <xf numFmtId="0" fontId="4" fillId="0" borderId="42" xfId="3" applyFont="1" applyFill="1" applyBorder="1" applyAlignment="1">
      <alignment horizontal="center" vertical="center" shrinkToFit="1"/>
    </xf>
    <xf numFmtId="0" fontId="4" fillId="0" borderId="33" xfId="3" applyFont="1" applyFill="1" applyBorder="1" applyAlignment="1">
      <alignment horizontal="center" vertical="center" shrinkToFit="1"/>
    </xf>
    <xf numFmtId="0" fontId="4" fillId="0" borderId="48" xfId="3" applyFont="1" applyFill="1" applyBorder="1" applyAlignment="1">
      <alignment horizontal="center" vertical="center" shrinkToFit="1"/>
    </xf>
    <xf numFmtId="0" fontId="4" fillId="10" borderId="71" xfId="3" applyFont="1" applyFill="1" applyBorder="1" applyAlignment="1">
      <alignment horizontal="center" vertical="center" shrinkToFit="1"/>
    </xf>
    <xf numFmtId="0" fontId="4" fillId="10" borderId="72" xfId="3" applyFont="1" applyFill="1" applyBorder="1" applyAlignment="1">
      <alignment horizontal="center" vertical="center" shrinkToFit="1"/>
    </xf>
    <xf numFmtId="0" fontId="4" fillId="10" borderId="73" xfId="3" applyFont="1" applyFill="1" applyBorder="1" applyAlignment="1">
      <alignment horizontal="center" vertical="center" shrinkToFit="1"/>
    </xf>
    <xf numFmtId="0" fontId="4" fillId="0" borderId="37" xfId="3" applyFont="1" applyBorder="1">
      <alignment vertical="center"/>
    </xf>
    <xf numFmtId="0" fontId="8" fillId="0" borderId="42" xfId="3" applyFont="1" applyFill="1" applyBorder="1" applyAlignment="1">
      <alignment horizontal="center" vertical="center"/>
    </xf>
    <xf numFmtId="0" fontId="8" fillId="0" borderId="44" xfId="3" applyFont="1" applyFill="1" applyBorder="1" applyAlignment="1">
      <alignment horizontal="center" vertical="center"/>
    </xf>
    <xf numFmtId="0" fontId="8" fillId="0" borderId="43"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76" xfId="3" applyFont="1" applyFill="1" applyBorder="1" applyAlignment="1">
      <alignment horizontal="center" vertical="center"/>
    </xf>
    <xf numFmtId="0" fontId="4" fillId="0" borderId="0" xfId="3" applyFont="1" applyFill="1" applyBorder="1" applyAlignment="1">
      <alignment horizontal="center" vertical="center" shrinkToFit="1"/>
    </xf>
    <xf numFmtId="0" fontId="4" fillId="0" borderId="0" xfId="3" applyFont="1" applyFill="1" applyBorder="1">
      <alignment vertical="center"/>
    </xf>
    <xf numFmtId="0" fontId="4" fillId="0" borderId="36" xfId="3" applyFont="1" applyFill="1" applyBorder="1">
      <alignment vertical="center"/>
    </xf>
    <xf numFmtId="0" fontId="4" fillId="0" borderId="24" xfId="3" applyFont="1" applyFill="1" applyBorder="1">
      <alignment vertical="center"/>
    </xf>
    <xf numFmtId="0" fontId="4" fillId="0" borderId="24"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0" xfId="3" applyFont="1" applyBorder="1">
      <alignment vertical="center"/>
    </xf>
    <xf numFmtId="0" fontId="4" fillId="0" borderId="30" xfId="3" applyFont="1" applyFill="1" applyBorder="1" applyAlignment="1">
      <alignment horizontal="center" vertical="center" shrinkToFit="1"/>
    </xf>
    <xf numFmtId="0" fontId="4" fillId="0" borderId="48" xfId="3" applyFont="1" applyFill="1" applyBorder="1" applyAlignment="1">
      <alignment horizontal="center" vertical="center"/>
    </xf>
    <xf numFmtId="0" fontId="4" fillId="0" borderId="30" xfId="3" applyFont="1" applyFill="1" applyBorder="1" applyAlignment="1">
      <alignment horizontal="center" vertical="center"/>
    </xf>
    <xf numFmtId="0" fontId="4" fillId="0" borderId="32" xfId="3" applyFont="1" applyFill="1" applyBorder="1" applyAlignment="1">
      <alignment horizontal="center" vertical="center"/>
    </xf>
    <xf numFmtId="0" fontId="4" fillId="0" borderId="16" xfId="3" applyFont="1" applyFill="1" applyBorder="1" applyAlignment="1">
      <alignment horizontal="center" vertical="center" shrinkToFit="1"/>
    </xf>
    <xf numFmtId="0" fontId="4" fillId="0" borderId="31" xfId="3" applyFont="1" applyFill="1" applyBorder="1" applyAlignment="1">
      <alignment horizontal="center" vertical="center"/>
    </xf>
    <xf numFmtId="0" fontId="4" fillId="0" borderId="20" xfId="3" applyFont="1" applyFill="1" applyBorder="1" applyAlignment="1">
      <alignment horizontal="center" vertical="center"/>
    </xf>
    <xf numFmtId="0" fontId="4" fillId="10" borderId="20" xfId="3" applyFont="1" applyFill="1" applyBorder="1" applyAlignment="1">
      <alignment horizontal="center" vertical="center" shrinkToFit="1"/>
    </xf>
    <xf numFmtId="0" fontId="4" fillId="10" borderId="32" xfId="3" applyFont="1" applyFill="1" applyBorder="1" applyAlignment="1">
      <alignment horizontal="center" vertical="center" shrinkToFit="1"/>
    </xf>
    <xf numFmtId="0" fontId="4" fillId="10" borderId="29" xfId="3" applyFont="1" applyFill="1" applyBorder="1" applyAlignment="1">
      <alignment horizontal="center" vertical="center" shrinkToFit="1"/>
    </xf>
    <xf numFmtId="0" fontId="4" fillId="0" borderId="51" xfId="3" applyFont="1" applyBorder="1" applyAlignment="1">
      <alignment vertical="center" shrinkToFit="1"/>
    </xf>
    <xf numFmtId="0" fontId="4" fillId="0" borderId="18"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9" xfId="3" applyFont="1" applyFill="1" applyBorder="1" applyAlignment="1">
      <alignment horizontal="center" vertical="center"/>
    </xf>
    <xf numFmtId="0" fontId="4" fillId="10" borderId="20" xfId="3" applyFont="1" applyFill="1" applyBorder="1" applyAlignment="1">
      <alignment horizontal="center" vertical="center"/>
    </xf>
    <xf numFmtId="0" fontId="4" fillId="10" borderId="19" xfId="3" applyFont="1" applyFill="1" applyBorder="1" applyAlignment="1">
      <alignment horizontal="center" vertical="center"/>
    </xf>
    <xf numFmtId="0" fontId="4" fillId="10" borderId="18" xfId="3" applyFont="1" applyFill="1" applyBorder="1" applyAlignment="1">
      <alignment horizontal="center" vertical="center"/>
    </xf>
    <xf numFmtId="0" fontId="4" fillId="0" borderId="58" xfId="3" applyFont="1" applyFill="1" applyBorder="1" applyAlignment="1">
      <alignment horizontal="center" vertical="center" shrinkToFit="1"/>
    </xf>
    <xf numFmtId="0" fontId="4" fillId="0" borderId="10" xfId="3" applyFont="1" applyFill="1" applyBorder="1" applyAlignment="1">
      <alignment horizontal="center" vertical="center" shrinkToFit="1"/>
    </xf>
    <xf numFmtId="0" fontId="4" fillId="0" borderId="7" xfId="3" applyFont="1" applyFill="1" applyBorder="1" applyAlignment="1">
      <alignment horizontal="center" vertical="center" shrinkToFit="1"/>
    </xf>
    <xf numFmtId="0" fontId="4" fillId="0" borderId="77"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6" xfId="3" applyFont="1" applyFill="1" applyBorder="1" applyAlignment="1">
      <alignment horizontal="center" vertical="center" shrinkToFit="1"/>
    </xf>
    <xf numFmtId="0" fontId="4" fillId="10" borderId="6" xfId="3" applyFont="1" applyFill="1" applyBorder="1" applyAlignment="1">
      <alignment horizontal="center" vertical="center" shrinkToFit="1"/>
    </xf>
    <xf numFmtId="0" fontId="4" fillId="10" borderId="7" xfId="3" applyFont="1" applyFill="1" applyBorder="1" applyAlignment="1">
      <alignment horizontal="center" vertical="center" shrinkToFit="1"/>
    </xf>
    <xf numFmtId="0" fontId="4" fillId="10" borderId="5" xfId="3" applyFont="1" applyFill="1" applyBorder="1" applyAlignment="1">
      <alignment horizontal="center" vertical="center" shrinkToFit="1"/>
    </xf>
    <xf numFmtId="0" fontId="18" fillId="7" borderId="61" xfId="4" applyNumberFormat="1" applyFont="1" applyFill="1" applyBorder="1" applyAlignment="1">
      <alignment horizontal="center" vertical="center"/>
    </xf>
    <xf numFmtId="0" fontId="18" fillId="7" borderId="49" xfId="4" applyNumberFormat="1" applyFont="1" applyFill="1" applyBorder="1" applyAlignment="1">
      <alignment horizontal="center" vertical="center" shrinkToFit="1"/>
    </xf>
    <xf numFmtId="0" fontId="18" fillId="7" borderId="33" xfId="4" applyNumberFormat="1" applyFont="1" applyFill="1" applyBorder="1" applyAlignment="1">
      <alignment horizontal="center" vertical="center" shrinkToFit="1"/>
    </xf>
    <xf numFmtId="0" fontId="18" fillId="7" borderId="48" xfId="4" applyNumberFormat="1" applyFont="1" applyFill="1" applyBorder="1" applyAlignment="1">
      <alignment horizontal="center" vertical="center" shrinkToFit="1"/>
    </xf>
    <xf numFmtId="0" fontId="18" fillId="7" borderId="34" xfId="4" applyNumberFormat="1" applyFont="1" applyFill="1" applyBorder="1" applyAlignment="1">
      <alignment horizontal="center" vertical="center"/>
    </xf>
    <xf numFmtId="0" fontId="18" fillId="7" borderId="34" xfId="6" applyNumberFormat="1" applyFont="1" applyFill="1" applyBorder="1" applyAlignment="1">
      <alignment horizontal="center" vertical="center"/>
    </xf>
    <xf numFmtId="0" fontId="15" fillId="0" borderId="59" xfId="4" applyNumberFormat="1" applyFont="1" applyFill="1" applyBorder="1" applyAlignment="1">
      <alignment horizontal="center" vertical="center" shrinkToFit="1"/>
    </xf>
    <xf numFmtId="0" fontId="18" fillId="7" borderId="45" xfId="4" applyNumberFormat="1" applyFont="1" applyFill="1" applyBorder="1" applyAlignment="1">
      <alignment horizontal="center" vertical="center"/>
    </xf>
    <xf numFmtId="0" fontId="18" fillId="7" borderId="42" xfId="4" applyNumberFormat="1" applyFont="1" applyFill="1" applyBorder="1" applyAlignment="1">
      <alignment horizontal="center" vertical="center" shrinkToFit="1"/>
    </xf>
    <xf numFmtId="0" fontId="18" fillId="7" borderId="44" xfId="4" applyNumberFormat="1" applyFont="1" applyFill="1" applyBorder="1" applyAlignment="1">
      <alignment horizontal="center" vertical="center" shrinkToFit="1"/>
    </xf>
    <xf numFmtId="0" fontId="18" fillId="7" borderId="41" xfId="4" applyNumberFormat="1" applyFont="1" applyFill="1" applyBorder="1" applyAlignment="1">
      <alignment horizontal="center" vertical="center" shrinkToFit="1"/>
    </xf>
    <xf numFmtId="0" fontId="18" fillId="7" borderId="59" xfId="4" applyNumberFormat="1" applyFont="1" applyFill="1" applyBorder="1" applyAlignment="1">
      <alignment horizontal="center" vertical="center"/>
    </xf>
    <xf numFmtId="0" fontId="16" fillId="9" borderId="30" xfId="4" applyFont="1" applyFill="1" applyBorder="1">
      <alignment vertical="center"/>
    </xf>
    <xf numFmtId="0" fontId="15" fillId="0" borderId="61" xfId="4" applyNumberFormat="1" applyFont="1" applyFill="1" applyBorder="1" applyAlignment="1">
      <alignment horizontal="center" vertical="center"/>
    </xf>
    <xf numFmtId="0" fontId="15" fillId="0" borderId="51" xfId="4" applyNumberFormat="1" applyFont="1" applyBorder="1" applyAlignment="1">
      <alignment horizontal="center" vertical="center"/>
    </xf>
    <xf numFmtId="0" fontId="15" fillId="0" borderId="30" xfId="4" applyNumberFormat="1" applyFont="1" applyBorder="1" applyAlignment="1">
      <alignment horizontal="center" vertical="center"/>
    </xf>
    <xf numFmtId="0" fontId="15" fillId="0" borderId="32" xfId="4" applyNumberFormat="1" applyFont="1" applyBorder="1" applyAlignment="1">
      <alignment horizontal="center" vertical="center"/>
    </xf>
    <xf numFmtId="0" fontId="15" fillId="0" borderId="29" xfId="4" applyNumberFormat="1" applyFont="1" applyBorder="1" applyAlignment="1">
      <alignment horizontal="center" vertical="center"/>
    </xf>
    <xf numFmtId="0" fontId="15" fillId="7" borderId="41" xfId="4" applyNumberFormat="1" applyFont="1" applyFill="1" applyBorder="1" applyAlignment="1">
      <alignment horizontal="center" vertical="center"/>
    </xf>
    <xf numFmtId="0" fontId="29" fillId="0" borderId="0" xfId="8" applyFont="1" applyAlignment="1">
      <alignment horizontal="left" vertical="center"/>
    </xf>
    <xf numFmtId="0" fontId="33" fillId="0" borderId="0" xfId="0" applyFont="1" applyBorder="1" applyAlignment="1">
      <alignment vertical="center"/>
    </xf>
    <xf numFmtId="0" fontId="35" fillId="0" borderId="0" xfId="0" applyFont="1" applyAlignment="1">
      <alignment vertical="center"/>
    </xf>
    <xf numFmtId="0" fontId="35" fillId="0" borderId="0" xfId="0" applyFont="1" applyFill="1" applyBorder="1" applyAlignment="1">
      <alignment vertical="center"/>
    </xf>
    <xf numFmtId="176" fontId="29" fillId="0" borderId="0" xfId="0" applyNumberFormat="1" applyFont="1" applyFill="1" applyBorder="1" applyAlignment="1">
      <alignment vertical="center"/>
    </xf>
    <xf numFmtId="0" fontId="35" fillId="0" borderId="0" xfId="0" applyFont="1" applyFill="1" applyAlignment="1">
      <alignment vertical="center"/>
    </xf>
    <xf numFmtId="9" fontId="29" fillId="0" borderId="0" xfId="0" applyNumberFormat="1" applyFont="1" applyFill="1" applyBorder="1" applyAlignment="1">
      <alignment vertical="center"/>
    </xf>
    <xf numFmtId="0" fontId="35" fillId="0" borderId="0" xfId="0" applyFont="1" applyFill="1" applyBorder="1" applyAlignment="1">
      <alignment horizontal="center" vertical="center"/>
    </xf>
    <xf numFmtId="184" fontId="29" fillId="0" borderId="0" xfId="0" applyNumberFormat="1" applyFont="1" applyFill="1" applyBorder="1" applyAlignment="1">
      <alignment horizontal="center" vertical="center"/>
    </xf>
    <xf numFmtId="185" fontId="37" fillId="0" borderId="19" xfId="0" applyNumberFormat="1" applyFont="1" applyBorder="1" applyAlignment="1">
      <alignment horizontal="center" vertical="center" wrapText="1"/>
    </xf>
    <xf numFmtId="185" fontId="31" fillId="0" borderId="19" xfId="0" applyNumberFormat="1" applyFont="1" applyFill="1" applyBorder="1" applyAlignment="1">
      <alignment horizontal="center" vertical="center" wrapText="1"/>
    </xf>
    <xf numFmtId="185" fontId="31" fillId="0" borderId="0" xfId="0" applyNumberFormat="1"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vertical="center"/>
    </xf>
    <xf numFmtId="0" fontId="32" fillId="0" borderId="0" xfId="0" applyFont="1" applyFill="1" applyAlignment="1">
      <alignment vertical="center"/>
    </xf>
    <xf numFmtId="0" fontId="32" fillId="0" borderId="0" xfId="0" applyFont="1" applyFill="1" applyBorder="1" applyAlignment="1">
      <alignment vertical="center"/>
    </xf>
    <xf numFmtId="0" fontId="34" fillId="0" borderId="0" xfId="0" applyFont="1" applyAlignment="1">
      <alignment vertical="center"/>
    </xf>
    <xf numFmtId="0" fontId="36" fillId="0" borderId="0" xfId="0" applyFont="1" applyFill="1" applyAlignment="1">
      <alignment horizontal="right" vertical="center"/>
    </xf>
    <xf numFmtId="185" fontId="31" fillId="0" borderId="15" xfId="0" applyNumberFormat="1" applyFont="1" applyBorder="1" applyAlignment="1">
      <alignment vertical="center"/>
    </xf>
    <xf numFmtId="185" fontId="31" fillId="0" borderId="14" xfId="0" applyNumberFormat="1" applyFont="1" applyBorder="1" applyAlignment="1">
      <alignment horizontal="center" vertical="center"/>
    </xf>
    <xf numFmtId="185" fontId="31" fillId="0" borderId="13" xfId="0" applyNumberFormat="1" applyFont="1" applyBorder="1" applyAlignment="1">
      <alignment horizontal="center" vertical="center"/>
    </xf>
    <xf numFmtId="185" fontId="31" fillId="0" borderId="0" xfId="0" applyNumberFormat="1" applyFont="1" applyAlignment="1">
      <alignment vertical="center"/>
    </xf>
    <xf numFmtId="185" fontId="31" fillId="0" borderId="19" xfId="0" applyNumberFormat="1" applyFont="1" applyBorder="1" applyAlignment="1">
      <alignment vertical="center"/>
    </xf>
    <xf numFmtId="186" fontId="31" fillId="0" borderId="19" xfId="0" applyNumberFormat="1" applyFont="1" applyBorder="1" applyAlignment="1">
      <alignment horizontal="center" vertical="center"/>
    </xf>
    <xf numFmtId="186" fontId="35" fillId="0" borderId="19" xfId="0" applyNumberFormat="1" applyFont="1" applyBorder="1" applyAlignment="1">
      <alignment horizontal="center" vertical="center"/>
    </xf>
    <xf numFmtId="185" fontId="31" fillId="0" borderId="19" xfId="0" applyNumberFormat="1" applyFont="1" applyFill="1" applyBorder="1" applyAlignment="1" applyProtection="1">
      <alignment vertical="center"/>
      <protection locked="0"/>
    </xf>
    <xf numFmtId="185" fontId="31" fillId="7" borderId="19" xfId="0" applyNumberFormat="1" applyFont="1" applyFill="1" applyBorder="1" applyAlignment="1">
      <alignment vertical="center"/>
    </xf>
    <xf numFmtId="185" fontId="31" fillId="0" borderId="0" xfId="0" applyNumberFormat="1" applyFont="1" applyAlignment="1">
      <alignment horizontal="center" vertical="center"/>
    </xf>
    <xf numFmtId="185" fontId="31" fillId="0" borderId="0" xfId="0" applyNumberFormat="1" applyFont="1" applyFill="1" applyAlignment="1">
      <alignment vertical="center"/>
    </xf>
    <xf numFmtId="185" fontId="38" fillId="0" borderId="0" xfId="0" applyNumberFormat="1" applyFont="1" applyFill="1" applyAlignment="1">
      <alignment horizontal="center" vertical="center"/>
    </xf>
    <xf numFmtId="185" fontId="35" fillId="7" borderId="19" xfId="0" applyNumberFormat="1" applyFont="1" applyFill="1" applyBorder="1" applyAlignment="1">
      <alignment vertical="center"/>
    </xf>
    <xf numFmtId="185" fontId="31" fillId="0" borderId="14" xfId="0" applyNumberFormat="1" applyFont="1" applyBorder="1" applyAlignment="1">
      <alignment vertical="center"/>
    </xf>
    <xf numFmtId="185" fontId="31" fillId="0" borderId="14" xfId="0" applyNumberFormat="1" applyFont="1" applyFill="1" applyBorder="1" applyAlignment="1">
      <alignment vertical="center"/>
    </xf>
    <xf numFmtId="185" fontId="35" fillId="0" borderId="14" xfId="0" applyNumberFormat="1" applyFont="1" applyFill="1" applyBorder="1" applyAlignment="1">
      <alignment vertical="center"/>
    </xf>
    <xf numFmtId="185" fontId="39" fillId="0" borderId="0" xfId="0" applyNumberFormat="1" applyFont="1" applyBorder="1" applyAlignment="1">
      <alignment horizontal="center" vertical="center"/>
    </xf>
    <xf numFmtId="185" fontId="31" fillId="0" borderId="0" xfId="0" applyNumberFormat="1" applyFont="1" applyBorder="1" applyAlignment="1">
      <alignment vertical="center"/>
    </xf>
    <xf numFmtId="0" fontId="31" fillId="0" borderId="0" xfId="0" applyFont="1" applyFill="1" applyAlignment="1">
      <alignment vertical="center"/>
    </xf>
    <xf numFmtId="0" fontId="4" fillId="0" borderId="32" xfId="3" applyFont="1" applyFill="1" applyBorder="1" applyAlignment="1">
      <alignment horizontal="center" vertical="center" shrinkToFit="1"/>
    </xf>
    <xf numFmtId="187" fontId="31" fillId="7" borderId="19" xfId="0" applyNumberFormat="1" applyFont="1" applyFill="1" applyBorder="1" applyAlignment="1">
      <alignment horizontal="center" vertical="center" wrapText="1"/>
    </xf>
    <xf numFmtId="0" fontId="40" fillId="0" borderId="0" xfId="3" applyFont="1" applyAlignment="1">
      <alignment vertical="center" shrinkToFit="1"/>
    </xf>
    <xf numFmtId="0" fontId="2"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Border="1" applyAlignment="1">
      <alignment vertical="center"/>
    </xf>
    <xf numFmtId="0" fontId="14" fillId="0" borderId="79" xfId="0" applyFont="1" applyBorder="1" applyAlignment="1">
      <alignment vertical="center"/>
    </xf>
    <xf numFmtId="0" fontId="42" fillId="0" borderId="0" xfId="0" applyFont="1" applyFill="1" applyBorder="1" applyAlignment="1">
      <alignment horizontal="left" vertical="center"/>
    </xf>
    <xf numFmtId="0" fontId="42" fillId="0" borderId="0" xfId="0" applyFont="1" applyFill="1" applyBorder="1" applyAlignment="1">
      <alignment horizontal="left" vertical="center" wrapText="1"/>
    </xf>
    <xf numFmtId="0" fontId="42" fillId="0" borderId="0" xfId="0" applyFont="1" applyFill="1" applyBorder="1" applyAlignment="1">
      <alignment horizontal="center" vertical="center" shrinkToFit="1"/>
    </xf>
    <xf numFmtId="0" fontId="0"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Border="1" applyAlignment="1">
      <alignment horizontal="right" vertical="center"/>
    </xf>
    <xf numFmtId="0" fontId="8" fillId="7" borderId="59" xfId="0" applyFont="1" applyFill="1" applyBorder="1" applyAlignment="1" applyProtection="1">
      <alignment vertical="center"/>
      <protection locked="0"/>
    </xf>
    <xf numFmtId="0" fontId="8" fillId="0" borderId="0" xfId="0" applyFont="1" applyFill="1" applyBorder="1" applyAlignment="1">
      <alignment horizontal="center" vertical="center" shrinkToFit="1"/>
    </xf>
    <xf numFmtId="0" fontId="8" fillId="0" borderId="19" xfId="0" applyFont="1" applyFill="1" applyBorder="1" applyAlignment="1">
      <alignment vertical="center"/>
    </xf>
    <xf numFmtId="0" fontId="8" fillId="0" borderId="90" xfId="0" applyFont="1" applyFill="1" applyBorder="1" applyAlignment="1">
      <alignment horizontal="center" vertical="center"/>
    </xf>
    <xf numFmtId="0" fontId="8" fillId="0" borderId="0" xfId="0" applyFont="1" applyBorder="1"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14" fillId="0" borderId="79" xfId="0" applyFont="1" applyBorder="1" applyAlignment="1">
      <alignment horizontal="left" vertical="center"/>
    </xf>
    <xf numFmtId="0" fontId="48" fillId="0" borderId="0" xfId="0" applyFont="1" applyBorder="1" applyAlignment="1">
      <alignment vertical="center"/>
    </xf>
    <xf numFmtId="0" fontId="49" fillId="0" borderId="84" xfId="0" applyFont="1" applyFill="1" applyBorder="1" applyAlignment="1">
      <alignment vertical="center"/>
    </xf>
    <xf numFmtId="0" fontId="48" fillId="0" borderId="19" xfId="0" applyFont="1" applyBorder="1" applyAlignment="1">
      <alignment vertical="center"/>
    </xf>
    <xf numFmtId="0" fontId="47" fillId="0" borderId="19" xfId="0" applyFont="1" applyBorder="1" applyAlignment="1" applyProtection="1">
      <alignment horizontal="center" vertical="center"/>
      <protection locked="0"/>
    </xf>
    <xf numFmtId="0" fontId="47" fillId="0" borderId="19" xfId="0" applyFont="1" applyBorder="1" applyAlignment="1">
      <alignment vertical="center" wrapText="1"/>
    </xf>
    <xf numFmtId="0" fontId="49" fillId="0" borderId="0" xfId="0" applyFont="1" applyFill="1" applyBorder="1" applyAlignment="1">
      <alignment vertical="center"/>
    </xf>
    <xf numFmtId="0" fontId="49" fillId="0" borderId="84" xfId="0" applyFont="1" applyFill="1" applyBorder="1" applyAlignment="1">
      <alignment horizontal="center" vertical="center"/>
    </xf>
    <xf numFmtId="0" fontId="47" fillId="0" borderId="19" xfId="0" applyFont="1" applyBorder="1" applyAlignment="1">
      <alignment vertical="center" shrinkToFit="1"/>
    </xf>
    <xf numFmtId="0" fontId="49" fillId="0" borderId="84" xfId="0" applyFont="1" applyBorder="1" applyAlignment="1">
      <alignment vertical="center"/>
    </xf>
    <xf numFmtId="0" fontId="49" fillId="0" borderId="0" xfId="0" applyFont="1" applyBorder="1" applyAlignment="1">
      <alignment vertical="center"/>
    </xf>
    <xf numFmtId="0" fontId="49" fillId="0" borderId="84" xfId="0" applyFont="1" applyBorder="1" applyAlignment="1">
      <alignment horizontal="center" vertical="center"/>
    </xf>
    <xf numFmtId="0" fontId="49" fillId="0" borderId="0" xfId="0" applyFont="1" applyBorder="1" applyAlignment="1">
      <alignment horizontal="center" vertical="center"/>
    </xf>
    <xf numFmtId="0" fontId="49" fillId="0" borderId="0" xfId="0" applyFont="1" applyFill="1" applyBorder="1" applyAlignment="1">
      <alignment horizontal="center" vertical="center" textRotation="255" shrinkToFit="1"/>
    </xf>
    <xf numFmtId="0" fontId="43" fillId="13" borderId="96" xfId="0" applyFont="1" applyFill="1" applyBorder="1" applyAlignment="1">
      <alignment vertical="center" wrapText="1"/>
    </xf>
    <xf numFmtId="0" fontId="43" fillId="13" borderId="88" xfId="0" applyFont="1" applyFill="1" applyBorder="1" applyAlignment="1">
      <alignment vertical="center" wrapText="1"/>
    </xf>
    <xf numFmtId="0" fontId="49" fillId="14" borderId="0" xfId="0" applyFont="1" applyFill="1" applyBorder="1" applyAlignment="1">
      <alignment horizontal="center" vertical="center"/>
    </xf>
    <xf numFmtId="0" fontId="49" fillId="0" borderId="0" xfId="0" applyFont="1" applyFill="1" applyBorder="1" applyAlignment="1">
      <alignment horizontal="left" vertical="center"/>
    </xf>
    <xf numFmtId="0" fontId="49" fillId="0" borderId="0" xfId="0" applyFont="1" applyFill="1" applyBorder="1" applyAlignment="1">
      <alignment horizontal="center" vertical="center"/>
    </xf>
    <xf numFmtId="0" fontId="43" fillId="0" borderId="0" xfId="0" applyFont="1" applyFill="1" applyBorder="1" applyAlignment="1">
      <alignment horizontal="left" vertical="center"/>
    </xf>
    <xf numFmtId="0" fontId="43" fillId="0" borderId="0" xfId="0" applyFont="1" applyFill="1" applyBorder="1" applyAlignment="1">
      <alignment horizontal="left" vertical="center" wrapText="1"/>
    </xf>
    <xf numFmtId="0" fontId="49" fillId="0" borderId="0" xfId="0" applyFont="1" applyFill="1" applyBorder="1" applyAlignment="1">
      <alignment horizontal="center" vertical="center" shrinkToFit="1"/>
    </xf>
    <xf numFmtId="0" fontId="48" fillId="0" borderId="19" xfId="0" applyFont="1" applyFill="1" applyBorder="1" applyAlignment="1">
      <alignment vertical="center"/>
    </xf>
    <xf numFmtId="0" fontId="48" fillId="0" borderId="0" xfId="0" applyFont="1" applyBorder="1" applyAlignment="1">
      <alignment vertical="center" wrapText="1"/>
    </xf>
    <xf numFmtId="0" fontId="21" fillId="0" borderId="0" xfId="4" applyFont="1" applyBorder="1">
      <alignment vertical="center"/>
    </xf>
    <xf numFmtId="0" fontId="21" fillId="0" borderId="0" xfId="4" applyFont="1" applyFill="1" applyBorder="1" applyAlignment="1">
      <alignment vertical="center" wrapText="1"/>
    </xf>
    <xf numFmtId="0" fontId="21" fillId="5" borderId="0" xfId="4" applyFont="1" applyFill="1" applyBorder="1" applyAlignment="1">
      <alignment vertical="center"/>
    </xf>
    <xf numFmtId="49" fontId="21" fillId="0" borderId="0" xfId="4" applyNumberFormat="1" applyFont="1" applyFill="1" applyBorder="1" applyAlignment="1">
      <alignment vertical="center"/>
    </xf>
    <xf numFmtId="0" fontId="21" fillId="0" borderId="0" xfId="4" applyFont="1" applyFill="1" applyBorder="1" applyAlignment="1">
      <alignment vertical="center"/>
    </xf>
    <xf numFmtId="49" fontId="21" fillId="0" borderId="0" xfId="4" applyNumberFormat="1" applyFont="1" applyFill="1" applyBorder="1" applyAlignment="1">
      <alignment vertical="center" wrapText="1"/>
    </xf>
    <xf numFmtId="0" fontId="21" fillId="6" borderId="46" xfId="4" applyFont="1" applyFill="1" applyBorder="1">
      <alignment vertical="center"/>
    </xf>
    <xf numFmtId="0" fontId="50" fillId="5" borderId="0" xfId="4" applyFont="1" applyFill="1" applyBorder="1" applyAlignment="1">
      <alignment vertical="center"/>
    </xf>
    <xf numFmtId="0" fontId="8" fillId="7" borderId="89" xfId="0" applyFont="1" applyFill="1" applyBorder="1" applyAlignment="1" applyProtection="1">
      <alignment horizontal="center" vertical="center"/>
      <protection locked="0"/>
    </xf>
    <xf numFmtId="0" fontId="53" fillId="0" borderId="0" xfId="10" applyFont="1" applyAlignment="1">
      <alignment vertical="center"/>
    </xf>
    <xf numFmtId="0" fontId="54" fillId="0" borderId="0" xfId="10" applyFont="1" applyAlignment="1">
      <alignment horizontal="left" vertical="top"/>
    </xf>
    <xf numFmtId="0" fontId="55" fillId="0" borderId="0" xfId="10" applyFont="1" applyAlignment="1">
      <alignment horizontal="left" vertical="top"/>
    </xf>
    <xf numFmtId="0" fontId="55" fillId="0" borderId="0" xfId="10" applyFont="1">
      <alignment vertical="center"/>
    </xf>
    <xf numFmtId="0" fontId="55" fillId="0" borderId="0" xfId="10" applyFont="1" applyAlignment="1"/>
    <xf numFmtId="0" fontId="55" fillId="15" borderId="19" xfId="10" applyFont="1" applyFill="1" applyBorder="1">
      <alignment vertical="center"/>
    </xf>
    <xf numFmtId="0" fontId="55" fillId="15" borderId="19" xfId="10" applyFont="1" applyFill="1" applyBorder="1" applyAlignment="1">
      <alignment horizontal="center" vertical="center"/>
    </xf>
    <xf numFmtId="0" fontId="55" fillId="16" borderId="19" xfId="10" applyFont="1" applyFill="1" applyBorder="1" applyAlignment="1">
      <alignment horizontal="left" vertical="center" wrapText="1"/>
    </xf>
    <xf numFmtId="0" fontId="55" fillId="0" borderId="19" xfId="10" applyFont="1" applyBorder="1" applyAlignment="1">
      <alignment horizontal="left" vertical="center" wrapText="1"/>
    </xf>
    <xf numFmtId="0" fontId="55" fillId="17" borderId="19" xfId="10" applyFont="1" applyFill="1" applyBorder="1" applyAlignment="1">
      <alignment horizontal="left" vertical="center" wrapText="1"/>
    </xf>
    <xf numFmtId="0" fontId="55" fillId="0" borderId="0" xfId="10" applyFont="1" applyBorder="1" applyAlignment="1">
      <alignment horizontal="left" vertical="center"/>
    </xf>
    <xf numFmtId="0" fontId="55" fillId="7" borderId="19" xfId="10" applyFont="1" applyFill="1" applyBorder="1" applyAlignment="1">
      <alignment horizontal="left" vertical="center" wrapText="1"/>
    </xf>
    <xf numFmtId="0" fontId="55" fillId="0" borderId="86" xfId="10" applyFont="1" applyBorder="1" applyAlignment="1">
      <alignment vertical="center" wrapText="1"/>
    </xf>
    <xf numFmtId="0" fontId="55" fillId="0" borderId="19" xfId="10" applyFont="1" applyBorder="1" applyAlignment="1">
      <alignment vertical="center" wrapText="1"/>
    </xf>
    <xf numFmtId="0" fontId="55" fillId="18" borderId="19" xfId="10" applyFont="1" applyFill="1" applyBorder="1" applyAlignment="1">
      <alignment horizontal="left" vertical="center" wrapText="1"/>
    </xf>
    <xf numFmtId="0" fontId="55" fillId="0" borderId="0" xfId="10" applyFont="1" applyAlignment="1">
      <alignment horizontal="left"/>
    </xf>
    <xf numFmtId="0" fontId="55" fillId="0" borderId="56" xfId="10" applyFont="1" applyFill="1" applyBorder="1" applyAlignment="1">
      <alignment horizontal="left" vertical="center" wrapText="1"/>
    </xf>
    <xf numFmtId="0" fontId="55" fillId="0" borderId="56" xfId="10" applyFont="1" applyFill="1" applyBorder="1" applyAlignment="1">
      <alignment horizontal="left" vertical="center"/>
    </xf>
    <xf numFmtId="0" fontId="55" fillId="15" borderId="15" xfId="10" applyFont="1" applyFill="1" applyBorder="1" applyAlignment="1">
      <alignment horizontal="center" vertical="center"/>
    </xf>
    <xf numFmtId="0" fontId="55" fillId="15" borderId="14" xfId="10" applyFont="1" applyFill="1" applyBorder="1" applyAlignment="1">
      <alignment horizontal="center" vertical="center"/>
    </xf>
    <xf numFmtId="0" fontId="55" fillId="15" borderId="13" xfId="10" applyFont="1" applyFill="1" applyBorder="1" applyAlignment="1">
      <alignment horizontal="center" vertical="center"/>
    </xf>
    <xf numFmtId="0" fontId="55" fillId="0" borderId="19" xfId="10" applyFont="1" applyBorder="1" applyAlignment="1">
      <alignment horizontal="left" vertical="center" wrapText="1"/>
    </xf>
    <xf numFmtId="0" fontId="55" fillId="15" borderId="86" xfId="10" applyFont="1" applyFill="1" applyBorder="1" applyAlignment="1">
      <alignment horizontal="center" vertical="center"/>
    </xf>
    <xf numFmtId="0" fontId="55" fillId="15" borderId="20" xfId="10" applyFont="1" applyFill="1" applyBorder="1" applyAlignment="1">
      <alignment horizontal="center" vertical="center"/>
    </xf>
    <xf numFmtId="0" fontId="0" fillId="0" borderId="56" xfId="0" applyBorder="1"/>
    <xf numFmtId="0" fontId="0" fillId="0" borderId="57" xfId="0" applyBorder="1"/>
    <xf numFmtId="0" fontId="51" fillId="0" borderId="85" xfId="9" applyBorder="1" applyAlignment="1">
      <alignment horizontal="left" vertical="center" wrapText="1"/>
    </xf>
    <xf numFmtId="0" fontId="51" fillId="0" borderId="55" xfId="9" applyBorder="1" applyAlignment="1">
      <alignment horizontal="left" vertical="center" wrapText="1"/>
    </xf>
    <xf numFmtId="0" fontId="51" fillId="0" borderId="50" xfId="9" applyBorder="1" applyAlignment="1">
      <alignment horizontal="left" vertical="center" wrapText="1"/>
    </xf>
    <xf numFmtId="0" fontId="55" fillId="0" borderId="86" xfId="10" applyFont="1" applyBorder="1" applyAlignment="1">
      <alignment horizontal="center" vertical="center" wrapText="1"/>
    </xf>
    <xf numFmtId="0" fontId="55" fillId="0" borderId="87" xfId="10" applyFont="1" applyBorder="1" applyAlignment="1">
      <alignment horizontal="center" vertical="center" wrapText="1"/>
    </xf>
    <xf numFmtId="0" fontId="55" fillId="0" borderId="20" xfId="10" applyFont="1" applyBorder="1" applyAlignment="1">
      <alignment horizontal="center" vertical="center" wrapText="1"/>
    </xf>
    <xf numFmtId="0" fontId="30" fillId="0" borderId="0" xfId="4" applyFont="1" applyFill="1" applyBorder="1" applyAlignment="1">
      <alignment vertical="center" wrapText="1"/>
    </xf>
    <xf numFmtId="179" fontId="21" fillId="0" borderId="46" xfId="4" applyNumberFormat="1" applyFont="1" applyBorder="1" applyAlignment="1">
      <alignment horizontal="center" vertical="center"/>
    </xf>
    <xf numFmtId="179" fontId="21" fillId="0" borderId="45" xfId="4" applyNumberFormat="1" applyFont="1" applyBorder="1" applyAlignment="1">
      <alignment horizontal="center" vertical="center"/>
    </xf>
    <xf numFmtId="0" fontId="18" fillId="6" borderId="34" xfId="4" applyFont="1" applyFill="1" applyBorder="1" applyAlignment="1">
      <alignment horizontal="center" vertical="center" wrapText="1"/>
    </xf>
    <xf numFmtId="0" fontId="18" fillId="6" borderId="21" xfId="4" applyFont="1" applyFill="1" applyBorder="1" applyAlignment="1">
      <alignment horizontal="center" vertical="center" wrapText="1"/>
    </xf>
    <xf numFmtId="0" fontId="18" fillId="6" borderId="11" xfId="4" applyFont="1" applyFill="1" applyBorder="1" applyAlignment="1">
      <alignment horizontal="center" vertical="center"/>
    </xf>
    <xf numFmtId="38" fontId="26" fillId="7" borderId="46" xfId="6" applyFont="1" applyFill="1" applyBorder="1" applyAlignment="1">
      <alignment horizontal="center" vertical="center" wrapText="1"/>
    </xf>
    <xf numFmtId="38" fontId="26" fillId="7" borderId="36" xfId="6" applyFont="1" applyFill="1" applyBorder="1" applyAlignment="1">
      <alignment horizontal="center" vertical="center" wrapText="1"/>
    </xf>
    <xf numFmtId="38" fontId="26" fillId="7" borderId="45" xfId="6" applyFont="1" applyFill="1" applyBorder="1" applyAlignment="1">
      <alignment horizontal="center" vertical="center" wrapText="1"/>
    </xf>
    <xf numFmtId="0" fontId="21" fillId="7" borderId="0" xfId="4" quotePrefix="1" applyFont="1" applyFill="1" applyAlignment="1">
      <alignment vertical="top" wrapText="1"/>
    </xf>
    <xf numFmtId="0" fontId="21" fillId="0" borderId="0" xfId="4" applyFont="1" applyAlignment="1">
      <alignment vertical="center" wrapText="1"/>
    </xf>
    <xf numFmtId="180" fontId="18" fillId="6" borderId="46" xfId="4" quotePrefix="1" applyNumberFormat="1" applyFont="1" applyFill="1" applyBorder="1" applyAlignment="1">
      <alignment horizontal="center" vertical="center" wrapText="1"/>
    </xf>
    <xf numFmtId="180" fontId="18" fillId="6" borderId="36" xfId="4" quotePrefix="1" applyNumberFormat="1" applyFont="1" applyFill="1" applyBorder="1" applyAlignment="1">
      <alignment horizontal="center" vertical="center" wrapText="1"/>
    </xf>
    <xf numFmtId="180" fontId="18" fillId="6" borderId="45" xfId="4" quotePrefix="1" applyNumberFormat="1" applyFont="1" applyFill="1" applyBorder="1" applyAlignment="1">
      <alignment horizontal="center" vertical="center" wrapText="1"/>
    </xf>
    <xf numFmtId="49" fontId="21" fillId="0" borderId="33" xfId="4" applyNumberFormat="1" applyFont="1" applyFill="1" applyBorder="1" applyAlignment="1">
      <alignment horizontal="left" vertical="center" wrapText="1"/>
    </xf>
    <xf numFmtId="49" fontId="21" fillId="0" borderId="48" xfId="4" applyNumberFormat="1" applyFont="1" applyFill="1" applyBorder="1" applyAlignment="1">
      <alignment horizontal="left" vertical="center" wrapText="1"/>
    </xf>
    <xf numFmtId="49" fontId="21" fillId="0" borderId="8" xfId="4" applyNumberFormat="1" applyFont="1" applyFill="1" applyBorder="1" applyAlignment="1">
      <alignment horizontal="left" vertical="center" wrapText="1"/>
    </xf>
    <xf numFmtId="49" fontId="21" fillId="0" borderId="77" xfId="4" applyNumberFormat="1" applyFont="1" applyFill="1" applyBorder="1" applyAlignment="1">
      <alignment horizontal="left" vertical="center" wrapText="1"/>
    </xf>
    <xf numFmtId="180" fontId="18" fillId="6" borderId="34" xfId="4" quotePrefix="1" applyNumberFormat="1" applyFont="1" applyFill="1" applyBorder="1" applyAlignment="1">
      <alignment horizontal="center" vertical="top" wrapText="1"/>
    </xf>
    <xf numFmtId="180" fontId="18" fillId="6" borderId="21" xfId="4" quotePrefix="1" applyNumberFormat="1" applyFont="1" applyFill="1" applyBorder="1" applyAlignment="1">
      <alignment horizontal="center" vertical="top" wrapText="1"/>
    </xf>
    <xf numFmtId="180" fontId="18" fillId="6" borderId="11" xfId="4" quotePrefix="1" applyNumberFormat="1" applyFont="1" applyFill="1" applyBorder="1" applyAlignment="1">
      <alignment horizontal="center" vertical="top" wrapText="1"/>
    </xf>
    <xf numFmtId="0" fontId="23" fillId="0" borderId="0" xfId="4" applyFont="1" applyBorder="1" applyAlignment="1">
      <alignment horizontal="right" vertical="center"/>
    </xf>
    <xf numFmtId="0" fontId="27" fillId="6" borderId="49" xfId="4" applyFont="1" applyFill="1" applyBorder="1" applyAlignment="1">
      <alignment horizontal="center" vertical="center" wrapText="1"/>
    </xf>
    <xf numFmtId="0" fontId="27" fillId="6" borderId="33" xfId="4" applyFont="1" applyFill="1" applyBorder="1" applyAlignment="1">
      <alignment horizontal="center" vertical="center" wrapText="1"/>
    </xf>
    <xf numFmtId="0" fontId="27" fillId="6" borderId="9" xfId="4" applyFont="1" applyFill="1" applyBorder="1" applyAlignment="1">
      <alignment horizontal="center" vertical="center" wrapText="1"/>
    </xf>
    <xf numFmtId="0" fontId="27" fillId="6" borderId="8" xfId="4" applyFont="1" applyFill="1" applyBorder="1" applyAlignment="1">
      <alignment horizontal="center" vertical="center" wrapText="1"/>
    </xf>
    <xf numFmtId="0" fontId="21" fillId="0" borderId="33" xfId="4" applyNumberFormat="1" applyFont="1" applyFill="1" applyBorder="1" applyAlignment="1">
      <alignment horizontal="center" vertical="center" shrinkToFit="1"/>
    </xf>
    <xf numFmtId="49" fontId="21" fillId="0" borderId="33" xfId="4" applyNumberFormat="1" applyFont="1" applyFill="1" applyBorder="1" applyAlignment="1">
      <alignment horizontal="center" vertical="center" shrinkToFit="1"/>
    </xf>
    <xf numFmtId="49" fontId="21" fillId="0" borderId="48" xfId="4" applyNumberFormat="1" applyFont="1" applyFill="1" applyBorder="1" applyAlignment="1">
      <alignment horizontal="center" vertical="center" shrinkToFit="1"/>
    </xf>
    <xf numFmtId="49" fontId="21" fillId="0" borderId="8" xfId="4" applyNumberFormat="1" applyFont="1" applyFill="1" applyBorder="1" applyAlignment="1">
      <alignment horizontal="center" vertical="center" shrinkToFit="1"/>
    </xf>
    <xf numFmtId="49" fontId="21" fillId="0" borderId="77" xfId="4" applyNumberFormat="1" applyFont="1" applyFill="1" applyBorder="1" applyAlignment="1">
      <alignment horizontal="center" vertical="center" shrinkToFit="1"/>
    </xf>
    <xf numFmtId="0" fontId="21" fillId="6" borderId="46" xfId="4" applyFont="1" applyFill="1" applyBorder="1" applyAlignment="1">
      <alignment horizontal="center" vertical="center"/>
    </xf>
    <xf numFmtId="0" fontId="21" fillId="6" borderId="45" xfId="4" applyFont="1" applyFill="1" applyBorder="1" applyAlignment="1">
      <alignment horizontal="center" vertical="center"/>
    </xf>
    <xf numFmtId="0" fontId="18" fillId="7" borderId="25" xfId="4" applyFont="1" applyFill="1" applyBorder="1" applyAlignment="1">
      <alignment horizontal="left" vertical="center"/>
    </xf>
    <xf numFmtId="0" fontId="18" fillId="7" borderId="24" xfId="4" applyFont="1" applyFill="1" applyBorder="1" applyAlignment="1">
      <alignment horizontal="left" vertical="center"/>
    </xf>
    <xf numFmtId="0" fontId="18" fillId="7" borderId="61" xfId="4" applyFont="1" applyFill="1" applyBorder="1" applyAlignment="1">
      <alignment horizontal="left" vertical="center"/>
    </xf>
    <xf numFmtId="38" fontId="18" fillId="8" borderId="64" xfId="6" applyFont="1" applyFill="1" applyBorder="1" applyAlignment="1">
      <alignment horizontal="center" vertical="center"/>
    </xf>
    <xf numFmtId="38" fontId="18" fillId="8" borderId="66" xfId="6" applyFont="1" applyFill="1" applyBorder="1" applyAlignment="1">
      <alignment horizontal="center" vertical="center"/>
    </xf>
    <xf numFmtId="38" fontId="18" fillId="8" borderId="67" xfId="6" applyFont="1" applyFill="1" applyBorder="1" applyAlignment="1">
      <alignment horizontal="center" vertical="center"/>
    </xf>
    <xf numFmtId="0" fontId="15" fillId="6" borderId="43" xfId="4" applyFont="1" applyFill="1" applyBorder="1" applyAlignment="1">
      <alignment horizontal="left" vertical="center" wrapText="1"/>
    </xf>
    <xf numFmtId="0" fontId="15" fillId="6" borderId="36" xfId="4" applyFont="1" applyFill="1" applyBorder="1" applyAlignment="1">
      <alignment horizontal="left" vertical="center" wrapText="1"/>
    </xf>
    <xf numFmtId="0" fontId="15" fillId="6" borderId="36" xfId="4" applyFont="1" applyFill="1" applyBorder="1" applyAlignment="1">
      <alignment horizontal="left" vertical="center"/>
    </xf>
    <xf numFmtId="0" fontId="15" fillId="6" borderId="43" xfId="4" applyFont="1" applyFill="1" applyBorder="1" applyAlignment="1">
      <alignment horizontal="left" vertical="center"/>
    </xf>
    <xf numFmtId="181" fontId="18" fillId="7" borderId="34" xfId="4" quotePrefix="1" applyNumberFormat="1" applyFont="1" applyFill="1" applyBorder="1" applyAlignment="1">
      <alignment horizontal="center" vertical="center" wrapText="1" shrinkToFit="1"/>
    </xf>
    <xf numFmtId="181" fontId="18" fillId="7" borderId="21" xfId="4" quotePrefix="1" applyNumberFormat="1" applyFont="1" applyFill="1" applyBorder="1" applyAlignment="1">
      <alignment horizontal="center" vertical="center" wrapText="1" shrinkToFit="1"/>
    </xf>
    <xf numFmtId="181" fontId="18" fillId="7" borderId="11" xfId="4" quotePrefix="1" applyNumberFormat="1" applyFont="1" applyFill="1" applyBorder="1" applyAlignment="1">
      <alignment horizontal="center" vertical="center" wrapText="1" shrinkToFit="1"/>
    </xf>
    <xf numFmtId="181" fontId="18" fillId="7" borderId="46" xfId="4" quotePrefix="1" applyNumberFormat="1" applyFont="1" applyFill="1" applyBorder="1" applyAlignment="1">
      <alignment horizontal="center" vertical="center" wrapText="1"/>
    </xf>
    <xf numFmtId="181" fontId="18" fillId="7" borderId="36" xfId="4" quotePrefix="1" applyNumberFormat="1" applyFont="1" applyFill="1" applyBorder="1" applyAlignment="1">
      <alignment horizontal="center" vertical="center" wrapText="1"/>
    </xf>
    <xf numFmtId="181" fontId="18" fillId="7" borderId="45" xfId="4" quotePrefix="1" applyNumberFormat="1" applyFont="1" applyFill="1" applyBorder="1" applyAlignment="1">
      <alignment horizontal="center" vertical="center" wrapText="1"/>
    </xf>
    <xf numFmtId="0" fontId="25" fillId="6" borderId="34" xfId="5" applyFont="1" applyFill="1" applyBorder="1" applyAlignment="1">
      <alignment horizontal="center" vertical="center" wrapText="1"/>
    </xf>
    <xf numFmtId="0" fontId="25" fillId="6" borderId="21" xfId="5" applyFont="1" applyFill="1" applyBorder="1" applyAlignment="1">
      <alignment horizontal="center" vertical="center" wrapText="1"/>
    </xf>
    <xf numFmtId="0" fontId="25" fillId="6" borderId="11" xfId="5" applyFont="1" applyFill="1" applyBorder="1" applyAlignment="1">
      <alignment horizontal="center" vertical="center" wrapText="1"/>
    </xf>
    <xf numFmtId="0" fontId="18" fillId="7" borderId="34" xfId="4" quotePrefix="1" applyNumberFormat="1" applyFont="1" applyFill="1" applyBorder="1" applyAlignment="1">
      <alignment horizontal="center" vertical="center" shrinkToFit="1"/>
    </xf>
    <xf numFmtId="0" fontId="18" fillId="7" borderId="11" xfId="4" quotePrefix="1" applyNumberFormat="1" applyFont="1" applyFill="1" applyBorder="1" applyAlignment="1">
      <alignment horizontal="center" vertical="center" shrinkToFit="1"/>
    </xf>
    <xf numFmtId="0" fontId="27" fillId="6" borderId="49" xfId="4" applyFont="1" applyFill="1" applyBorder="1" applyAlignment="1">
      <alignment horizontal="center" vertical="center"/>
    </xf>
    <xf numFmtId="0" fontId="27" fillId="6" borderId="33" xfId="4" applyFont="1" applyFill="1" applyBorder="1" applyAlignment="1">
      <alignment horizontal="center" vertical="center"/>
    </xf>
    <xf numFmtId="0" fontId="27" fillId="6" borderId="9" xfId="4" applyFont="1" applyFill="1" applyBorder="1" applyAlignment="1">
      <alignment horizontal="center" vertical="center"/>
    </xf>
    <xf numFmtId="0" fontId="27" fillId="6" borderId="8" xfId="4" applyFont="1" applyFill="1" applyBorder="1" applyAlignment="1">
      <alignment horizontal="center" vertical="center"/>
    </xf>
    <xf numFmtId="0" fontId="15" fillId="6" borderId="34" xfId="4" applyFont="1" applyFill="1" applyBorder="1" applyAlignment="1">
      <alignment horizontal="center" vertical="center"/>
    </xf>
    <xf numFmtId="0" fontId="15" fillId="6" borderId="21" xfId="4" applyFont="1" applyFill="1" applyBorder="1" applyAlignment="1">
      <alignment horizontal="center" vertical="center"/>
    </xf>
    <xf numFmtId="0" fontId="15" fillId="6" borderId="11" xfId="4" applyFont="1" applyFill="1" applyBorder="1" applyAlignment="1">
      <alignment horizontal="center" vertical="center"/>
    </xf>
    <xf numFmtId="0" fontId="18" fillId="6" borderId="11" xfId="4" applyFont="1" applyFill="1" applyBorder="1" applyAlignment="1">
      <alignment horizontal="center" vertical="center" wrapText="1"/>
    </xf>
    <xf numFmtId="180" fontId="18" fillId="6" borderId="60" xfId="4" quotePrefix="1" applyNumberFormat="1" applyFont="1" applyFill="1" applyBorder="1" applyAlignment="1">
      <alignment horizontal="center" vertical="top" wrapText="1"/>
    </xf>
    <xf numFmtId="180" fontId="18" fillId="6" borderId="103" xfId="4" quotePrefix="1" applyNumberFormat="1" applyFont="1" applyFill="1" applyBorder="1" applyAlignment="1">
      <alignment horizontal="center" vertical="top" wrapText="1"/>
    </xf>
    <xf numFmtId="180" fontId="18" fillId="6" borderId="62" xfId="4" quotePrefix="1" applyNumberFormat="1" applyFont="1" applyFill="1" applyBorder="1" applyAlignment="1">
      <alignment horizontal="center" vertical="top" wrapText="1"/>
    </xf>
    <xf numFmtId="38" fontId="26" fillId="7" borderId="46" xfId="6" applyFont="1" applyFill="1" applyBorder="1" applyAlignment="1">
      <alignment horizontal="center" vertical="center"/>
    </xf>
    <xf numFmtId="38" fontId="26" fillId="7" borderId="36" xfId="6" applyFont="1" applyFill="1" applyBorder="1" applyAlignment="1">
      <alignment horizontal="center" vertical="center"/>
    </xf>
    <xf numFmtId="38" fontId="26" fillId="7" borderId="45" xfId="6" applyFont="1" applyFill="1" applyBorder="1" applyAlignment="1">
      <alignment horizontal="center" vertical="center"/>
    </xf>
    <xf numFmtId="0" fontId="18" fillId="7" borderId="43" xfId="4" applyFont="1" applyFill="1" applyBorder="1" applyAlignment="1">
      <alignment horizontal="left" vertical="center"/>
    </xf>
    <xf numFmtId="0" fontId="18" fillId="7" borderId="36" xfId="4" applyFont="1" applyFill="1" applyBorder="1" applyAlignment="1">
      <alignment horizontal="left" vertical="center"/>
    </xf>
    <xf numFmtId="0" fontId="18" fillId="7" borderId="45" xfId="4" applyFont="1" applyFill="1" applyBorder="1" applyAlignment="1">
      <alignment horizontal="left" vertical="center"/>
    </xf>
    <xf numFmtId="0" fontId="15" fillId="6" borderId="45" xfId="4" applyFont="1" applyFill="1" applyBorder="1" applyAlignment="1">
      <alignment horizontal="left" vertical="center"/>
    </xf>
    <xf numFmtId="0" fontId="28" fillId="0" borderId="0" xfId="4" applyFont="1" applyAlignment="1">
      <alignment horizontal="center" vertical="center"/>
    </xf>
    <xf numFmtId="0" fontId="35" fillId="12" borderId="15" xfId="0" applyFont="1" applyFill="1" applyBorder="1" applyAlignment="1">
      <alignment horizontal="center" vertical="center"/>
    </xf>
    <xf numFmtId="0" fontId="35" fillId="12" borderId="14" xfId="0" applyFont="1" applyFill="1" applyBorder="1" applyAlignment="1">
      <alignment horizontal="center" vertical="center"/>
    </xf>
    <xf numFmtId="0" fontId="35" fillId="12" borderId="13" xfId="0" applyFont="1" applyFill="1" applyBorder="1" applyAlignment="1">
      <alignment horizontal="center" vertical="center"/>
    </xf>
    <xf numFmtId="49" fontId="15" fillId="0" borderId="19" xfId="4" quotePrefix="1" applyNumberFormat="1" applyFont="1" applyBorder="1" applyAlignment="1">
      <alignment horizontal="center" vertical="center" wrapText="1"/>
    </xf>
    <xf numFmtId="183" fontId="35" fillId="0" borderId="42" xfId="0" applyNumberFormat="1" applyFont="1" applyFill="1" applyBorder="1" applyAlignment="1" applyProtection="1">
      <alignment horizontal="center" vertical="center"/>
      <protection locked="0"/>
    </xf>
    <xf numFmtId="183" fontId="35" fillId="0" borderId="44" xfId="0" applyNumberFormat="1" applyFont="1" applyFill="1" applyBorder="1" applyAlignment="1" applyProtection="1">
      <alignment horizontal="center" vertical="center"/>
      <protection locked="0"/>
    </xf>
    <xf numFmtId="183" fontId="35" fillId="0" borderId="41" xfId="0" applyNumberFormat="1" applyFont="1" applyFill="1" applyBorder="1" applyAlignment="1" applyProtection="1">
      <alignment horizontal="center" vertical="center"/>
      <protection locked="0"/>
    </xf>
    <xf numFmtId="185" fontId="39" fillId="0" borderId="15" xfId="0" applyNumberFormat="1" applyFont="1" applyBorder="1" applyAlignment="1">
      <alignment horizontal="center" vertical="center"/>
    </xf>
    <xf numFmtId="185" fontId="39" fillId="0" borderId="14" xfId="0" applyNumberFormat="1" applyFont="1" applyBorder="1" applyAlignment="1">
      <alignment horizontal="center" vertical="center"/>
    </xf>
    <xf numFmtId="185" fontId="39" fillId="0" borderId="13" xfId="0" applyNumberFormat="1" applyFont="1" applyBorder="1" applyAlignment="1">
      <alignment horizontal="center" vertical="center"/>
    </xf>
    <xf numFmtId="185" fontId="31" fillId="0" borderId="15" xfId="0" applyNumberFormat="1" applyFont="1" applyBorder="1" applyAlignment="1">
      <alignment horizontal="center" vertical="center"/>
    </xf>
    <xf numFmtId="185" fontId="31" fillId="0" borderId="14" xfId="0" applyNumberFormat="1" applyFont="1" applyBorder="1" applyAlignment="1">
      <alignment horizontal="center" vertical="center"/>
    </xf>
    <xf numFmtId="185" fontId="31" fillId="0" borderId="13" xfId="0" applyNumberFormat="1" applyFont="1" applyBorder="1" applyAlignment="1">
      <alignment horizontal="center" vertical="center"/>
    </xf>
    <xf numFmtId="0" fontId="35" fillId="7" borderId="78" xfId="0" applyFont="1" applyFill="1" applyBorder="1" applyAlignment="1" applyProtection="1">
      <alignment horizontal="center" vertical="center"/>
      <protection locked="0"/>
    </xf>
    <xf numFmtId="0" fontId="35" fillId="7" borderId="56" xfId="0" applyFont="1" applyFill="1" applyBorder="1" applyAlignment="1" applyProtection="1">
      <alignment horizontal="center" vertical="center"/>
      <protection locked="0"/>
    </xf>
    <xf numFmtId="0" fontId="35" fillId="7" borderId="14" xfId="0" applyFont="1" applyFill="1" applyBorder="1" applyAlignment="1" applyProtection="1">
      <alignment horizontal="center" vertical="center"/>
      <protection locked="0"/>
    </xf>
    <xf numFmtId="0" fontId="35" fillId="7" borderId="13" xfId="0" applyFont="1" applyFill="1" applyBorder="1" applyAlignment="1" applyProtection="1">
      <alignment horizontal="center" vertical="center"/>
      <protection locked="0"/>
    </xf>
    <xf numFmtId="184" fontId="29" fillId="7" borderId="20" xfId="0" applyNumberFormat="1" applyFont="1" applyFill="1" applyBorder="1" applyAlignment="1">
      <alignment horizontal="center" vertical="center"/>
    </xf>
    <xf numFmtId="185" fontId="35" fillId="0" borderId="15" xfId="0" applyNumberFormat="1" applyFont="1" applyBorder="1" applyAlignment="1">
      <alignment horizontal="center" vertical="center"/>
    </xf>
    <xf numFmtId="185" fontId="35" fillId="0" borderId="14" xfId="0" applyNumberFormat="1" applyFont="1" applyBorder="1" applyAlignment="1">
      <alignment horizontal="center" vertical="center"/>
    </xf>
    <xf numFmtId="185" fontId="35" fillId="0" borderId="13" xfId="0" applyNumberFormat="1" applyFont="1" applyBorder="1" applyAlignment="1">
      <alignment horizontal="center" vertical="center"/>
    </xf>
    <xf numFmtId="188" fontId="35" fillId="0" borderId="19" xfId="0" applyNumberFormat="1" applyFont="1" applyFill="1" applyBorder="1" applyAlignment="1">
      <alignment horizontal="center" vertical="center"/>
    </xf>
    <xf numFmtId="0" fontId="13" fillId="0" borderId="0" xfId="2" applyFont="1" applyAlignment="1">
      <alignment horizontal="center" vertical="center"/>
    </xf>
    <xf numFmtId="177" fontId="4" fillId="7" borderId="14" xfId="2" applyNumberFormat="1" applyFont="1" applyFill="1" applyBorder="1" applyAlignment="1">
      <alignment horizontal="right" vertical="center"/>
    </xf>
    <xf numFmtId="177" fontId="4" fillId="7" borderId="13" xfId="2" applyNumberFormat="1" applyFont="1" applyFill="1" applyBorder="1" applyAlignment="1">
      <alignment horizontal="right" vertical="center"/>
    </xf>
    <xf numFmtId="177" fontId="4" fillId="7" borderId="15" xfId="2" applyNumberFormat="1" applyFont="1" applyFill="1" applyBorder="1" applyAlignment="1">
      <alignment horizontal="right" vertical="center"/>
    </xf>
    <xf numFmtId="0" fontId="4" fillId="3" borderId="43" xfId="2" applyFont="1" applyFill="1" applyBorder="1" applyAlignment="1">
      <alignment horizontal="center" vertical="center" shrinkToFit="1"/>
    </xf>
    <xf numFmtId="0" fontId="4" fillId="3" borderId="36" xfId="2" applyFont="1" applyFill="1" applyBorder="1" applyAlignment="1">
      <alignment horizontal="center" vertical="center" shrinkToFit="1"/>
    </xf>
    <xf numFmtId="0" fontId="4" fillId="3" borderId="47" xfId="2" applyFont="1" applyFill="1" applyBorder="1" applyAlignment="1">
      <alignment horizontal="center" vertical="center" shrinkToFit="1"/>
    </xf>
    <xf numFmtId="0" fontId="4" fillId="0" borderId="43" xfId="2" applyFont="1" applyFill="1" applyBorder="1" applyAlignment="1">
      <alignment horizontal="center" vertical="center"/>
    </xf>
    <xf numFmtId="0" fontId="4" fillId="0" borderId="36" xfId="2" applyFont="1" applyFill="1" applyBorder="1" applyAlignment="1">
      <alignment horizontal="center" vertical="center"/>
    </xf>
    <xf numFmtId="0" fontId="4" fillId="0" borderId="45" xfId="2" applyFont="1" applyFill="1" applyBorder="1" applyAlignment="1">
      <alignment horizontal="center" vertical="center"/>
    </xf>
    <xf numFmtId="176" fontId="4" fillId="0" borderId="43" xfId="2" applyNumberFormat="1" applyFont="1" applyFill="1" applyBorder="1" applyAlignment="1">
      <alignment horizontal="center" vertical="center"/>
    </xf>
    <xf numFmtId="176" fontId="4" fillId="0" borderId="36" xfId="2" applyNumberFormat="1" applyFont="1" applyFill="1" applyBorder="1" applyAlignment="1">
      <alignment horizontal="center" vertical="center"/>
    </xf>
    <xf numFmtId="176" fontId="4" fillId="0" borderId="45" xfId="2" applyNumberFormat="1" applyFont="1" applyFill="1" applyBorder="1" applyAlignment="1">
      <alignment horizontal="center" vertical="center"/>
    </xf>
    <xf numFmtId="0" fontId="4" fillId="3" borderId="46" xfId="2" applyFont="1" applyFill="1" applyBorder="1" applyAlignment="1">
      <alignment horizontal="center" vertical="center" shrinkToFit="1"/>
    </xf>
    <xf numFmtId="0" fontId="4" fillId="3" borderId="46" xfId="2" applyFont="1" applyFill="1" applyBorder="1" applyAlignment="1">
      <alignment horizontal="center" vertical="center"/>
    </xf>
    <xf numFmtId="0" fontId="4" fillId="3" borderId="36" xfId="2" applyFont="1" applyFill="1" applyBorder="1" applyAlignment="1">
      <alignment horizontal="center" vertical="center"/>
    </xf>
    <xf numFmtId="0" fontId="4" fillId="0" borderId="53" xfId="2" applyFont="1" applyFill="1" applyBorder="1" applyAlignment="1">
      <alignment horizontal="center" vertical="center"/>
    </xf>
    <xf numFmtId="0" fontId="4" fillId="0" borderId="39" xfId="2" applyFont="1" applyFill="1" applyBorder="1" applyAlignment="1">
      <alignment horizontal="center" vertical="center"/>
    </xf>
    <xf numFmtId="0" fontId="4" fillId="3" borderId="47" xfId="2" applyFont="1" applyFill="1" applyBorder="1" applyAlignment="1">
      <alignment horizontal="center" vertical="center"/>
    </xf>
    <xf numFmtId="176" fontId="4" fillId="0" borderId="4"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0" fontId="11" fillId="0" borderId="36" xfId="2" applyFont="1" applyFill="1" applyBorder="1" applyAlignment="1">
      <alignment horizontal="left" vertical="center"/>
    </xf>
    <xf numFmtId="0" fontId="10" fillId="0" borderId="36" xfId="2" applyFont="1" applyFill="1" applyBorder="1" applyAlignment="1">
      <alignment horizontal="left" vertical="center"/>
    </xf>
    <xf numFmtId="0" fontId="10" fillId="0" borderId="45" xfId="2" applyFont="1" applyFill="1" applyBorder="1" applyAlignment="1">
      <alignment horizontal="left" vertical="center"/>
    </xf>
    <xf numFmtId="177" fontId="4" fillId="7" borderId="36" xfId="2" applyNumberFormat="1" applyFont="1" applyFill="1" applyBorder="1" applyAlignment="1">
      <alignment horizontal="right" vertical="center"/>
    </xf>
    <xf numFmtId="177" fontId="4" fillId="7" borderId="47" xfId="2" applyNumberFormat="1" applyFont="1" applyFill="1" applyBorder="1" applyAlignment="1">
      <alignment horizontal="right" vertical="center"/>
    </xf>
    <xf numFmtId="177" fontId="4" fillId="7" borderId="43" xfId="2" applyNumberFormat="1" applyFont="1" applyFill="1" applyBorder="1" applyAlignment="1">
      <alignment horizontal="right" vertical="center"/>
    </xf>
    <xf numFmtId="0" fontId="4" fillId="0" borderId="38" xfId="2" applyFont="1" applyFill="1" applyBorder="1" applyAlignment="1">
      <alignment horizontal="center" vertical="center"/>
    </xf>
    <xf numFmtId="0" fontId="4" fillId="0" borderId="40" xfId="2" applyFont="1" applyFill="1" applyBorder="1" applyAlignment="1">
      <alignment horizontal="center" vertical="center"/>
    </xf>
    <xf numFmtId="176" fontId="4" fillId="0" borderId="25" xfId="2" applyNumberFormat="1" applyFont="1" applyFill="1" applyBorder="1" applyAlignment="1">
      <alignment horizontal="center" vertical="center"/>
    </xf>
    <xf numFmtId="176" fontId="4" fillId="0" borderId="24" xfId="2" applyNumberFormat="1" applyFont="1" applyFill="1" applyBorder="1" applyAlignment="1">
      <alignment horizontal="center" vertical="center"/>
    </xf>
    <xf numFmtId="176" fontId="4" fillId="0" borderId="23" xfId="2" applyNumberFormat="1" applyFont="1" applyFill="1" applyBorder="1" applyAlignment="1">
      <alignment horizontal="center" vertical="center"/>
    </xf>
    <xf numFmtId="176" fontId="4" fillId="0" borderId="14" xfId="2" applyNumberFormat="1" applyFont="1" applyFill="1" applyBorder="1" applyAlignment="1">
      <alignment horizontal="center" vertical="center"/>
    </xf>
    <xf numFmtId="176" fontId="4" fillId="0" borderId="13" xfId="2" applyNumberFormat="1" applyFont="1" applyFill="1" applyBorder="1" applyAlignment="1">
      <alignment horizontal="center" vertical="center"/>
    </xf>
    <xf numFmtId="176" fontId="4" fillId="0" borderId="15"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0" fontId="4" fillId="3" borderId="32" xfId="2" applyFont="1" applyFill="1" applyBorder="1" applyAlignment="1">
      <alignment horizontal="center" vertical="center" wrapText="1"/>
    </xf>
    <xf numFmtId="0" fontId="4" fillId="3" borderId="19" xfId="2" applyFont="1" applyFill="1" applyBorder="1" applyAlignment="1">
      <alignment horizontal="center" vertical="center" wrapText="1"/>
    </xf>
    <xf numFmtId="0" fontId="4" fillId="3" borderId="32" xfId="2" applyFont="1" applyFill="1" applyBorder="1" applyAlignment="1">
      <alignment horizontal="center" vertical="center"/>
    </xf>
    <xf numFmtId="0" fontId="4" fillId="3" borderId="15" xfId="2" applyFont="1" applyFill="1" applyBorder="1" applyAlignment="1">
      <alignment horizontal="center" vertical="center"/>
    </xf>
    <xf numFmtId="0" fontId="4" fillId="3" borderId="30" xfId="2" applyFont="1" applyFill="1" applyBorder="1" applyAlignment="1">
      <alignment horizontal="center" vertical="center"/>
    </xf>
    <xf numFmtId="0" fontId="4" fillId="3" borderId="29" xfId="2" applyFont="1" applyFill="1" applyBorder="1" applyAlignment="1">
      <alignment horizontal="center" vertical="center"/>
    </xf>
    <xf numFmtId="0" fontId="4" fillId="3" borderId="26" xfId="2" applyFont="1" applyFill="1" applyBorder="1" applyAlignment="1">
      <alignment horizontal="center" vertical="center" wrapText="1"/>
    </xf>
    <xf numFmtId="0" fontId="4" fillId="3" borderId="13" xfId="2" applyFont="1" applyFill="1" applyBorder="1" applyAlignment="1">
      <alignment horizontal="center" vertical="center" wrapText="1"/>
    </xf>
    <xf numFmtId="0" fontId="8" fillId="3" borderId="34" xfId="2" applyFont="1" applyFill="1" applyBorder="1" applyAlignment="1">
      <alignment vertical="center" textRotation="255" wrapText="1"/>
    </xf>
    <xf numFmtId="0" fontId="8" fillId="3" borderId="21" xfId="2" applyFont="1" applyFill="1" applyBorder="1" applyAlignment="1">
      <alignment vertical="center" textRotation="255" wrapText="1"/>
    </xf>
    <xf numFmtId="0" fontId="8" fillId="3" borderId="11" xfId="2" applyFont="1" applyFill="1" applyBorder="1" applyAlignment="1">
      <alignment vertical="center" textRotation="255" wrapText="1"/>
    </xf>
    <xf numFmtId="176" fontId="4" fillId="0" borderId="28" xfId="2" applyNumberFormat="1" applyFont="1" applyFill="1" applyBorder="1" applyAlignment="1">
      <alignment horizontal="center" vertical="center"/>
    </xf>
    <xf numFmtId="176" fontId="4" fillId="0" borderId="27" xfId="2" applyNumberFormat="1" applyFont="1" applyFill="1" applyBorder="1" applyAlignment="1">
      <alignment horizontal="center" vertical="center"/>
    </xf>
    <xf numFmtId="176" fontId="4" fillId="0" borderId="26" xfId="2" applyNumberFormat="1" applyFont="1" applyFill="1" applyBorder="1" applyAlignment="1">
      <alignment horizontal="center" vertical="center"/>
    </xf>
    <xf numFmtId="0" fontId="52" fillId="4" borderId="46" xfId="2" applyFont="1" applyFill="1" applyBorder="1" applyAlignment="1">
      <alignment horizontal="right" vertical="center"/>
    </xf>
    <xf numFmtId="0" fontId="52" fillId="4" borderId="36" xfId="2" applyFont="1" applyFill="1" applyBorder="1" applyAlignment="1">
      <alignment horizontal="right" vertical="center"/>
    </xf>
    <xf numFmtId="0" fontId="4" fillId="4" borderId="42" xfId="2" applyFont="1" applyFill="1" applyBorder="1" applyAlignment="1">
      <alignment horizontal="center" vertical="center" shrinkToFit="1"/>
    </xf>
    <xf numFmtId="0" fontId="4" fillId="4" borderId="44" xfId="2" applyFont="1" applyFill="1" applyBorder="1" applyAlignment="1">
      <alignment horizontal="center" vertical="center" shrinkToFit="1"/>
    </xf>
    <xf numFmtId="0" fontId="4" fillId="0" borderId="46"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28" xfId="2" applyFont="1" applyFill="1" applyBorder="1" applyAlignment="1">
      <alignment horizontal="center" vertical="center"/>
    </xf>
    <xf numFmtId="178" fontId="4" fillId="0" borderId="43" xfId="1" applyNumberFormat="1" applyFont="1" applyFill="1" applyBorder="1" applyAlignment="1">
      <alignment horizontal="center" vertical="center"/>
    </xf>
    <xf numFmtId="178" fontId="4" fillId="0" borderId="36" xfId="1" applyNumberFormat="1" applyFont="1" applyFill="1" applyBorder="1" applyAlignment="1">
      <alignment horizontal="center" vertical="center"/>
    </xf>
    <xf numFmtId="178" fontId="4" fillId="0" borderId="45" xfId="1" applyNumberFormat="1" applyFont="1" applyFill="1" applyBorder="1" applyAlignment="1">
      <alignment horizontal="center" vertical="center"/>
    </xf>
    <xf numFmtId="0" fontId="4" fillId="7" borderId="43" xfId="2" applyFont="1" applyFill="1" applyBorder="1" applyAlignment="1">
      <alignment horizontal="center" vertical="center"/>
    </xf>
    <xf numFmtId="0" fontId="4" fillId="7" borderId="36" xfId="2" applyFont="1" applyFill="1" applyBorder="1" applyAlignment="1">
      <alignment horizontal="center" vertical="center"/>
    </xf>
    <xf numFmtId="0" fontId="4" fillId="7" borderId="45" xfId="2" applyFont="1" applyFill="1" applyBorder="1" applyAlignment="1">
      <alignment horizontal="center" vertical="center"/>
    </xf>
    <xf numFmtId="0" fontId="4" fillId="0" borderId="43" xfId="2" applyFont="1" applyFill="1" applyBorder="1" applyAlignment="1">
      <alignment horizontal="center" vertical="center" shrinkToFit="1"/>
    </xf>
    <xf numFmtId="0" fontId="4" fillId="0" borderId="36" xfId="2" applyFont="1" applyFill="1" applyBorder="1" applyAlignment="1">
      <alignment horizontal="center" vertical="center" shrinkToFit="1"/>
    </xf>
    <xf numFmtId="0" fontId="4" fillId="0" borderId="47" xfId="2" applyFont="1" applyFill="1" applyBorder="1" applyAlignment="1">
      <alignment horizontal="center" vertical="center" shrinkToFit="1"/>
    </xf>
    <xf numFmtId="0" fontId="4" fillId="2" borderId="52"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1" xfId="2" applyFont="1" applyFill="1" applyBorder="1" applyAlignment="1">
      <alignment horizontal="center" vertical="center"/>
    </xf>
    <xf numFmtId="0" fontId="8" fillId="3" borderId="34" xfId="2" applyFont="1" applyFill="1" applyBorder="1" applyAlignment="1">
      <alignment vertical="center" textRotation="255"/>
    </xf>
    <xf numFmtId="0" fontId="8" fillId="3" borderId="21" xfId="2" applyFont="1" applyFill="1" applyBorder="1" applyAlignment="1">
      <alignment vertical="center" textRotation="255"/>
    </xf>
    <xf numFmtId="0" fontId="8" fillId="3" borderId="11" xfId="2" applyFont="1" applyFill="1" applyBorder="1" applyAlignment="1">
      <alignment vertical="center" textRotation="255"/>
    </xf>
    <xf numFmtId="0" fontId="4" fillId="3" borderId="17" xfId="2" applyFont="1" applyFill="1" applyBorder="1" applyAlignment="1">
      <alignment horizontal="center" vertical="center"/>
    </xf>
    <xf numFmtId="0" fontId="4" fillId="4" borderId="46" xfId="2" applyFont="1" applyFill="1" applyBorder="1" applyAlignment="1">
      <alignment horizontal="center" vertical="center"/>
    </xf>
    <xf numFmtId="0" fontId="4" fillId="4" borderId="36" xfId="2" applyFont="1" applyFill="1" applyBorder="1" applyAlignment="1">
      <alignment horizontal="center" vertical="center"/>
    </xf>
    <xf numFmtId="0" fontId="4" fillId="3" borderId="22" xfId="2" applyFont="1" applyFill="1" applyBorder="1" applyAlignment="1">
      <alignment horizontal="center" vertical="center"/>
    </xf>
    <xf numFmtId="0" fontId="4" fillId="3" borderId="12" xfId="2" applyFont="1" applyFill="1" applyBorder="1" applyAlignment="1">
      <alignment horizontal="center" vertical="center"/>
    </xf>
    <xf numFmtId="0" fontId="5" fillId="0" borderId="0" xfId="2" applyFont="1" applyAlignment="1">
      <alignment horizontal="left" vertical="top" wrapText="1"/>
    </xf>
    <xf numFmtId="0" fontId="5" fillId="0" borderId="0" xfId="2" applyFont="1" applyAlignment="1">
      <alignment horizontal="left" vertical="top" wrapText="1" shrinkToFit="1"/>
    </xf>
    <xf numFmtId="0" fontId="13" fillId="0" borderId="0" xfId="3" applyFont="1" applyAlignment="1">
      <alignment horizontal="center" vertical="center"/>
    </xf>
    <xf numFmtId="0" fontId="8" fillId="0" borderId="46" xfId="3" applyFont="1" applyBorder="1" applyAlignment="1">
      <alignment horizontal="center" vertical="center"/>
    </xf>
    <xf numFmtId="0" fontId="8" fillId="0" borderId="36" xfId="3" applyFont="1" applyBorder="1" applyAlignment="1">
      <alignment horizontal="center" vertical="center"/>
    </xf>
    <xf numFmtId="0" fontId="8" fillId="0" borderId="47" xfId="3" applyFont="1" applyBorder="1" applyAlignment="1">
      <alignment horizontal="center" vertical="center"/>
    </xf>
    <xf numFmtId="0" fontId="4" fillId="0" borderId="46" xfId="3" applyFont="1" applyFill="1" applyBorder="1" applyAlignment="1">
      <alignment horizontal="center" vertical="center"/>
    </xf>
    <xf numFmtId="0" fontId="4" fillId="0" borderId="36" xfId="3" applyFont="1" applyFill="1" applyBorder="1" applyAlignment="1">
      <alignment horizontal="center" vertical="center"/>
    </xf>
    <xf numFmtId="0" fontId="4" fillId="0" borderId="47" xfId="3" applyFont="1" applyFill="1" applyBorder="1" applyAlignment="1">
      <alignment horizontal="center" vertical="center"/>
    </xf>
    <xf numFmtId="0" fontId="4" fillId="0" borderId="43" xfId="3" applyFont="1" applyFill="1" applyBorder="1" applyAlignment="1">
      <alignment horizontal="center" vertical="center"/>
    </xf>
    <xf numFmtId="0" fontId="4" fillId="0" borderId="45" xfId="3" applyFont="1" applyFill="1" applyBorder="1" applyAlignment="1">
      <alignment horizontal="center" vertical="center"/>
    </xf>
    <xf numFmtId="176" fontId="4" fillId="0" borderId="15" xfId="3" applyNumberFormat="1" applyFont="1" applyFill="1" applyBorder="1" applyAlignment="1">
      <alignment vertical="center"/>
    </xf>
    <xf numFmtId="176" fontId="4" fillId="0" borderId="14" xfId="3" applyNumberFormat="1" applyFont="1" applyFill="1" applyBorder="1" applyAlignment="1">
      <alignment vertical="center"/>
    </xf>
    <xf numFmtId="176" fontId="4" fillId="0" borderId="13" xfId="3" applyNumberFormat="1" applyFont="1" applyFill="1" applyBorder="1" applyAlignment="1">
      <alignment vertical="center"/>
    </xf>
    <xf numFmtId="0" fontId="4" fillId="0" borderId="22" xfId="3" applyFont="1" applyBorder="1" applyAlignment="1">
      <alignment horizontal="center" vertical="center"/>
    </xf>
    <xf numFmtId="0" fontId="4" fillId="0" borderId="12" xfId="3" applyFont="1" applyBorder="1" applyAlignment="1">
      <alignment horizontal="center" vertical="center"/>
    </xf>
    <xf numFmtId="182" fontId="4" fillId="0" borderId="14" xfId="3" applyNumberFormat="1" applyFont="1" applyFill="1" applyBorder="1" applyAlignment="1">
      <alignment vertical="center"/>
    </xf>
    <xf numFmtId="182" fontId="4" fillId="0" borderId="13" xfId="3" applyNumberFormat="1" applyFont="1" applyFill="1" applyBorder="1" applyAlignment="1">
      <alignment vertical="center"/>
    </xf>
    <xf numFmtId="0" fontId="4" fillId="0" borderId="53" xfId="3" applyFont="1" applyFill="1" applyBorder="1" applyAlignment="1">
      <alignment horizontal="center" vertical="center"/>
    </xf>
    <xf numFmtId="0" fontId="4" fillId="0" borderId="39" xfId="3" applyFont="1" applyFill="1" applyBorder="1" applyAlignment="1">
      <alignment horizontal="center" vertical="center"/>
    </xf>
    <xf numFmtId="0" fontId="4" fillId="0" borderId="46" xfId="3" applyFont="1" applyFill="1" applyBorder="1" applyAlignment="1">
      <alignment horizontal="center" vertical="center" shrinkToFit="1"/>
    </xf>
    <xf numFmtId="0" fontId="4" fillId="0" borderId="36" xfId="3" applyFont="1" applyFill="1" applyBorder="1" applyAlignment="1">
      <alignment horizontal="center" vertical="center" shrinkToFit="1"/>
    </xf>
    <xf numFmtId="0" fontId="4" fillId="0" borderId="47" xfId="3" applyFont="1" applyFill="1" applyBorder="1" applyAlignment="1">
      <alignment horizontal="center" vertical="center" shrinkToFit="1"/>
    </xf>
    <xf numFmtId="0" fontId="4" fillId="0" borderId="43" xfId="3" applyFont="1" applyFill="1" applyBorder="1" applyAlignment="1">
      <alignment horizontal="center" vertical="center" shrinkToFit="1"/>
    </xf>
    <xf numFmtId="176" fontId="4" fillId="0" borderId="43" xfId="3" applyNumberFormat="1" applyFont="1" applyFill="1" applyBorder="1" applyAlignment="1">
      <alignment horizontal="center" vertical="center"/>
    </xf>
    <xf numFmtId="176" fontId="4" fillId="0" borderId="36" xfId="3" applyNumberFormat="1" applyFont="1" applyFill="1" applyBorder="1" applyAlignment="1">
      <alignment horizontal="center" vertical="center"/>
    </xf>
    <xf numFmtId="176" fontId="4" fillId="0" borderId="45" xfId="3" applyNumberFormat="1" applyFont="1" applyFill="1" applyBorder="1" applyAlignment="1">
      <alignment horizontal="center" vertical="center"/>
    </xf>
    <xf numFmtId="0" fontId="4" fillId="0" borderId="32" xfId="3" applyFont="1" applyFill="1" applyBorder="1" applyAlignment="1">
      <alignment horizontal="center" vertical="center" wrapText="1"/>
    </xf>
    <xf numFmtId="0" fontId="4" fillId="0" borderId="19" xfId="3" applyFont="1" applyFill="1" applyBorder="1" applyAlignment="1">
      <alignment horizontal="center" vertical="center" wrapText="1"/>
    </xf>
    <xf numFmtId="188" fontId="4" fillId="0" borderId="43" xfId="3" applyNumberFormat="1" applyFont="1" applyFill="1" applyBorder="1" applyAlignment="1">
      <alignment horizontal="center" vertical="center" shrinkToFit="1"/>
    </xf>
    <xf numFmtId="188" fontId="4" fillId="0" borderId="36" xfId="3" applyNumberFormat="1" applyFont="1" applyFill="1" applyBorder="1" applyAlignment="1">
      <alignment horizontal="center" vertical="center" shrinkToFit="1"/>
    </xf>
    <xf numFmtId="188" fontId="4" fillId="0" borderId="47" xfId="3" applyNumberFormat="1" applyFont="1" applyFill="1" applyBorder="1" applyAlignment="1">
      <alignment horizontal="center" vertical="center" shrinkToFit="1"/>
    </xf>
    <xf numFmtId="178" fontId="4" fillId="0" borderId="43" xfId="7" applyNumberFormat="1" applyFont="1" applyFill="1" applyBorder="1" applyAlignment="1">
      <alignment horizontal="center" vertical="center"/>
    </xf>
    <xf numFmtId="178" fontId="4" fillId="0" borderId="36" xfId="7" applyNumberFormat="1" applyFont="1" applyFill="1" applyBorder="1" applyAlignment="1">
      <alignment horizontal="center" vertical="center"/>
    </xf>
    <xf numFmtId="178" fontId="4" fillId="0" borderId="45" xfId="7" applyNumberFormat="1" applyFont="1" applyFill="1" applyBorder="1" applyAlignment="1">
      <alignment horizontal="center" vertical="center"/>
    </xf>
    <xf numFmtId="0" fontId="8" fillId="0" borderId="34" xfId="3" applyFont="1" applyBorder="1" applyAlignment="1">
      <alignment vertical="center" textRotation="255"/>
    </xf>
    <xf numFmtId="0" fontId="8" fillId="0" borderId="21" xfId="3" applyFont="1" applyBorder="1" applyAlignment="1">
      <alignment vertical="center" textRotation="255"/>
    </xf>
    <xf numFmtId="0" fontId="8" fillId="0" borderId="11" xfId="3" applyFont="1" applyBorder="1" applyAlignment="1">
      <alignment vertical="center" textRotation="255"/>
    </xf>
    <xf numFmtId="0" fontId="4" fillId="0" borderId="30"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32" xfId="3" applyFont="1" applyFill="1" applyBorder="1" applyAlignment="1">
      <alignment horizontal="center" vertical="center"/>
    </xf>
    <xf numFmtId="0" fontId="4" fillId="0" borderId="15" xfId="3" applyFont="1" applyFill="1" applyBorder="1" applyAlignment="1">
      <alignment horizontal="center" vertical="center"/>
    </xf>
    <xf numFmtId="0" fontId="4" fillId="0" borderId="29" xfId="3" applyFont="1" applyFill="1" applyBorder="1" applyAlignment="1">
      <alignment horizontal="center" vertical="center"/>
    </xf>
    <xf numFmtId="0" fontId="4" fillId="0" borderId="42" xfId="3" applyFont="1" applyFill="1" applyBorder="1" applyAlignment="1">
      <alignment horizontal="center" vertical="center" shrinkToFit="1"/>
    </xf>
    <xf numFmtId="0" fontId="4" fillId="0" borderId="44" xfId="3" applyFont="1" applyFill="1" applyBorder="1" applyAlignment="1">
      <alignment horizontal="center" vertical="center" shrinkToFit="1"/>
    </xf>
    <xf numFmtId="0" fontId="4" fillId="0" borderId="26" xfId="3" applyFont="1" applyFill="1" applyBorder="1" applyAlignment="1">
      <alignment horizontal="center" vertical="center"/>
    </xf>
    <xf numFmtId="0" fontId="4" fillId="10" borderId="52" xfId="3" applyFont="1" applyFill="1" applyBorder="1" applyAlignment="1">
      <alignment horizontal="center" vertical="center"/>
    </xf>
    <xf numFmtId="0" fontId="4" fillId="10" borderId="27" xfId="3" applyFont="1" applyFill="1" applyBorder="1" applyAlignment="1">
      <alignment horizontal="center" vertical="center"/>
    </xf>
    <xf numFmtId="0" fontId="4" fillId="10" borderId="51" xfId="3" applyFont="1" applyFill="1" applyBorder="1" applyAlignment="1">
      <alignment horizontal="center" vertical="center"/>
    </xf>
    <xf numFmtId="0" fontId="4" fillId="0" borderId="26" xfId="3" applyFont="1" applyFill="1" applyBorder="1" applyAlignment="1">
      <alignment horizontal="center" vertical="center" wrapText="1"/>
    </xf>
    <xf numFmtId="0" fontId="4" fillId="0" borderId="13" xfId="3" applyFont="1" applyFill="1" applyBorder="1" applyAlignment="1">
      <alignment horizontal="center" vertical="center" wrapText="1"/>
    </xf>
    <xf numFmtId="176" fontId="4" fillId="11" borderId="36" xfId="3" applyNumberFormat="1" applyFont="1" applyFill="1" applyBorder="1" applyAlignment="1">
      <alignment vertical="center"/>
    </xf>
    <xf numFmtId="176" fontId="4" fillId="11" borderId="47" xfId="3" applyNumberFormat="1" applyFont="1" applyFill="1" applyBorder="1" applyAlignment="1">
      <alignment vertical="center"/>
    </xf>
    <xf numFmtId="176" fontId="4" fillId="11" borderId="43" xfId="3" applyNumberFormat="1" applyFont="1" applyFill="1" applyBorder="1" applyAlignment="1">
      <alignment vertical="center"/>
    </xf>
    <xf numFmtId="0" fontId="4" fillId="0" borderId="74" xfId="3" applyFont="1" applyFill="1" applyBorder="1" applyAlignment="1">
      <alignment horizontal="center" vertical="center"/>
    </xf>
    <xf numFmtId="0" fontId="4" fillId="11" borderId="68" xfId="3" applyFont="1" applyFill="1" applyBorder="1" applyAlignment="1">
      <alignment horizontal="center" vertical="center"/>
    </xf>
    <xf numFmtId="0" fontId="4" fillId="11" borderId="69" xfId="3" applyFont="1" applyFill="1" applyBorder="1" applyAlignment="1">
      <alignment horizontal="center" vertical="center"/>
    </xf>
    <xf numFmtId="0" fontId="4" fillId="11" borderId="70" xfId="3" applyFont="1" applyFill="1" applyBorder="1" applyAlignment="1">
      <alignment horizontal="center" vertical="center"/>
    </xf>
    <xf numFmtId="0" fontId="10" fillId="0" borderId="75" xfId="3" applyFont="1" applyFill="1" applyBorder="1" applyAlignment="1">
      <alignment horizontal="left" vertical="center"/>
    </xf>
    <xf numFmtId="0" fontId="10" fillId="0" borderId="36" xfId="3" applyFont="1" applyFill="1" applyBorder="1" applyAlignment="1">
      <alignment horizontal="left" vertical="center"/>
    </xf>
    <xf numFmtId="0" fontId="10" fillId="0" borderId="47" xfId="3" applyFont="1" applyFill="1" applyBorder="1" applyAlignment="1">
      <alignment horizontal="left" vertical="center"/>
    </xf>
    <xf numFmtId="0" fontId="4" fillId="0" borderId="38" xfId="3" applyFont="1" applyFill="1" applyBorder="1" applyAlignment="1">
      <alignment horizontal="center" vertical="center"/>
    </xf>
    <xf numFmtId="0" fontId="4" fillId="0" borderId="40" xfId="3" applyFont="1" applyFill="1" applyBorder="1" applyAlignment="1">
      <alignment horizontal="center" vertical="center"/>
    </xf>
    <xf numFmtId="0" fontId="8" fillId="0" borderId="34" xfId="3" applyFont="1" applyBorder="1" applyAlignment="1">
      <alignment vertical="center" textRotation="255" wrapText="1"/>
    </xf>
    <xf numFmtId="0" fontId="8" fillId="0" borderId="21" xfId="3" applyFont="1" applyBorder="1" applyAlignment="1">
      <alignment vertical="center" textRotation="255" wrapText="1"/>
    </xf>
    <xf numFmtId="0" fontId="8" fillId="0" borderId="11" xfId="3" applyFont="1" applyBorder="1" applyAlignment="1">
      <alignment vertical="center" textRotation="255" wrapText="1"/>
    </xf>
    <xf numFmtId="182" fontId="4" fillId="0" borderId="27" xfId="3" applyNumberFormat="1" applyFont="1" applyFill="1" applyBorder="1" applyAlignment="1">
      <alignment vertical="center"/>
    </xf>
    <xf numFmtId="182" fontId="4" fillId="0" borderId="26" xfId="3" applyNumberFormat="1" applyFont="1" applyFill="1" applyBorder="1" applyAlignment="1">
      <alignment vertical="center"/>
    </xf>
    <xf numFmtId="176" fontId="4" fillId="0" borderId="28" xfId="3" applyNumberFormat="1" applyFont="1" applyFill="1" applyBorder="1" applyAlignment="1">
      <alignment vertical="center"/>
    </xf>
    <xf numFmtId="176" fontId="4" fillId="0" borderId="27" xfId="3" applyNumberFormat="1" applyFont="1" applyFill="1" applyBorder="1" applyAlignment="1">
      <alignment vertical="center"/>
    </xf>
    <xf numFmtId="176" fontId="4" fillId="0" borderId="26" xfId="3" applyNumberFormat="1" applyFont="1" applyFill="1" applyBorder="1" applyAlignment="1">
      <alignment vertical="center"/>
    </xf>
    <xf numFmtId="182" fontId="4" fillId="0" borderId="3" xfId="3" applyNumberFormat="1" applyFont="1" applyFill="1" applyBorder="1" applyAlignment="1">
      <alignment vertical="center"/>
    </xf>
    <xf numFmtId="182" fontId="4" fillId="0" borderId="2" xfId="3" applyNumberFormat="1" applyFont="1" applyFill="1" applyBorder="1" applyAlignment="1">
      <alignment vertical="center"/>
    </xf>
    <xf numFmtId="176" fontId="4" fillId="0" borderId="4" xfId="3" applyNumberFormat="1" applyFont="1" applyFill="1" applyBorder="1" applyAlignment="1">
      <alignment vertical="center"/>
    </xf>
    <xf numFmtId="176" fontId="4" fillId="0" borderId="3" xfId="3" applyNumberFormat="1" applyFont="1" applyFill="1" applyBorder="1" applyAlignment="1">
      <alignment vertical="center"/>
    </xf>
    <xf numFmtId="176" fontId="4" fillId="0" borderId="2" xfId="3" applyNumberFormat="1" applyFont="1" applyFill="1" applyBorder="1" applyAlignment="1">
      <alignment vertical="center"/>
    </xf>
    <xf numFmtId="0" fontId="8" fillId="0" borderId="0" xfId="0" applyFont="1" applyFill="1" applyBorder="1" applyAlignment="1">
      <alignment horizontal="left" vertical="center"/>
    </xf>
    <xf numFmtId="0" fontId="46" fillId="0" borderId="24" xfId="0" applyFont="1" applyBorder="1" applyAlignment="1">
      <alignment horizontal="right"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8" fillId="0" borderId="65" xfId="0" applyFont="1" applyBorder="1" applyAlignment="1">
      <alignment horizontal="left" vertical="center"/>
    </xf>
    <xf numFmtId="0" fontId="8" fillId="7" borderId="46" xfId="0" applyFont="1" applyFill="1" applyBorder="1" applyAlignment="1" applyProtection="1">
      <alignment horizontal="center" vertical="center"/>
      <protection locked="0"/>
    </xf>
    <xf numFmtId="0" fontId="8" fillId="7" borderId="36" xfId="0" applyFont="1" applyFill="1" applyBorder="1" applyAlignment="1" applyProtection="1">
      <alignment horizontal="center" vertical="center"/>
      <protection locked="0"/>
    </xf>
    <xf numFmtId="0" fontId="8" fillId="7" borderId="45" xfId="0" applyFont="1" applyFill="1" applyBorder="1" applyAlignment="1" applyProtection="1">
      <alignment horizontal="center" vertical="center"/>
      <protection locked="0"/>
    </xf>
    <xf numFmtId="0" fontId="8" fillId="0" borderId="0" xfId="0" applyFont="1" applyBorder="1" applyAlignment="1">
      <alignment horizontal="center" vertical="center" shrinkToFit="1"/>
    </xf>
    <xf numFmtId="0" fontId="8" fillId="0" borderId="19" xfId="0" applyFont="1" applyFill="1" applyBorder="1" applyAlignment="1">
      <alignment horizontal="left" vertical="center"/>
    </xf>
    <xf numFmtId="0" fontId="8" fillId="0" borderId="86" xfId="0" applyFont="1" applyFill="1" applyBorder="1" applyAlignment="1">
      <alignment horizontal="left" vertical="center"/>
    </xf>
    <xf numFmtId="0" fontId="8" fillId="0" borderId="20" xfId="0" applyFont="1" applyFill="1" applyBorder="1" applyAlignment="1">
      <alignment horizontal="left" vertical="center"/>
    </xf>
    <xf numFmtId="0" fontId="8" fillId="0" borderId="78" xfId="0" applyFont="1" applyFill="1" applyBorder="1" applyAlignment="1">
      <alignment horizontal="left" vertical="center" wrapText="1"/>
    </xf>
    <xf numFmtId="0" fontId="8" fillId="0" borderId="56" xfId="0" applyFont="1" applyFill="1" applyBorder="1" applyAlignment="1">
      <alignment horizontal="left" vertical="center" wrapText="1"/>
    </xf>
    <xf numFmtId="0" fontId="8" fillId="0" borderId="57" xfId="0" applyFont="1" applyFill="1" applyBorder="1" applyAlignment="1">
      <alignment horizontal="left" vertical="center" wrapText="1"/>
    </xf>
    <xf numFmtId="0" fontId="8" fillId="0" borderId="85"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92" xfId="0" applyFont="1" applyFill="1" applyBorder="1" applyAlignment="1">
      <alignment horizontal="center" vertical="center"/>
    </xf>
    <xf numFmtId="0" fontId="8" fillId="0" borderId="93" xfId="0" applyFont="1" applyFill="1" applyBorder="1" applyAlignment="1">
      <alignment horizontal="center" vertical="center"/>
    </xf>
    <xf numFmtId="0" fontId="8" fillId="7" borderId="91" xfId="0" applyFont="1" applyFill="1" applyBorder="1" applyAlignment="1" applyProtection="1">
      <alignment horizontal="center" vertical="center"/>
      <protection locked="0"/>
    </xf>
    <xf numFmtId="0" fontId="8" fillId="7" borderId="88" xfId="0" applyFont="1" applyFill="1" applyBorder="1" applyAlignment="1" applyProtection="1">
      <alignment horizontal="center" vertical="center"/>
      <protection locked="0"/>
    </xf>
    <xf numFmtId="0" fontId="8" fillId="0" borderId="90" xfId="0" applyFont="1" applyFill="1" applyBorder="1" applyAlignment="1">
      <alignment horizontal="center" vertical="center"/>
    </xf>
    <xf numFmtId="0" fontId="19" fillId="5" borderId="60" xfId="4" applyFont="1" applyFill="1" applyBorder="1" applyAlignment="1">
      <alignment horizontal="center" vertical="center" shrinkToFit="1"/>
    </xf>
    <xf numFmtId="0" fontId="19" fillId="5" borderId="24" xfId="4" applyFont="1" applyFill="1" applyBorder="1" applyAlignment="1">
      <alignment horizontal="center" vertical="center" shrinkToFit="1"/>
    </xf>
    <xf numFmtId="0" fontId="19" fillId="5" borderId="61" xfId="4" applyFont="1" applyFill="1" applyBorder="1" applyAlignment="1">
      <alignment horizontal="center" vertical="center" shrinkToFit="1"/>
    </xf>
    <xf numFmtId="0" fontId="19" fillId="5" borderId="62" xfId="4" applyFont="1" applyFill="1" applyBorder="1" applyAlignment="1">
      <alignment horizontal="center" vertical="center" shrinkToFit="1"/>
    </xf>
    <xf numFmtId="0" fontId="19" fillId="5" borderId="35" xfId="4" applyFont="1" applyFill="1" applyBorder="1" applyAlignment="1">
      <alignment horizontal="center" vertical="center" shrinkToFit="1"/>
    </xf>
    <xf numFmtId="0" fontId="19" fillId="5" borderId="37" xfId="4" applyFont="1" applyFill="1" applyBorder="1" applyAlignment="1">
      <alignment horizontal="center" vertical="center" shrinkToFit="1"/>
    </xf>
    <xf numFmtId="49" fontId="2" fillId="0" borderId="60" xfId="0" applyNumberFormat="1" applyFont="1" applyFill="1" applyBorder="1" applyAlignment="1">
      <alignment horizontal="left" vertical="center" shrinkToFit="1"/>
    </xf>
    <xf numFmtId="0" fontId="2" fillId="0" borderId="24" xfId="0" applyNumberFormat="1" applyFont="1" applyFill="1" applyBorder="1" applyAlignment="1">
      <alignment horizontal="left" vertical="center" shrinkToFit="1"/>
    </xf>
    <xf numFmtId="0" fontId="2" fillId="0" borderId="61" xfId="0" applyNumberFormat="1" applyFont="1" applyFill="1" applyBorder="1" applyAlignment="1">
      <alignment horizontal="left" vertical="center" shrinkToFit="1"/>
    </xf>
    <xf numFmtId="0" fontId="2" fillId="0" borderId="62" xfId="0" applyNumberFormat="1" applyFont="1" applyFill="1" applyBorder="1" applyAlignment="1">
      <alignment horizontal="left" vertical="center" shrinkToFit="1"/>
    </xf>
    <xf numFmtId="0" fontId="2" fillId="0" borderId="35" xfId="0" applyNumberFormat="1" applyFont="1" applyFill="1" applyBorder="1" applyAlignment="1">
      <alignment horizontal="left" vertical="center" shrinkToFit="1"/>
    </xf>
    <xf numFmtId="0" fontId="2" fillId="0" borderId="37" xfId="0" applyNumberFormat="1" applyFont="1" applyFill="1" applyBorder="1" applyAlignment="1">
      <alignment horizontal="left" vertical="center" shrinkToFit="1"/>
    </xf>
    <xf numFmtId="49" fontId="19" fillId="0" borderId="60" xfId="4" applyNumberFormat="1" applyFont="1" applyFill="1" applyBorder="1" applyAlignment="1">
      <alignment horizontal="left" vertical="center" shrinkToFit="1"/>
    </xf>
    <xf numFmtId="0" fontId="19" fillId="0" borderId="24" xfId="4" applyNumberFormat="1" applyFont="1" applyFill="1" applyBorder="1" applyAlignment="1">
      <alignment horizontal="left" vertical="center" shrinkToFit="1"/>
    </xf>
    <xf numFmtId="0" fontId="19" fillId="0" borderId="61" xfId="4" applyNumberFormat="1" applyFont="1" applyFill="1" applyBorder="1" applyAlignment="1">
      <alignment horizontal="left" vertical="center" shrinkToFit="1"/>
    </xf>
    <xf numFmtId="0" fontId="19" fillId="0" borderId="62" xfId="4" applyNumberFormat="1" applyFont="1" applyFill="1" applyBorder="1" applyAlignment="1">
      <alignment horizontal="left" vertical="center" shrinkToFit="1"/>
    </xf>
    <xf numFmtId="0" fontId="19" fillId="0" borderId="35" xfId="4" applyNumberFormat="1" applyFont="1" applyFill="1" applyBorder="1" applyAlignment="1">
      <alignment horizontal="left" vertical="center" shrinkToFit="1"/>
    </xf>
    <xf numFmtId="0" fontId="19" fillId="0" borderId="37" xfId="4" applyNumberFormat="1" applyFont="1" applyFill="1" applyBorder="1" applyAlignment="1">
      <alignment horizontal="left" vertical="center" shrinkToFit="1"/>
    </xf>
    <xf numFmtId="0" fontId="8" fillId="0" borderId="0" xfId="0" applyFont="1" applyAlignment="1">
      <alignment horizontal="left" vertical="top"/>
    </xf>
    <xf numFmtId="0" fontId="8" fillId="0" borderId="0" xfId="0" applyFont="1" applyAlignment="1">
      <alignment horizontal="left" vertical="center" shrinkToFit="1"/>
    </xf>
    <xf numFmtId="0" fontId="8" fillId="0" borderId="65" xfId="0" applyFont="1" applyBorder="1" applyAlignment="1">
      <alignment horizontal="left" vertical="center" shrinkToFit="1"/>
    </xf>
    <xf numFmtId="0" fontId="41" fillId="0" borderId="0" xfId="0" applyFont="1" applyAlignment="1">
      <alignment horizontal="left" vertical="center" wrapText="1"/>
    </xf>
    <xf numFmtId="0" fontId="41" fillId="0" borderId="55" xfId="0" applyFont="1" applyBorder="1" applyAlignment="1">
      <alignment horizontal="left" vertical="center" wrapText="1"/>
    </xf>
    <xf numFmtId="0" fontId="14" fillId="0" borderId="80" xfId="0" applyFont="1" applyBorder="1" applyAlignment="1">
      <alignment horizontal="left" vertical="center"/>
    </xf>
    <xf numFmtId="0" fontId="14" fillId="0" borderId="94" xfId="0" applyFont="1" applyBorder="1" applyAlignment="1">
      <alignment horizontal="left" vertical="center"/>
    </xf>
    <xf numFmtId="0" fontId="14" fillId="0" borderId="81" xfId="0" applyFont="1" applyBorder="1" applyAlignment="1">
      <alignment horizontal="left"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47" fillId="0" borderId="82" xfId="0" applyFont="1" applyBorder="1" applyAlignment="1">
      <alignment horizontal="left" vertical="center" wrapText="1"/>
    </xf>
    <xf numFmtId="0" fontId="47" fillId="0" borderId="0" xfId="0" applyFont="1" applyBorder="1" applyAlignment="1">
      <alignment horizontal="left" vertical="center" wrapText="1"/>
    </xf>
    <xf numFmtId="0" fontId="47" fillId="0" borderId="83" xfId="0" applyFont="1" applyBorder="1" applyAlignment="1">
      <alignment horizontal="left" vertical="center" wrapText="1"/>
    </xf>
    <xf numFmtId="0" fontId="43" fillId="0" borderId="20" xfId="0" applyFont="1" applyFill="1" applyBorder="1" applyAlignment="1" applyProtection="1">
      <alignment horizontal="left" vertical="center" wrapText="1"/>
      <protection locked="0"/>
    </xf>
    <xf numFmtId="0" fontId="43" fillId="0" borderId="19" xfId="0" applyFont="1" applyFill="1" applyBorder="1" applyAlignment="1" applyProtection="1">
      <alignment horizontal="left" vertical="center" wrapText="1"/>
      <protection locked="0"/>
    </xf>
    <xf numFmtId="0" fontId="49" fillId="0" borderId="20" xfId="0" applyFont="1" applyFill="1" applyBorder="1" applyAlignment="1">
      <alignment horizontal="left" vertical="center" wrapText="1" shrinkToFit="1"/>
    </xf>
    <xf numFmtId="0" fontId="49" fillId="0" borderId="19" xfId="0" applyFont="1" applyFill="1" applyBorder="1" applyAlignment="1">
      <alignment horizontal="left" vertical="center" wrapText="1" shrinkToFit="1"/>
    </xf>
    <xf numFmtId="0" fontId="48" fillId="0" borderId="19" xfId="0" applyFont="1" applyFill="1" applyBorder="1" applyAlignment="1">
      <alignment horizontal="left" vertical="center" wrapText="1" shrinkToFit="1"/>
    </xf>
    <xf numFmtId="0" fontId="48" fillId="0" borderId="20" xfId="0" applyFont="1" applyBorder="1" applyAlignment="1">
      <alignment horizontal="left" vertical="center" wrapText="1"/>
    </xf>
    <xf numFmtId="0" fontId="48" fillId="0" borderId="19" xfId="0" applyFont="1" applyBorder="1" applyAlignment="1">
      <alignment horizontal="left" vertical="center" wrapText="1"/>
    </xf>
    <xf numFmtId="0" fontId="47" fillId="0" borderId="86" xfId="0" applyFont="1" applyBorder="1" applyAlignment="1" applyProtection="1">
      <alignment horizontal="center" vertical="center" textRotation="255" shrinkToFit="1"/>
    </xf>
    <xf numFmtId="0" fontId="47" fillId="0" borderId="87" xfId="0" applyFont="1" applyBorder="1" applyAlignment="1" applyProtection="1">
      <alignment horizontal="center" vertical="center" textRotation="255" shrinkToFit="1"/>
    </xf>
    <xf numFmtId="0" fontId="47" fillId="0" borderId="20" xfId="0" applyFont="1" applyBorder="1" applyAlignment="1" applyProtection="1">
      <alignment horizontal="center" vertical="center" textRotation="255" shrinkToFit="1"/>
    </xf>
    <xf numFmtId="0" fontId="42" fillId="0" borderId="19" xfId="0" applyFont="1" applyBorder="1" applyAlignment="1">
      <alignment horizontal="left" vertical="center" wrapText="1"/>
    </xf>
    <xf numFmtId="0" fontId="43" fillId="0" borderId="78" xfId="0" applyFont="1" applyBorder="1" applyAlignment="1">
      <alignment horizontal="left" vertical="center" wrapText="1"/>
    </xf>
    <xf numFmtId="0" fontId="43" fillId="0" borderId="56" xfId="0" applyFont="1" applyBorder="1" applyAlignment="1">
      <alignment horizontal="left" vertical="center" wrapText="1"/>
    </xf>
    <xf numFmtId="0" fontId="43" fillId="0" borderId="57" xfId="0" applyFont="1" applyBorder="1" applyAlignment="1">
      <alignment horizontal="left" vertical="center" wrapText="1"/>
    </xf>
    <xf numFmtId="0" fontId="43" fillId="0" borderId="82" xfId="0" applyFont="1" applyBorder="1" applyAlignment="1">
      <alignment horizontal="left" vertical="center" wrapText="1"/>
    </xf>
    <xf numFmtId="0" fontId="43" fillId="0" borderId="0" xfId="0" applyFont="1" applyBorder="1" applyAlignment="1">
      <alignment horizontal="left" vertical="center" wrapText="1"/>
    </xf>
    <xf numFmtId="0" fontId="43" fillId="0" borderId="83" xfId="0" applyFont="1" applyBorder="1" applyAlignment="1">
      <alignment horizontal="left" vertical="center" wrapText="1"/>
    </xf>
    <xf numFmtId="0" fontId="43" fillId="0" borderId="85" xfId="0" applyFont="1" applyBorder="1" applyAlignment="1">
      <alignment horizontal="left" vertical="center" wrapText="1"/>
    </xf>
    <xf numFmtId="0" fontId="43" fillId="0" borderId="55" xfId="0" applyFont="1" applyBorder="1" applyAlignment="1">
      <alignment horizontal="left" vertical="center" wrapText="1"/>
    </xf>
    <xf numFmtId="0" fontId="43" fillId="0" borderId="50" xfId="0" applyFont="1" applyBorder="1" applyAlignment="1">
      <alignment horizontal="left" vertical="center" wrapText="1"/>
    </xf>
    <xf numFmtId="0" fontId="43" fillId="0" borderId="19" xfId="0" applyFont="1" applyBorder="1" applyAlignment="1" applyProtection="1">
      <alignment horizontal="left" vertical="center" wrapText="1"/>
      <protection locked="0"/>
    </xf>
    <xf numFmtId="0" fontId="49" fillId="0" borderId="19" xfId="0" applyFont="1" applyBorder="1" applyAlignment="1">
      <alignment horizontal="left" vertical="center" wrapText="1" shrinkToFit="1"/>
    </xf>
    <xf numFmtId="0" fontId="48" fillId="0" borderId="86" xfId="0" applyFont="1" applyBorder="1" applyAlignment="1">
      <alignment horizontal="left" vertical="center" wrapText="1"/>
    </xf>
    <xf numFmtId="0" fontId="48" fillId="0" borderId="87" xfId="0" applyFont="1" applyBorder="1" applyAlignment="1">
      <alignment horizontal="left" vertical="center" wrapText="1"/>
    </xf>
    <xf numFmtId="0" fontId="42" fillId="0" borderId="19" xfId="0" applyFont="1" applyFill="1" applyBorder="1" applyAlignment="1">
      <alignment horizontal="left" vertical="center" wrapText="1"/>
    </xf>
    <xf numFmtId="0" fontId="43" fillId="0" borderId="78" xfId="0" applyFont="1" applyFill="1" applyBorder="1" applyAlignment="1">
      <alignment horizontal="left" vertical="center" wrapText="1"/>
    </xf>
    <xf numFmtId="0" fontId="43" fillId="0" borderId="56" xfId="0" applyFont="1" applyFill="1" applyBorder="1" applyAlignment="1">
      <alignment horizontal="left" vertical="center" wrapText="1"/>
    </xf>
    <xf numFmtId="0" fontId="43" fillId="0" borderId="57" xfId="0" applyFont="1" applyFill="1" applyBorder="1" applyAlignment="1">
      <alignment horizontal="left" vertical="center" wrapText="1"/>
    </xf>
    <xf numFmtId="0" fontId="43" fillId="0" borderId="82"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83" xfId="0" applyFont="1" applyFill="1" applyBorder="1" applyAlignment="1">
      <alignment horizontal="left" vertical="center" wrapText="1"/>
    </xf>
    <xf numFmtId="0" fontId="43" fillId="0" borderId="85" xfId="0" applyFont="1" applyFill="1" applyBorder="1" applyAlignment="1">
      <alignment horizontal="left" vertical="center" wrapText="1"/>
    </xf>
    <xf numFmtId="0" fontId="43" fillId="0" borderId="55" xfId="0" applyFont="1" applyFill="1" applyBorder="1" applyAlignment="1">
      <alignment horizontal="left" vertical="center" wrapText="1"/>
    </xf>
    <xf numFmtId="0" fontId="43" fillId="0" borderId="50" xfId="0" applyFont="1" applyFill="1" applyBorder="1" applyAlignment="1">
      <alignment horizontal="left" vertical="center" wrapText="1"/>
    </xf>
    <xf numFmtId="0" fontId="43" fillId="0" borderId="86" xfId="0" applyFont="1" applyFill="1" applyBorder="1" applyAlignment="1" applyProtection="1">
      <alignment horizontal="left" vertical="center" wrapText="1"/>
      <protection locked="0"/>
    </xf>
    <xf numFmtId="0" fontId="43" fillId="0" borderId="87" xfId="0" applyFont="1" applyFill="1" applyBorder="1" applyAlignment="1" applyProtection="1">
      <alignment horizontal="left" vertical="center" wrapText="1"/>
      <protection locked="0"/>
    </xf>
    <xf numFmtId="0" fontId="49" fillId="0" borderId="86" xfId="0" applyFont="1" applyFill="1" applyBorder="1" applyAlignment="1">
      <alignment horizontal="left" vertical="center" wrapText="1" shrinkToFit="1"/>
    </xf>
    <xf numFmtId="0" fontId="49" fillId="0" borderId="87" xfId="0" applyFont="1" applyFill="1" applyBorder="1" applyAlignment="1">
      <alignment horizontal="left" vertical="center" wrapText="1" shrinkToFit="1"/>
    </xf>
    <xf numFmtId="0" fontId="48" fillId="0" borderId="19" xfId="0" applyFont="1" applyBorder="1" applyAlignment="1">
      <alignment vertical="center" wrapText="1"/>
    </xf>
    <xf numFmtId="0" fontId="48" fillId="0" borderId="19" xfId="0" applyFont="1" applyBorder="1" applyAlignment="1">
      <alignment vertical="center"/>
    </xf>
    <xf numFmtId="0" fontId="47" fillId="0" borderId="82" xfId="0" applyFont="1" applyBorder="1" applyAlignment="1">
      <alignment horizontal="center" vertical="center" wrapText="1"/>
    </xf>
    <xf numFmtId="0" fontId="43" fillId="0" borderId="19" xfId="0" applyFont="1" applyFill="1" applyBorder="1" applyAlignment="1">
      <alignment horizontal="left" vertical="top" wrapText="1"/>
    </xf>
    <xf numFmtId="0" fontId="43" fillId="0" borderId="95" xfId="0" applyFont="1" applyFill="1" applyBorder="1" applyAlignment="1">
      <alignment horizontal="left" vertical="top" wrapText="1"/>
    </xf>
    <xf numFmtId="0" fontId="43" fillId="13" borderId="82" xfId="0" applyFont="1" applyFill="1" applyBorder="1" applyAlignment="1">
      <alignment horizontal="left" vertical="center"/>
    </xf>
    <xf numFmtId="0" fontId="43" fillId="13" borderId="0" xfId="0" applyFont="1" applyFill="1" applyBorder="1" applyAlignment="1">
      <alignment horizontal="left" vertical="center"/>
    </xf>
    <xf numFmtId="0" fontId="43" fillId="13" borderId="83" xfId="0" applyFont="1" applyFill="1" applyBorder="1" applyAlignment="1">
      <alignment horizontal="left" vertical="center"/>
    </xf>
    <xf numFmtId="0" fontId="43" fillId="0" borderId="97" xfId="0" applyFont="1" applyFill="1" applyBorder="1" applyAlignment="1" applyProtection="1">
      <alignment horizontal="left" vertical="center" wrapText="1"/>
      <protection locked="0"/>
    </xf>
    <xf numFmtId="0" fontId="43" fillId="0" borderId="98" xfId="0" applyFont="1" applyFill="1" applyBorder="1" applyAlignment="1" applyProtection="1">
      <alignment horizontal="left" vertical="center" wrapText="1"/>
      <protection locked="0"/>
    </xf>
    <xf numFmtId="0" fontId="43" fillId="13" borderId="99" xfId="0" applyFont="1" applyFill="1" applyBorder="1" applyAlignment="1">
      <alignment horizontal="left" vertical="center"/>
    </xf>
    <xf numFmtId="0" fontId="43" fillId="13" borderId="100" xfId="0" applyFont="1" applyFill="1" applyBorder="1" applyAlignment="1">
      <alignment horizontal="left" vertical="center"/>
    </xf>
    <xf numFmtId="0" fontId="43" fillId="13" borderId="98" xfId="0" applyFont="1" applyFill="1" applyBorder="1" applyAlignment="1">
      <alignment horizontal="left" vertical="center"/>
    </xf>
    <xf numFmtId="0" fontId="43" fillId="0" borderId="101" xfId="0" applyFont="1" applyFill="1" applyBorder="1" applyAlignment="1" applyProtection="1">
      <alignment horizontal="left" vertical="center" wrapText="1"/>
      <protection locked="0"/>
    </xf>
    <xf numFmtId="0" fontId="43" fillId="0" borderId="102" xfId="0" applyFont="1" applyFill="1" applyBorder="1" applyAlignment="1" applyProtection="1">
      <alignment horizontal="left" vertical="center" wrapText="1"/>
      <protection locked="0"/>
    </xf>
    <xf numFmtId="0" fontId="43" fillId="0" borderId="19" xfId="0" applyFont="1" applyFill="1" applyBorder="1" applyAlignment="1">
      <alignment horizontal="left" vertical="center" wrapText="1"/>
    </xf>
    <xf numFmtId="0" fontId="47" fillId="0" borderId="19" xfId="0" applyFont="1" applyFill="1" applyBorder="1" applyAlignment="1" applyProtection="1">
      <alignment horizontal="left" vertical="center" wrapText="1"/>
      <protection locked="0"/>
    </xf>
    <xf numFmtId="0" fontId="47" fillId="0" borderId="19" xfId="0" applyFont="1" applyBorder="1" applyAlignment="1">
      <alignment horizontal="left" vertical="center" wrapText="1"/>
    </xf>
    <xf numFmtId="0" fontId="47" fillId="0" borderId="15" xfId="0" applyFont="1" applyBorder="1" applyAlignment="1" applyProtection="1">
      <alignment horizontal="left" vertical="center" wrapText="1"/>
      <protection locked="0"/>
    </xf>
    <xf numFmtId="0" fontId="47" fillId="0" borderId="20" xfId="0" applyFont="1" applyBorder="1" applyAlignment="1">
      <alignment horizontal="left" vertical="center" wrapText="1"/>
    </xf>
    <xf numFmtId="0" fontId="47" fillId="0" borderId="85" xfId="0" applyFont="1" applyBorder="1" applyAlignment="1" applyProtection="1">
      <alignment horizontal="left" vertical="center" wrapText="1"/>
      <protection locked="0"/>
    </xf>
    <xf numFmtId="0" fontId="47" fillId="0" borderId="86" xfId="0" applyFont="1" applyBorder="1" applyAlignment="1" applyProtection="1">
      <alignment horizontal="left" vertical="center" wrapText="1"/>
      <protection locked="0"/>
    </xf>
    <xf numFmtId="0" fontId="47" fillId="0" borderId="87" xfId="0" applyFont="1" applyBorder="1" applyAlignment="1" applyProtection="1">
      <alignment horizontal="left" vertical="center" wrapText="1"/>
      <protection locked="0"/>
    </xf>
    <xf numFmtId="0" fontId="47" fillId="0" borderId="20" xfId="0" applyFont="1" applyBorder="1" applyAlignment="1" applyProtection="1">
      <alignment horizontal="left" vertical="center" wrapText="1"/>
      <protection locked="0"/>
    </xf>
    <xf numFmtId="0" fontId="47" fillId="0" borderId="78" xfId="0" applyFont="1" applyBorder="1" applyAlignment="1">
      <alignment horizontal="left" vertical="center"/>
    </xf>
    <xf numFmtId="0" fontId="47" fillId="0" borderId="56" xfId="0" applyFont="1" applyBorder="1" applyAlignment="1">
      <alignment horizontal="left" vertical="center"/>
    </xf>
    <xf numFmtId="0" fontId="47" fillId="0" borderId="57" xfId="0" applyFont="1" applyBorder="1" applyAlignment="1">
      <alignment horizontal="left" vertical="center"/>
    </xf>
    <xf numFmtId="0" fontId="47" fillId="0" borderId="85" xfId="0" applyFont="1" applyBorder="1" applyAlignment="1">
      <alignment horizontal="left" vertical="center"/>
    </xf>
    <xf numFmtId="0" fontId="47" fillId="0" borderId="55" xfId="0" applyFont="1" applyBorder="1" applyAlignment="1">
      <alignment horizontal="left" vertical="center"/>
    </xf>
    <xf numFmtId="0" fontId="47" fillId="0" borderId="50" xfId="0" applyFont="1" applyBorder="1" applyAlignment="1">
      <alignment horizontal="left" vertical="center"/>
    </xf>
    <xf numFmtId="0" fontId="55" fillId="19" borderId="19" xfId="10" applyFont="1" applyFill="1" applyBorder="1" applyAlignment="1">
      <alignment horizontal="left" vertical="center" wrapText="1"/>
    </xf>
  </cellXfs>
  <cellStyles count="11">
    <cellStyle name="ハイパーリンク" xfId="9" builtinId="8"/>
    <cellStyle name="桁区切り" xfId="1" builtinId="6"/>
    <cellStyle name="桁区切り 2" xfId="6"/>
    <cellStyle name="桁区切り 2 2" xfId="7"/>
    <cellStyle name="標準" xfId="0" builtinId="0"/>
    <cellStyle name="標準 2" xfId="10"/>
    <cellStyle name="標準 4" xfId="4"/>
    <cellStyle name="標準 4_12 施設利用状況表（国庫補助金整備分）" xfId="5"/>
    <cellStyle name="標準_■106 通所介護費" xfId="8"/>
    <cellStyle name="標準_③-２加算様式（就労）" xfId="2"/>
    <cellStyle name="標準_③-２加算様式（就労） 2" xfId="3"/>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11</xdr:col>
      <xdr:colOff>63500</xdr:colOff>
      <xdr:row>22</xdr:row>
      <xdr:rowOff>47626</xdr:rowOff>
    </xdr:from>
    <xdr:to>
      <xdr:col>32</xdr:col>
      <xdr:colOff>231322</xdr:colOff>
      <xdr:row>24</xdr:row>
      <xdr:rowOff>13608</xdr:rowOff>
    </xdr:to>
    <xdr:sp macro="" textlink="">
      <xdr:nvSpPr>
        <xdr:cNvPr id="2" name="テキスト ボックス 1"/>
        <xdr:cNvSpPr txBox="1"/>
      </xdr:nvSpPr>
      <xdr:spPr>
        <a:xfrm>
          <a:off x="7997825" y="1111567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行が不足した場合は、本シートにおいて９～</a:t>
          </a:r>
          <a:r>
            <a:rPr kumimoji="1" lang="en-US" altLang="ja-JP" sz="1300"/>
            <a:t>26</a:t>
          </a:r>
          <a:r>
            <a:rPr kumimoji="1" lang="ja-JP" altLang="en-US" sz="1300"/>
            <a:t>行目までの行でコピーと挿入を用い適宜追加してください。</a:t>
          </a:r>
          <a:endParaRPr kumimoji="1" lang="en-US" altLang="ja-JP" sz="1300"/>
        </a:p>
        <a:p>
          <a:r>
            <a:rPr kumimoji="1" lang="ja-JP" altLang="en-US" sz="1300"/>
            <a:t>（シートを追加しないでください。）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63500</xdr:colOff>
      <xdr:row>23</xdr:row>
      <xdr:rowOff>47626</xdr:rowOff>
    </xdr:from>
    <xdr:to>
      <xdr:col>32</xdr:col>
      <xdr:colOff>231322</xdr:colOff>
      <xdr:row>25</xdr:row>
      <xdr:rowOff>13608</xdr:rowOff>
    </xdr:to>
    <xdr:sp macro="" textlink="">
      <xdr:nvSpPr>
        <xdr:cNvPr id="2" name="テキスト ボックス 1"/>
        <xdr:cNvSpPr txBox="1"/>
      </xdr:nvSpPr>
      <xdr:spPr>
        <a:xfrm>
          <a:off x="7997825" y="1174432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行が不足した場合は、本シートにおいて９～</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行目までの行でコピーと挿入を用い適宜追加してください。</a:t>
          </a:r>
          <a:endParaRPr lang="ja-JP" altLang="ja-JP" sz="1400">
            <a:effectLst/>
          </a:endParaRPr>
        </a:p>
        <a:p>
          <a:r>
            <a:rPr kumimoji="1" lang="ja-JP" altLang="ja-JP" sz="1100">
              <a:solidFill>
                <a:schemeClr val="dk1"/>
              </a:solidFill>
              <a:effectLst/>
              <a:latin typeface="+mn-lt"/>
              <a:ea typeface="+mn-ea"/>
              <a:cs typeface="+mn-cs"/>
            </a:rPr>
            <a:t>（シートを追加しないでください。）</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25</xdr:row>
      <xdr:rowOff>19050</xdr:rowOff>
    </xdr:from>
    <xdr:to>
      <xdr:col>13</xdr:col>
      <xdr:colOff>234497</xdr:colOff>
      <xdr:row>29</xdr:row>
      <xdr:rowOff>115660</xdr:rowOff>
    </xdr:to>
    <xdr:sp macro="" textlink="">
      <xdr:nvSpPr>
        <xdr:cNvPr id="2" name="テキスト ボックス 1"/>
        <xdr:cNvSpPr txBox="1"/>
      </xdr:nvSpPr>
      <xdr:spPr>
        <a:xfrm>
          <a:off x="1905000" y="5619750"/>
          <a:ext cx="5882822" cy="972910"/>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行が不足した場合は、本シートにおいて</a:t>
          </a:r>
          <a:r>
            <a:rPr kumimoji="1" lang="en-US" altLang="ja-JP" sz="1100">
              <a:solidFill>
                <a:schemeClr val="dk1"/>
              </a:solidFill>
              <a:effectLst/>
              <a:latin typeface="+mn-lt"/>
              <a:ea typeface="+mn-ea"/>
              <a:cs typeface="+mn-cs"/>
            </a:rPr>
            <a:t>13</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35</a:t>
          </a:r>
          <a:r>
            <a:rPr kumimoji="1" lang="ja-JP" altLang="ja-JP" sz="1100">
              <a:solidFill>
                <a:schemeClr val="dk1"/>
              </a:solidFill>
              <a:effectLst/>
              <a:latin typeface="+mn-lt"/>
              <a:ea typeface="+mn-ea"/>
              <a:cs typeface="+mn-cs"/>
            </a:rPr>
            <a:t>行目までの行でコピーと挿入を用い適宜追加してください。</a:t>
          </a:r>
          <a:endParaRPr lang="ja-JP" altLang="ja-JP" sz="1400">
            <a:effectLst/>
          </a:endParaRPr>
        </a:p>
        <a:p>
          <a:r>
            <a:rPr kumimoji="1" lang="ja-JP" altLang="ja-JP" sz="1100">
              <a:solidFill>
                <a:schemeClr val="dk1"/>
              </a:solidFill>
              <a:effectLst/>
              <a:latin typeface="+mn-lt"/>
              <a:ea typeface="+mn-ea"/>
              <a:cs typeface="+mn-cs"/>
            </a:rPr>
            <a:t>（シートを追加しないでください。）</a:t>
          </a:r>
          <a:endParaRPr lang="ja-JP" altLang="ja-JP" sz="1400">
            <a:effectLs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20"/>
  <sheetViews>
    <sheetView showGridLines="0" tabSelected="1" zoomScaleNormal="100" zoomScaleSheetLayoutView="100" workbookViewId="0">
      <selection activeCell="D8" sqref="D8"/>
    </sheetView>
  </sheetViews>
  <sheetFormatPr defaultColWidth="9" defaultRowHeight="15.75"/>
  <cols>
    <col min="1" max="1" width="3.125" style="361" customWidth="1"/>
    <col min="2" max="2" width="7.75" style="361" customWidth="1"/>
    <col min="3" max="3" width="31" style="361" customWidth="1"/>
    <col min="4" max="4" width="48" style="360" customWidth="1"/>
    <col min="5" max="5" width="15.375" style="360" customWidth="1"/>
    <col min="6" max="6" width="4.25" style="361" customWidth="1"/>
    <col min="7" max="16384" width="9" style="361"/>
  </cols>
  <sheetData>
    <row r="1" spans="2:5" ht="19.5">
      <c r="B1" s="358" t="s">
        <v>290</v>
      </c>
      <c r="C1" s="358"/>
      <c r="D1" s="359"/>
    </row>
    <row r="2" spans="2:5" ht="20.45" customHeight="1">
      <c r="B2" s="362" t="s">
        <v>291</v>
      </c>
    </row>
    <row r="3" spans="2:5" ht="20.45" customHeight="1">
      <c r="B3" s="363"/>
      <c r="C3" s="364" t="s">
        <v>292</v>
      </c>
      <c r="D3" s="364" t="s">
        <v>293</v>
      </c>
      <c r="E3" s="364" t="s">
        <v>294</v>
      </c>
    </row>
    <row r="4" spans="2:5" ht="43.5" customHeight="1">
      <c r="B4" s="364">
        <v>1</v>
      </c>
      <c r="C4" s="365" t="s">
        <v>295</v>
      </c>
      <c r="D4" s="366" t="s">
        <v>296</v>
      </c>
      <c r="E4" s="387" t="s">
        <v>297</v>
      </c>
    </row>
    <row r="5" spans="2:5" ht="43.5" customHeight="1">
      <c r="B5" s="364">
        <v>2</v>
      </c>
      <c r="C5" s="367" t="s">
        <v>298</v>
      </c>
      <c r="D5" s="368" t="s">
        <v>299</v>
      </c>
      <c r="E5" s="388"/>
    </row>
    <row r="6" spans="2:5" ht="48.75" customHeight="1">
      <c r="B6" s="364">
        <v>3</v>
      </c>
      <c r="C6" s="369" t="s">
        <v>300</v>
      </c>
      <c r="D6" s="370" t="s">
        <v>301</v>
      </c>
      <c r="E6" s="388"/>
    </row>
    <row r="7" spans="2:5" ht="43.5" customHeight="1">
      <c r="B7" s="364">
        <v>4</v>
      </c>
      <c r="C7" s="761" t="s">
        <v>302</v>
      </c>
      <c r="D7" s="366" t="s">
        <v>303</v>
      </c>
      <c r="E7" s="388"/>
    </row>
    <row r="8" spans="2:5" ht="43.5" customHeight="1">
      <c r="B8" s="364">
        <v>5</v>
      </c>
      <c r="C8" s="372" t="s">
        <v>304</v>
      </c>
      <c r="D8" s="371" t="s">
        <v>305</v>
      </c>
      <c r="E8" s="389"/>
    </row>
    <row r="9" spans="2:5" ht="21.75" customHeight="1">
      <c r="B9" s="374"/>
      <c r="C9" s="375"/>
      <c r="D9" s="375"/>
      <c r="E9" s="375"/>
    </row>
    <row r="10" spans="2:5" ht="20.45" customHeight="1">
      <c r="B10" s="373" t="s">
        <v>306</v>
      </c>
    </row>
    <row r="11" spans="2:5" ht="20.45" customHeight="1">
      <c r="B11" s="363"/>
      <c r="C11" s="376" t="s">
        <v>307</v>
      </c>
      <c r="D11" s="377"/>
      <c r="E11" s="378"/>
    </row>
    <row r="12" spans="2:5" ht="57.75" customHeight="1">
      <c r="B12" s="364">
        <v>1</v>
      </c>
      <c r="C12" s="379" t="s">
        <v>308</v>
      </c>
      <c r="D12" s="379"/>
      <c r="E12" s="379"/>
    </row>
    <row r="13" spans="2:5" ht="57.75" customHeight="1">
      <c r="B13" s="364">
        <v>2</v>
      </c>
      <c r="C13" s="379" t="s">
        <v>309</v>
      </c>
      <c r="D13" s="379"/>
      <c r="E13" s="379"/>
    </row>
    <row r="14" spans="2:5" ht="23.25" customHeight="1">
      <c r="B14" s="380">
        <v>3</v>
      </c>
      <c r="C14" s="382" t="s">
        <v>310</v>
      </c>
      <c r="D14" s="382"/>
      <c r="E14" s="383"/>
    </row>
    <row r="15" spans="2:5" ht="34.5" customHeight="1">
      <c r="B15" s="381"/>
      <c r="C15" s="384" t="s">
        <v>311</v>
      </c>
      <c r="D15" s="385"/>
      <c r="E15" s="386"/>
    </row>
    <row r="16" spans="2:5" ht="20.45" customHeight="1"/>
    <row r="17" ht="20.45" customHeight="1"/>
    <row r="18" ht="20.45" customHeight="1"/>
    <row r="19" ht="20.45" customHeight="1"/>
    <row r="20" ht="20.45" customHeight="1"/>
  </sheetData>
  <mergeCells count="8">
    <mergeCell ref="E4:E8"/>
    <mergeCell ref="B9:E9"/>
    <mergeCell ref="C11:E11"/>
    <mergeCell ref="C12:E12"/>
    <mergeCell ref="C13:E13"/>
    <mergeCell ref="B14:B15"/>
    <mergeCell ref="C14:E14"/>
    <mergeCell ref="C15:E15"/>
  </mergeCells>
  <phoneticPr fontId="6"/>
  <hyperlinks>
    <hyperlink ref="C15" r:id="rId1"/>
  </hyperlinks>
  <pageMargins left="0.7" right="0.7" top="0.75" bottom="0.75" header="0.3" footer="0.3"/>
  <pageSetup paperSize="9" scale="8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L39"/>
  <sheetViews>
    <sheetView view="pageBreakPreview" zoomScale="55" zoomScaleNormal="55" zoomScaleSheetLayoutView="55" workbookViewId="0">
      <pane ySplit="7" topLeftCell="A8" activePane="bottomLeft" state="frozen"/>
      <selection pane="bottomLeft" activeCell="D2" sqref="D2:E2"/>
    </sheetView>
  </sheetViews>
  <sheetFormatPr defaultRowHeight="13.5"/>
  <cols>
    <col min="1" max="1" width="5.125" style="74" customWidth="1"/>
    <col min="2" max="2" width="17.75" style="74" customWidth="1"/>
    <col min="3" max="3" width="6.625" style="74" customWidth="1"/>
    <col min="4" max="4" width="12" style="74" customWidth="1"/>
    <col min="5" max="5" width="15.625" style="74" customWidth="1"/>
    <col min="6" max="6" width="11.5" style="74" customWidth="1"/>
    <col min="7" max="7" width="10.75" style="74" customWidth="1"/>
    <col min="8" max="9" width="8.75" style="74" customWidth="1"/>
    <col min="10" max="40" width="3.625" style="74" customWidth="1"/>
    <col min="41" max="41" width="5.375" style="74" customWidth="1"/>
    <col min="42" max="42" width="10.75" style="74" customWidth="1"/>
    <col min="43" max="45" width="11.75" style="74" customWidth="1"/>
    <col min="46" max="46" width="8.875" style="74" customWidth="1"/>
    <col min="47" max="47" width="12" style="74" hidden="1" customWidth="1"/>
    <col min="48" max="48" width="1.5" style="74" customWidth="1"/>
    <col min="49" max="283" width="9" style="74"/>
    <col min="284" max="284" width="3.375" style="74" customWidth="1"/>
    <col min="285" max="285" width="17" style="74" customWidth="1"/>
    <col min="286" max="286" width="6" style="74" customWidth="1"/>
    <col min="287" max="299" width="12.375" style="74" customWidth="1"/>
    <col min="300" max="300" width="13.25" style="74" customWidth="1"/>
    <col min="301" max="301" width="50.75" style="74" customWidth="1"/>
    <col min="302" max="302" width="8.875" style="74" customWidth="1"/>
    <col min="303" max="303" width="12" style="74" customWidth="1"/>
    <col min="304" max="304" width="1.5" style="74" customWidth="1"/>
    <col min="305" max="539" width="9" style="74"/>
    <col min="540" max="540" width="3.375" style="74" customWidth="1"/>
    <col min="541" max="541" width="17" style="74" customWidth="1"/>
    <col min="542" max="542" width="6" style="74" customWidth="1"/>
    <col min="543" max="555" width="12.375" style="74" customWidth="1"/>
    <col min="556" max="556" width="13.25" style="74" customWidth="1"/>
    <col min="557" max="557" width="50.75" style="74" customWidth="1"/>
    <col min="558" max="558" width="8.875" style="74" customWidth="1"/>
    <col min="559" max="559" width="12" style="74" customWidth="1"/>
    <col min="560" max="560" width="1.5" style="74" customWidth="1"/>
    <col min="561" max="795" width="9" style="74"/>
    <col min="796" max="796" width="3.375" style="74" customWidth="1"/>
    <col min="797" max="797" width="17" style="74" customWidth="1"/>
    <col min="798" max="798" width="6" style="74" customWidth="1"/>
    <col min="799" max="811" width="12.375" style="74" customWidth="1"/>
    <col min="812" max="812" width="13.25" style="74" customWidth="1"/>
    <col min="813" max="813" width="50.75" style="74" customWidth="1"/>
    <col min="814" max="814" width="8.875" style="74" customWidth="1"/>
    <col min="815" max="815" width="12" style="74" customWidth="1"/>
    <col min="816" max="816" width="1.5" style="74" customWidth="1"/>
    <col min="817" max="1051" width="9" style="74"/>
    <col min="1052" max="1052" width="3.375" style="74" customWidth="1"/>
    <col min="1053" max="1053" width="17" style="74" customWidth="1"/>
    <col min="1054" max="1054" width="6" style="74" customWidth="1"/>
    <col min="1055" max="1067" width="12.375" style="74" customWidth="1"/>
    <col min="1068" max="1068" width="13.25" style="74" customWidth="1"/>
    <col min="1069" max="1069" width="50.75" style="74" customWidth="1"/>
    <col min="1070" max="1070" width="8.875" style="74" customWidth="1"/>
    <col min="1071" max="1071" width="12" style="74" customWidth="1"/>
    <col min="1072" max="1072" width="1.5" style="74" customWidth="1"/>
    <col min="1073" max="1307" width="9" style="74"/>
    <col min="1308" max="1308" width="3.375" style="74" customWidth="1"/>
    <col min="1309" max="1309" width="17" style="74" customWidth="1"/>
    <col min="1310" max="1310" width="6" style="74" customWidth="1"/>
    <col min="1311" max="1323" width="12.375" style="74" customWidth="1"/>
    <col min="1324" max="1324" width="13.25" style="74" customWidth="1"/>
    <col min="1325" max="1325" width="50.75" style="74" customWidth="1"/>
    <col min="1326" max="1326" width="8.875" style="74" customWidth="1"/>
    <col min="1327" max="1327" width="12" style="74" customWidth="1"/>
    <col min="1328" max="1328" width="1.5" style="74" customWidth="1"/>
    <col min="1329" max="1563" width="9" style="74"/>
    <col min="1564" max="1564" width="3.375" style="74" customWidth="1"/>
    <col min="1565" max="1565" width="17" style="74" customWidth="1"/>
    <col min="1566" max="1566" width="6" style="74" customWidth="1"/>
    <col min="1567" max="1579" width="12.375" style="74" customWidth="1"/>
    <col min="1580" max="1580" width="13.25" style="74" customWidth="1"/>
    <col min="1581" max="1581" width="50.75" style="74" customWidth="1"/>
    <col min="1582" max="1582" width="8.875" style="74" customWidth="1"/>
    <col min="1583" max="1583" width="12" style="74" customWidth="1"/>
    <col min="1584" max="1584" width="1.5" style="74" customWidth="1"/>
    <col min="1585" max="1819" width="9" style="74"/>
    <col min="1820" max="1820" width="3.375" style="74" customWidth="1"/>
    <col min="1821" max="1821" width="17" style="74" customWidth="1"/>
    <col min="1822" max="1822" width="6" style="74" customWidth="1"/>
    <col min="1823" max="1835" width="12.375" style="74" customWidth="1"/>
    <col min="1836" max="1836" width="13.25" style="74" customWidth="1"/>
    <col min="1837" max="1837" width="50.75" style="74" customWidth="1"/>
    <col min="1838" max="1838" width="8.875" style="74" customWidth="1"/>
    <col min="1839" max="1839" width="12" style="74" customWidth="1"/>
    <col min="1840" max="1840" width="1.5" style="74" customWidth="1"/>
    <col min="1841" max="2075" width="9" style="74"/>
    <col min="2076" max="2076" width="3.375" style="74" customWidth="1"/>
    <col min="2077" max="2077" width="17" style="74" customWidth="1"/>
    <col min="2078" max="2078" width="6" style="74" customWidth="1"/>
    <col min="2079" max="2091" width="12.375" style="74" customWidth="1"/>
    <col min="2092" max="2092" width="13.25" style="74" customWidth="1"/>
    <col min="2093" max="2093" width="50.75" style="74" customWidth="1"/>
    <col min="2094" max="2094" width="8.875" style="74" customWidth="1"/>
    <col min="2095" max="2095" width="12" style="74" customWidth="1"/>
    <col min="2096" max="2096" width="1.5" style="74" customWidth="1"/>
    <col min="2097" max="2331" width="9" style="74"/>
    <col min="2332" max="2332" width="3.375" style="74" customWidth="1"/>
    <col min="2333" max="2333" width="17" style="74" customWidth="1"/>
    <col min="2334" max="2334" width="6" style="74" customWidth="1"/>
    <col min="2335" max="2347" width="12.375" style="74" customWidth="1"/>
    <col min="2348" max="2348" width="13.25" style="74" customWidth="1"/>
    <col min="2349" max="2349" width="50.75" style="74" customWidth="1"/>
    <col min="2350" max="2350" width="8.875" style="74" customWidth="1"/>
    <col min="2351" max="2351" width="12" style="74" customWidth="1"/>
    <col min="2352" max="2352" width="1.5" style="74" customWidth="1"/>
    <col min="2353" max="2587" width="9" style="74"/>
    <col min="2588" max="2588" width="3.375" style="74" customWidth="1"/>
    <col min="2589" max="2589" width="17" style="74" customWidth="1"/>
    <col min="2590" max="2590" width="6" style="74" customWidth="1"/>
    <col min="2591" max="2603" width="12.375" style="74" customWidth="1"/>
    <col min="2604" max="2604" width="13.25" style="74" customWidth="1"/>
    <col min="2605" max="2605" width="50.75" style="74" customWidth="1"/>
    <col min="2606" max="2606" width="8.875" style="74" customWidth="1"/>
    <col min="2607" max="2607" width="12" style="74" customWidth="1"/>
    <col min="2608" max="2608" width="1.5" style="74" customWidth="1"/>
    <col min="2609" max="2843" width="9" style="74"/>
    <col min="2844" max="2844" width="3.375" style="74" customWidth="1"/>
    <col min="2845" max="2845" width="17" style="74" customWidth="1"/>
    <col min="2846" max="2846" width="6" style="74" customWidth="1"/>
    <col min="2847" max="2859" width="12.375" style="74" customWidth="1"/>
    <col min="2860" max="2860" width="13.25" style="74" customWidth="1"/>
    <col min="2861" max="2861" width="50.75" style="74" customWidth="1"/>
    <col min="2862" max="2862" width="8.875" style="74" customWidth="1"/>
    <col min="2863" max="2863" width="12" style="74" customWidth="1"/>
    <col min="2864" max="2864" width="1.5" style="74" customWidth="1"/>
    <col min="2865" max="3099" width="9" style="74"/>
    <col min="3100" max="3100" width="3.375" style="74" customWidth="1"/>
    <col min="3101" max="3101" width="17" style="74" customWidth="1"/>
    <col min="3102" max="3102" width="6" style="74" customWidth="1"/>
    <col min="3103" max="3115" width="12.375" style="74" customWidth="1"/>
    <col min="3116" max="3116" width="13.25" style="74" customWidth="1"/>
    <col min="3117" max="3117" width="50.75" style="74" customWidth="1"/>
    <col min="3118" max="3118" width="8.875" style="74" customWidth="1"/>
    <col min="3119" max="3119" width="12" style="74" customWidth="1"/>
    <col min="3120" max="3120" width="1.5" style="74" customWidth="1"/>
    <col min="3121" max="3355" width="9" style="74"/>
    <col min="3356" max="3356" width="3.375" style="74" customWidth="1"/>
    <col min="3357" max="3357" width="17" style="74" customWidth="1"/>
    <col min="3358" max="3358" width="6" style="74" customWidth="1"/>
    <col min="3359" max="3371" width="12.375" style="74" customWidth="1"/>
    <col min="3372" max="3372" width="13.25" style="74" customWidth="1"/>
    <col min="3373" max="3373" width="50.75" style="74" customWidth="1"/>
    <col min="3374" max="3374" width="8.875" style="74" customWidth="1"/>
    <col min="3375" max="3375" width="12" style="74" customWidth="1"/>
    <col min="3376" max="3376" width="1.5" style="74" customWidth="1"/>
    <col min="3377" max="3611" width="9" style="74"/>
    <col min="3612" max="3612" width="3.375" style="74" customWidth="1"/>
    <col min="3613" max="3613" width="17" style="74" customWidth="1"/>
    <col min="3614" max="3614" width="6" style="74" customWidth="1"/>
    <col min="3615" max="3627" width="12.375" style="74" customWidth="1"/>
    <col min="3628" max="3628" width="13.25" style="74" customWidth="1"/>
    <col min="3629" max="3629" width="50.75" style="74" customWidth="1"/>
    <col min="3630" max="3630" width="8.875" style="74" customWidth="1"/>
    <col min="3631" max="3631" width="12" style="74" customWidth="1"/>
    <col min="3632" max="3632" width="1.5" style="74" customWidth="1"/>
    <col min="3633" max="3867" width="9" style="74"/>
    <col min="3868" max="3868" width="3.375" style="74" customWidth="1"/>
    <col min="3869" max="3869" width="17" style="74" customWidth="1"/>
    <col min="3870" max="3870" width="6" style="74" customWidth="1"/>
    <col min="3871" max="3883" width="12.375" style="74" customWidth="1"/>
    <col min="3884" max="3884" width="13.25" style="74" customWidth="1"/>
    <col min="3885" max="3885" width="50.75" style="74" customWidth="1"/>
    <col min="3886" max="3886" width="8.875" style="74" customWidth="1"/>
    <col min="3887" max="3887" width="12" style="74" customWidth="1"/>
    <col min="3888" max="3888" width="1.5" style="74" customWidth="1"/>
    <col min="3889" max="4123" width="9" style="74"/>
    <col min="4124" max="4124" width="3.375" style="74" customWidth="1"/>
    <col min="4125" max="4125" width="17" style="74" customWidth="1"/>
    <col min="4126" max="4126" width="6" style="74" customWidth="1"/>
    <col min="4127" max="4139" width="12.375" style="74" customWidth="1"/>
    <col min="4140" max="4140" width="13.25" style="74" customWidth="1"/>
    <col min="4141" max="4141" width="50.75" style="74" customWidth="1"/>
    <col min="4142" max="4142" width="8.875" style="74" customWidth="1"/>
    <col min="4143" max="4143" width="12" style="74" customWidth="1"/>
    <col min="4144" max="4144" width="1.5" style="74" customWidth="1"/>
    <col min="4145" max="4379" width="9" style="74"/>
    <col min="4380" max="4380" width="3.375" style="74" customWidth="1"/>
    <col min="4381" max="4381" width="17" style="74" customWidth="1"/>
    <col min="4382" max="4382" width="6" style="74" customWidth="1"/>
    <col min="4383" max="4395" width="12.375" style="74" customWidth="1"/>
    <col min="4396" max="4396" width="13.25" style="74" customWidth="1"/>
    <col min="4397" max="4397" width="50.75" style="74" customWidth="1"/>
    <col min="4398" max="4398" width="8.875" style="74" customWidth="1"/>
    <col min="4399" max="4399" width="12" style="74" customWidth="1"/>
    <col min="4400" max="4400" width="1.5" style="74" customWidth="1"/>
    <col min="4401" max="4635" width="9" style="74"/>
    <col min="4636" max="4636" width="3.375" style="74" customWidth="1"/>
    <col min="4637" max="4637" width="17" style="74" customWidth="1"/>
    <col min="4638" max="4638" width="6" style="74" customWidth="1"/>
    <col min="4639" max="4651" width="12.375" style="74" customWidth="1"/>
    <col min="4652" max="4652" width="13.25" style="74" customWidth="1"/>
    <col min="4653" max="4653" width="50.75" style="74" customWidth="1"/>
    <col min="4654" max="4654" width="8.875" style="74" customWidth="1"/>
    <col min="4655" max="4655" width="12" style="74" customWidth="1"/>
    <col min="4656" max="4656" width="1.5" style="74" customWidth="1"/>
    <col min="4657" max="4891" width="9" style="74"/>
    <col min="4892" max="4892" width="3.375" style="74" customWidth="1"/>
    <col min="4893" max="4893" width="17" style="74" customWidth="1"/>
    <col min="4894" max="4894" width="6" style="74" customWidth="1"/>
    <col min="4895" max="4907" width="12.375" style="74" customWidth="1"/>
    <col min="4908" max="4908" width="13.25" style="74" customWidth="1"/>
    <col min="4909" max="4909" width="50.75" style="74" customWidth="1"/>
    <col min="4910" max="4910" width="8.875" style="74" customWidth="1"/>
    <col min="4911" max="4911" width="12" style="74" customWidth="1"/>
    <col min="4912" max="4912" width="1.5" style="74" customWidth="1"/>
    <col min="4913" max="5147" width="9" style="74"/>
    <col min="5148" max="5148" width="3.375" style="74" customWidth="1"/>
    <col min="5149" max="5149" width="17" style="74" customWidth="1"/>
    <col min="5150" max="5150" width="6" style="74" customWidth="1"/>
    <col min="5151" max="5163" width="12.375" style="74" customWidth="1"/>
    <col min="5164" max="5164" width="13.25" style="74" customWidth="1"/>
    <col min="5165" max="5165" width="50.75" style="74" customWidth="1"/>
    <col min="5166" max="5166" width="8.875" style="74" customWidth="1"/>
    <col min="5167" max="5167" width="12" style="74" customWidth="1"/>
    <col min="5168" max="5168" width="1.5" style="74" customWidth="1"/>
    <col min="5169" max="5403" width="9" style="74"/>
    <col min="5404" max="5404" width="3.375" style="74" customWidth="1"/>
    <col min="5405" max="5405" width="17" style="74" customWidth="1"/>
    <col min="5406" max="5406" width="6" style="74" customWidth="1"/>
    <col min="5407" max="5419" width="12.375" style="74" customWidth="1"/>
    <col min="5420" max="5420" width="13.25" style="74" customWidth="1"/>
    <col min="5421" max="5421" width="50.75" style="74" customWidth="1"/>
    <col min="5422" max="5422" width="8.875" style="74" customWidth="1"/>
    <col min="5423" max="5423" width="12" style="74" customWidth="1"/>
    <col min="5424" max="5424" width="1.5" style="74" customWidth="1"/>
    <col min="5425" max="5659" width="9" style="74"/>
    <col min="5660" max="5660" width="3.375" style="74" customWidth="1"/>
    <col min="5661" max="5661" width="17" style="74" customWidth="1"/>
    <col min="5662" max="5662" width="6" style="74" customWidth="1"/>
    <col min="5663" max="5675" width="12.375" style="74" customWidth="1"/>
    <col min="5676" max="5676" width="13.25" style="74" customWidth="1"/>
    <col min="5677" max="5677" width="50.75" style="74" customWidth="1"/>
    <col min="5678" max="5678" width="8.875" style="74" customWidth="1"/>
    <col min="5679" max="5679" width="12" style="74" customWidth="1"/>
    <col min="5680" max="5680" width="1.5" style="74" customWidth="1"/>
    <col min="5681" max="5915" width="9" style="74"/>
    <col min="5916" max="5916" width="3.375" style="74" customWidth="1"/>
    <col min="5917" max="5917" width="17" style="74" customWidth="1"/>
    <col min="5918" max="5918" width="6" style="74" customWidth="1"/>
    <col min="5919" max="5931" width="12.375" style="74" customWidth="1"/>
    <col min="5932" max="5932" width="13.25" style="74" customWidth="1"/>
    <col min="5933" max="5933" width="50.75" style="74" customWidth="1"/>
    <col min="5934" max="5934" width="8.875" style="74" customWidth="1"/>
    <col min="5935" max="5935" width="12" style="74" customWidth="1"/>
    <col min="5936" max="5936" width="1.5" style="74" customWidth="1"/>
    <col min="5937" max="6171" width="9" style="74"/>
    <col min="6172" max="6172" width="3.375" style="74" customWidth="1"/>
    <col min="6173" max="6173" width="17" style="74" customWidth="1"/>
    <col min="6174" max="6174" width="6" style="74" customWidth="1"/>
    <col min="6175" max="6187" width="12.375" style="74" customWidth="1"/>
    <col min="6188" max="6188" width="13.25" style="74" customWidth="1"/>
    <col min="6189" max="6189" width="50.75" style="74" customWidth="1"/>
    <col min="6190" max="6190" width="8.875" style="74" customWidth="1"/>
    <col min="6191" max="6191" width="12" style="74" customWidth="1"/>
    <col min="6192" max="6192" width="1.5" style="74" customWidth="1"/>
    <col min="6193" max="6427" width="9" style="74"/>
    <col min="6428" max="6428" width="3.375" style="74" customWidth="1"/>
    <col min="6429" max="6429" width="17" style="74" customWidth="1"/>
    <col min="6430" max="6430" width="6" style="74" customWidth="1"/>
    <col min="6431" max="6443" width="12.375" style="74" customWidth="1"/>
    <col min="6444" max="6444" width="13.25" style="74" customWidth="1"/>
    <col min="6445" max="6445" width="50.75" style="74" customWidth="1"/>
    <col min="6446" max="6446" width="8.875" style="74" customWidth="1"/>
    <col min="6447" max="6447" width="12" style="74" customWidth="1"/>
    <col min="6448" max="6448" width="1.5" style="74" customWidth="1"/>
    <col min="6449" max="6683" width="9" style="74"/>
    <col min="6684" max="6684" width="3.375" style="74" customWidth="1"/>
    <col min="6685" max="6685" width="17" style="74" customWidth="1"/>
    <col min="6686" max="6686" width="6" style="74" customWidth="1"/>
    <col min="6687" max="6699" width="12.375" style="74" customWidth="1"/>
    <col min="6700" max="6700" width="13.25" style="74" customWidth="1"/>
    <col min="6701" max="6701" width="50.75" style="74" customWidth="1"/>
    <col min="6702" max="6702" width="8.875" style="74" customWidth="1"/>
    <col min="6703" max="6703" width="12" style="74" customWidth="1"/>
    <col min="6704" max="6704" width="1.5" style="74" customWidth="1"/>
    <col min="6705" max="6939" width="9" style="74"/>
    <col min="6940" max="6940" width="3.375" style="74" customWidth="1"/>
    <col min="6941" max="6941" width="17" style="74" customWidth="1"/>
    <col min="6942" max="6942" width="6" style="74" customWidth="1"/>
    <col min="6943" max="6955" width="12.375" style="74" customWidth="1"/>
    <col min="6956" max="6956" width="13.25" style="74" customWidth="1"/>
    <col min="6957" max="6957" width="50.75" style="74" customWidth="1"/>
    <col min="6958" max="6958" width="8.875" style="74" customWidth="1"/>
    <col min="6959" max="6959" width="12" style="74" customWidth="1"/>
    <col min="6960" max="6960" width="1.5" style="74" customWidth="1"/>
    <col min="6961" max="7195" width="9" style="74"/>
    <col min="7196" max="7196" width="3.375" style="74" customWidth="1"/>
    <col min="7197" max="7197" width="17" style="74" customWidth="1"/>
    <col min="7198" max="7198" width="6" style="74" customWidth="1"/>
    <col min="7199" max="7211" width="12.375" style="74" customWidth="1"/>
    <col min="7212" max="7212" width="13.25" style="74" customWidth="1"/>
    <col min="7213" max="7213" width="50.75" style="74" customWidth="1"/>
    <col min="7214" max="7214" width="8.875" style="74" customWidth="1"/>
    <col min="7215" max="7215" width="12" style="74" customWidth="1"/>
    <col min="7216" max="7216" width="1.5" style="74" customWidth="1"/>
    <col min="7217" max="7451" width="9" style="74"/>
    <col min="7452" max="7452" width="3.375" style="74" customWidth="1"/>
    <col min="7453" max="7453" width="17" style="74" customWidth="1"/>
    <col min="7454" max="7454" width="6" style="74" customWidth="1"/>
    <col min="7455" max="7467" width="12.375" style="74" customWidth="1"/>
    <col min="7468" max="7468" width="13.25" style="74" customWidth="1"/>
    <col min="7469" max="7469" width="50.75" style="74" customWidth="1"/>
    <col min="7470" max="7470" width="8.875" style="74" customWidth="1"/>
    <col min="7471" max="7471" width="12" style="74" customWidth="1"/>
    <col min="7472" max="7472" width="1.5" style="74" customWidth="1"/>
    <col min="7473" max="7707" width="9" style="74"/>
    <col min="7708" max="7708" width="3.375" style="74" customWidth="1"/>
    <col min="7709" max="7709" width="17" style="74" customWidth="1"/>
    <col min="7710" max="7710" width="6" style="74" customWidth="1"/>
    <col min="7711" max="7723" width="12.375" style="74" customWidth="1"/>
    <col min="7724" max="7724" width="13.25" style="74" customWidth="1"/>
    <col min="7725" max="7725" width="50.75" style="74" customWidth="1"/>
    <col min="7726" max="7726" width="8.875" style="74" customWidth="1"/>
    <col min="7727" max="7727" width="12" style="74" customWidth="1"/>
    <col min="7728" max="7728" width="1.5" style="74" customWidth="1"/>
    <col min="7729" max="7963" width="9" style="74"/>
    <col min="7964" max="7964" width="3.375" style="74" customWidth="1"/>
    <col min="7965" max="7965" width="17" style="74" customWidth="1"/>
    <col min="7966" max="7966" width="6" style="74" customWidth="1"/>
    <col min="7967" max="7979" width="12.375" style="74" customWidth="1"/>
    <col min="7980" max="7980" width="13.25" style="74" customWidth="1"/>
    <col min="7981" max="7981" width="50.75" style="74" customWidth="1"/>
    <col min="7982" max="7982" width="8.875" style="74" customWidth="1"/>
    <col min="7983" max="7983" width="12" style="74" customWidth="1"/>
    <col min="7984" max="7984" width="1.5" style="74" customWidth="1"/>
    <col min="7985" max="8219" width="9" style="74"/>
    <col min="8220" max="8220" width="3.375" style="74" customWidth="1"/>
    <col min="8221" max="8221" width="17" style="74" customWidth="1"/>
    <col min="8222" max="8222" width="6" style="74" customWidth="1"/>
    <col min="8223" max="8235" width="12.375" style="74" customWidth="1"/>
    <col min="8236" max="8236" width="13.25" style="74" customWidth="1"/>
    <col min="8237" max="8237" width="50.75" style="74" customWidth="1"/>
    <col min="8238" max="8238" width="8.875" style="74" customWidth="1"/>
    <col min="8239" max="8239" width="12" style="74" customWidth="1"/>
    <col min="8240" max="8240" width="1.5" style="74" customWidth="1"/>
    <col min="8241" max="8475" width="9" style="74"/>
    <col min="8476" max="8476" width="3.375" style="74" customWidth="1"/>
    <col min="8477" max="8477" width="17" style="74" customWidth="1"/>
    <col min="8478" max="8478" width="6" style="74" customWidth="1"/>
    <col min="8479" max="8491" width="12.375" style="74" customWidth="1"/>
    <col min="8492" max="8492" width="13.25" style="74" customWidth="1"/>
    <col min="8493" max="8493" width="50.75" style="74" customWidth="1"/>
    <col min="8494" max="8494" width="8.875" style="74" customWidth="1"/>
    <col min="8495" max="8495" width="12" style="74" customWidth="1"/>
    <col min="8496" max="8496" width="1.5" style="74" customWidth="1"/>
    <col min="8497" max="8731" width="9" style="74"/>
    <col min="8732" max="8732" width="3.375" style="74" customWidth="1"/>
    <col min="8733" max="8733" width="17" style="74" customWidth="1"/>
    <col min="8734" max="8734" width="6" style="74" customWidth="1"/>
    <col min="8735" max="8747" width="12.375" style="74" customWidth="1"/>
    <col min="8748" max="8748" width="13.25" style="74" customWidth="1"/>
    <col min="8749" max="8749" width="50.75" style="74" customWidth="1"/>
    <col min="8750" max="8750" width="8.875" style="74" customWidth="1"/>
    <col min="8751" max="8751" width="12" style="74" customWidth="1"/>
    <col min="8752" max="8752" width="1.5" style="74" customWidth="1"/>
    <col min="8753" max="8987" width="9" style="74"/>
    <col min="8988" max="8988" width="3.375" style="74" customWidth="1"/>
    <col min="8989" max="8989" width="17" style="74" customWidth="1"/>
    <col min="8990" max="8990" width="6" style="74" customWidth="1"/>
    <col min="8991" max="9003" width="12.375" style="74" customWidth="1"/>
    <col min="9004" max="9004" width="13.25" style="74" customWidth="1"/>
    <col min="9005" max="9005" width="50.75" style="74" customWidth="1"/>
    <col min="9006" max="9006" width="8.875" style="74" customWidth="1"/>
    <col min="9007" max="9007" width="12" style="74" customWidth="1"/>
    <col min="9008" max="9008" width="1.5" style="74" customWidth="1"/>
    <col min="9009" max="9243" width="9" style="74"/>
    <col min="9244" max="9244" width="3.375" style="74" customWidth="1"/>
    <col min="9245" max="9245" width="17" style="74" customWidth="1"/>
    <col min="9246" max="9246" width="6" style="74" customWidth="1"/>
    <col min="9247" max="9259" width="12.375" style="74" customWidth="1"/>
    <col min="9260" max="9260" width="13.25" style="74" customWidth="1"/>
    <col min="9261" max="9261" width="50.75" style="74" customWidth="1"/>
    <col min="9262" max="9262" width="8.875" style="74" customWidth="1"/>
    <col min="9263" max="9263" width="12" style="74" customWidth="1"/>
    <col min="9264" max="9264" width="1.5" style="74" customWidth="1"/>
    <col min="9265" max="9499" width="9" style="74"/>
    <col min="9500" max="9500" width="3.375" style="74" customWidth="1"/>
    <col min="9501" max="9501" width="17" style="74" customWidth="1"/>
    <col min="9502" max="9502" width="6" style="74" customWidth="1"/>
    <col min="9503" max="9515" width="12.375" style="74" customWidth="1"/>
    <col min="9516" max="9516" width="13.25" style="74" customWidth="1"/>
    <col min="9517" max="9517" width="50.75" style="74" customWidth="1"/>
    <col min="9518" max="9518" width="8.875" style="74" customWidth="1"/>
    <col min="9519" max="9519" width="12" style="74" customWidth="1"/>
    <col min="9520" max="9520" width="1.5" style="74" customWidth="1"/>
    <col min="9521" max="9755" width="9" style="74"/>
    <col min="9756" max="9756" width="3.375" style="74" customWidth="1"/>
    <col min="9757" max="9757" width="17" style="74" customWidth="1"/>
    <col min="9758" max="9758" width="6" style="74" customWidth="1"/>
    <col min="9759" max="9771" width="12.375" style="74" customWidth="1"/>
    <col min="9772" max="9772" width="13.25" style="74" customWidth="1"/>
    <col min="9773" max="9773" width="50.75" style="74" customWidth="1"/>
    <col min="9774" max="9774" width="8.875" style="74" customWidth="1"/>
    <col min="9775" max="9775" width="12" style="74" customWidth="1"/>
    <col min="9776" max="9776" width="1.5" style="74" customWidth="1"/>
    <col min="9777" max="10011" width="9" style="74"/>
    <col min="10012" max="10012" width="3.375" style="74" customWidth="1"/>
    <col min="10013" max="10013" width="17" style="74" customWidth="1"/>
    <col min="10014" max="10014" width="6" style="74" customWidth="1"/>
    <col min="10015" max="10027" width="12.375" style="74" customWidth="1"/>
    <col min="10028" max="10028" width="13.25" style="74" customWidth="1"/>
    <col min="10029" max="10029" width="50.75" style="74" customWidth="1"/>
    <col min="10030" max="10030" width="8.875" style="74" customWidth="1"/>
    <col min="10031" max="10031" width="12" style="74" customWidth="1"/>
    <col min="10032" max="10032" width="1.5" style="74" customWidth="1"/>
    <col min="10033" max="10267" width="9" style="74"/>
    <col min="10268" max="10268" width="3.375" style="74" customWidth="1"/>
    <col min="10269" max="10269" width="17" style="74" customWidth="1"/>
    <col min="10270" max="10270" width="6" style="74" customWidth="1"/>
    <col min="10271" max="10283" width="12.375" style="74" customWidth="1"/>
    <col min="10284" max="10284" width="13.25" style="74" customWidth="1"/>
    <col min="10285" max="10285" width="50.75" style="74" customWidth="1"/>
    <col min="10286" max="10286" width="8.875" style="74" customWidth="1"/>
    <col min="10287" max="10287" width="12" style="74" customWidth="1"/>
    <col min="10288" max="10288" width="1.5" style="74" customWidth="1"/>
    <col min="10289" max="10523" width="9" style="74"/>
    <col min="10524" max="10524" width="3.375" style="74" customWidth="1"/>
    <col min="10525" max="10525" width="17" style="74" customWidth="1"/>
    <col min="10526" max="10526" width="6" style="74" customWidth="1"/>
    <col min="10527" max="10539" width="12.375" style="74" customWidth="1"/>
    <col min="10540" max="10540" width="13.25" style="74" customWidth="1"/>
    <col min="10541" max="10541" width="50.75" style="74" customWidth="1"/>
    <col min="10542" max="10542" width="8.875" style="74" customWidth="1"/>
    <col min="10543" max="10543" width="12" style="74" customWidth="1"/>
    <col min="10544" max="10544" width="1.5" style="74" customWidth="1"/>
    <col min="10545" max="10779" width="9" style="74"/>
    <col min="10780" max="10780" width="3.375" style="74" customWidth="1"/>
    <col min="10781" max="10781" width="17" style="74" customWidth="1"/>
    <col min="10782" max="10782" width="6" style="74" customWidth="1"/>
    <col min="10783" max="10795" width="12.375" style="74" customWidth="1"/>
    <col min="10796" max="10796" width="13.25" style="74" customWidth="1"/>
    <col min="10797" max="10797" width="50.75" style="74" customWidth="1"/>
    <col min="10798" max="10798" width="8.875" style="74" customWidth="1"/>
    <col min="10799" max="10799" width="12" style="74" customWidth="1"/>
    <col min="10800" max="10800" width="1.5" style="74" customWidth="1"/>
    <col min="10801" max="11035" width="9" style="74"/>
    <col min="11036" max="11036" width="3.375" style="74" customWidth="1"/>
    <col min="11037" max="11037" width="17" style="74" customWidth="1"/>
    <col min="11038" max="11038" width="6" style="74" customWidth="1"/>
    <col min="11039" max="11051" width="12.375" style="74" customWidth="1"/>
    <col min="11052" max="11052" width="13.25" style="74" customWidth="1"/>
    <col min="11053" max="11053" width="50.75" style="74" customWidth="1"/>
    <col min="11054" max="11054" width="8.875" style="74" customWidth="1"/>
    <col min="11055" max="11055" width="12" style="74" customWidth="1"/>
    <col min="11056" max="11056" width="1.5" style="74" customWidth="1"/>
    <col min="11057" max="11291" width="9" style="74"/>
    <col min="11292" max="11292" width="3.375" style="74" customWidth="1"/>
    <col min="11293" max="11293" width="17" style="74" customWidth="1"/>
    <col min="11294" max="11294" width="6" style="74" customWidth="1"/>
    <col min="11295" max="11307" width="12.375" style="74" customWidth="1"/>
    <col min="11308" max="11308" width="13.25" style="74" customWidth="1"/>
    <col min="11309" max="11309" width="50.75" style="74" customWidth="1"/>
    <col min="11310" max="11310" width="8.875" style="74" customWidth="1"/>
    <col min="11311" max="11311" width="12" style="74" customWidth="1"/>
    <col min="11312" max="11312" width="1.5" style="74" customWidth="1"/>
    <col min="11313" max="11547" width="9" style="74"/>
    <col min="11548" max="11548" width="3.375" style="74" customWidth="1"/>
    <col min="11549" max="11549" width="17" style="74" customWidth="1"/>
    <col min="11550" max="11550" width="6" style="74" customWidth="1"/>
    <col min="11551" max="11563" width="12.375" style="74" customWidth="1"/>
    <col min="11564" max="11564" width="13.25" style="74" customWidth="1"/>
    <col min="11565" max="11565" width="50.75" style="74" customWidth="1"/>
    <col min="11566" max="11566" width="8.875" style="74" customWidth="1"/>
    <col min="11567" max="11567" width="12" style="74" customWidth="1"/>
    <col min="11568" max="11568" width="1.5" style="74" customWidth="1"/>
    <col min="11569" max="11803" width="9" style="74"/>
    <col min="11804" max="11804" width="3.375" style="74" customWidth="1"/>
    <col min="11805" max="11805" width="17" style="74" customWidth="1"/>
    <col min="11806" max="11806" width="6" style="74" customWidth="1"/>
    <col min="11807" max="11819" width="12.375" style="74" customWidth="1"/>
    <col min="11820" max="11820" width="13.25" style="74" customWidth="1"/>
    <col min="11821" max="11821" width="50.75" style="74" customWidth="1"/>
    <col min="11822" max="11822" width="8.875" style="74" customWidth="1"/>
    <col min="11823" max="11823" width="12" style="74" customWidth="1"/>
    <col min="11824" max="11824" width="1.5" style="74" customWidth="1"/>
    <col min="11825" max="12059" width="9" style="74"/>
    <col min="12060" max="12060" width="3.375" style="74" customWidth="1"/>
    <col min="12061" max="12061" width="17" style="74" customWidth="1"/>
    <col min="12062" max="12062" width="6" style="74" customWidth="1"/>
    <col min="12063" max="12075" width="12.375" style="74" customWidth="1"/>
    <col min="12076" max="12076" width="13.25" style="74" customWidth="1"/>
    <col min="12077" max="12077" width="50.75" style="74" customWidth="1"/>
    <col min="12078" max="12078" width="8.875" style="74" customWidth="1"/>
    <col min="12079" max="12079" width="12" style="74" customWidth="1"/>
    <col min="12080" max="12080" width="1.5" style="74" customWidth="1"/>
    <col min="12081" max="12315" width="9" style="74"/>
    <col min="12316" max="12316" width="3.375" style="74" customWidth="1"/>
    <col min="12317" max="12317" width="17" style="74" customWidth="1"/>
    <col min="12318" max="12318" width="6" style="74" customWidth="1"/>
    <col min="12319" max="12331" width="12.375" style="74" customWidth="1"/>
    <col min="12332" max="12332" width="13.25" style="74" customWidth="1"/>
    <col min="12333" max="12333" width="50.75" style="74" customWidth="1"/>
    <col min="12334" max="12334" width="8.875" style="74" customWidth="1"/>
    <col min="12335" max="12335" width="12" style="74" customWidth="1"/>
    <col min="12336" max="12336" width="1.5" style="74" customWidth="1"/>
    <col min="12337" max="12571" width="9" style="74"/>
    <col min="12572" max="12572" width="3.375" style="74" customWidth="1"/>
    <col min="12573" max="12573" width="17" style="74" customWidth="1"/>
    <col min="12574" max="12574" width="6" style="74" customWidth="1"/>
    <col min="12575" max="12587" width="12.375" style="74" customWidth="1"/>
    <col min="12588" max="12588" width="13.25" style="74" customWidth="1"/>
    <col min="12589" max="12589" width="50.75" style="74" customWidth="1"/>
    <col min="12590" max="12590" width="8.875" style="74" customWidth="1"/>
    <col min="12591" max="12591" width="12" style="74" customWidth="1"/>
    <col min="12592" max="12592" width="1.5" style="74" customWidth="1"/>
    <col min="12593" max="12827" width="9" style="74"/>
    <col min="12828" max="12828" width="3.375" style="74" customWidth="1"/>
    <col min="12829" max="12829" width="17" style="74" customWidth="1"/>
    <col min="12830" max="12830" width="6" style="74" customWidth="1"/>
    <col min="12831" max="12843" width="12.375" style="74" customWidth="1"/>
    <col min="12844" max="12844" width="13.25" style="74" customWidth="1"/>
    <col min="12845" max="12845" width="50.75" style="74" customWidth="1"/>
    <col min="12846" max="12846" width="8.875" style="74" customWidth="1"/>
    <col min="12847" max="12847" width="12" style="74" customWidth="1"/>
    <col min="12848" max="12848" width="1.5" style="74" customWidth="1"/>
    <col min="12849" max="13083" width="9" style="74"/>
    <col min="13084" max="13084" width="3.375" style="74" customWidth="1"/>
    <col min="13085" max="13085" width="17" style="74" customWidth="1"/>
    <col min="13086" max="13086" width="6" style="74" customWidth="1"/>
    <col min="13087" max="13099" width="12.375" style="74" customWidth="1"/>
    <col min="13100" max="13100" width="13.25" style="74" customWidth="1"/>
    <col min="13101" max="13101" width="50.75" style="74" customWidth="1"/>
    <col min="13102" max="13102" width="8.875" style="74" customWidth="1"/>
    <col min="13103" max="13103" width="12" style="74" customWidth="1"/>
    <col min="13104" max="13104" width="1.5" style="74" customWidth="1"/>
    <col min="13105" max="13339" width="9" style="74"/>
    <col min="13340" max="13340" width="3.375" style="74" customWidth="1"/>
    <col min="13341" max="13341" width="17" style="74" customWidth="1"/>
    <col min="13342" max="13342" width="6" style="74" customWidth="1"/>
    <col min="13343" max="13355" width="12.375" style="74" customWidth="1"/>
    <col min="13356" max="13356" width="13.25" style="74" customWidth="1"/>
    <col min="13357" max="13357" width="50.75" style="74" customWidth="1"/>
    <col min="13358" max="13358" width="8.875" style="74" customWidth="1"/>
    <col min="13359" max="13359" width="12" style="74" customWidth="1"/>
    <col min="13360" max="13360" width="1.5" style="74" customWidth="1"/>
    <col min="13361" max="13595" width="9" style="74"/>
    <col min="13596" max="13596" width="3.375" style="74" customWidth="1"/>
    <col min="13597" max="13597" width="17" style="74" customWidth="1"/>
    <col min="13598" max="13598" width="6" style="74" customWidth="1"/>
    <col min="13599" max="13611" width="12.375" style="74" customWidth="1"/>
    <col min="13612" max="13612" width="13.25" style="74" customWidth="1"/>
    <col min="13613" max="13613" width="50.75" style="74" customWidth="1"/>
    <col min="13614" max="13614" width="8.875" style="74" customWidth="1"/>
    <col min="13615" max="13615" width="12" style="74" customWidth="1"/>
    <col min="13616" max="13616" width="1.5" style="74" customWidth="1"/>
    <col min="13617" max="13851" width="9" style="74"/>
    <col min="13852" max="13852" width="3.375" style="74" customWidth="1"/>
    <col min="13853" max="13853" width="17" style="74" customWidth="1"/>
    <col min="13854" max="13854" width="6" style="74" customWidth="1"/>
    <col min="13855" max="13867" width="12.375" style="74" customWidth="1"/>
    <col min="13868" max="13868" width="13.25" style="74" customWidth="1"/>
    <col min="13869" max="13869" width="50.75" style="74" customWidth="1"/>
    <col min="13870" max="13870" width="8.875" style="74" customWidth="1"/>
    <col min="13871" max="13871" width="12" style="74" customWidth="1"/>
    <col min="13872" max="13872" width="1.5" style="74" customWidth="1"/>
    <col min="13873" max="14107" width="9" style="74"/>
    <col min="14108" max="14108" width="3.375" style="74" customWidth="1"/>
    <col min="14109" max="14109" width="17" style="74" customWidth="1"/>
    <col min="14110" max="14110" width="6" style="74" customWidth="1"/>
    <col min="14111" max="14123" width="12.375" style="74" customWidth="1"/>
    <col min="14124" max="14124" width="13.25" style="74" customWidth="1"/>
    <col min="14125" max="14125" width="50.75" style="74" customWidth="1"/>
    <col min="14126" max="14126" width="8.875" style="74" customWidth="1"/>
    <col min="14127" max="14127" width="12" style="74" customWidth="1"/>
    <col min="14128" max="14128" width="1.5" style="74" customWidth="1"/>
    <col min="14129" max="14363" width="9" style="74"/>
    <col min="14364" max="14364" width="3.375" style="74" customWidth="1"/>
    <col min="14365" max="14365" width="17" style="74" customWidth="1"/>
    <col min="14366" max="14366" width="6" style="74" customWidth="1"/>
    <col min="14367" max="14379" width="12.375" style="74" customWidth="1"/>
    <col min="14380" max="14380" width="13.25" style="74" customWidth="1"/>
    <col min="14381" max="14381" width="50.75" style="74" customWidth="1"/>
    <col min="14382" max="14382" width="8.875" style="74" customWidth="1"/>
    <col min="14383" max="14383" width="12" style="74" customWidth="1"/>
    <col min="14384" max="14384" width="1.5" style="74" customWidth="1"/>
    <col min="14385" max="14619" width="9" style="74"/>
    <col min="14620" max="14620" width="3.375" style="74" customWidth="1"/>
    <col min="14621" max="14621" width="17" style="74" customWidth="1"/>
    <col min="14622" max="14622" width="6" style="74" customWidth="1"/>
    <col min="14623" max="14635" width="12.375" style="74" customWidth="1"/>
    <col min="14636" max="14636" width="13.25" style="74" customWidth="1"/>
    <col min="14637" max="14637" width="50.75" style="74" customWidth="1"/>
    <col min="14638" max="14638" width="8.875" style="74" customWidth="1"/>
    <col min="14639" max="14639" width="12" style="74" customWidth="1"/>
    <col min="14640" max="14640" width="1.5" style="74" customWidth="1"/>
    <col min="14641" max="14875" width="9" style="74"/>
    <col min="14876" max="14876" width="3.375" style="74" customWidth="1"/>
    <col min="14877" max="14877" width="17" style="74" customWidth="1"/>
    <col min="14878" max="14878" width="6" style="74" customWidth="1"/>
    <col min="14879" max="14891" width="12.375" style="74" customWidth="1"/>
    <col min="14892" max="14892" width="13.25" style="74" customWidth="1"/>
    <col min="14893" max="14893" width="50.75" style="74" customWidth="1"/>
    <col min="14894" max="14894" width="8.875" style="74" customWidth="1"/>
    <col min="14895" max="14895" width="12" style="74" customWidth="1"/>
    <col min="14896" max="14896" width="1.5" style="74" customWidth="1"/>
    <col min="14897" max="15131" width="9" style="74"/>
    <col min="15132" max="15132" width="3.375" style="74" customWidth="1"/>
    <col min="15133" max="15133" width="17" style="74" customWidth="1"/>
    <col min="15134" max="15134" width="6" style="74" customWidth="1"/>
    <col min="15135" max="15147" width="12.375" style="74" customWidth="1"/>
    <col min="15148" max="15148" width="13.25" style="74" customWidth="1"/>
    <col min="15149" max="15149" width="50.75" style="74" customWidth="1"/>
    <col min="15150" max="15150" width="8.875" style="74" customWidth="1"/>
    <col min="15151" max="15151" width="12" style="74" customWidth="1"/>
    <col min="15152" max="15152" width="1.5" style="74" customWidth="1"/>
    <col min="15153" max="15387" width="9" style="74"/>
    <col min="15388" max="15388" width="3.375" style="74" customWidth="1"/>
    <col min="15389" max="15389" width="17" style="74" customWidth="1"/>
    <col min="15390" max="15390" width="6" style="74" customWidth="1"/>
    <col min="15391" max="15403" width="12.375" style="74" customWidth="1"/>
    <col min="15404" max="15404" width="13.25" style="74" customWidth="1"/>
    <col min="15405" max="15405" width="50.75" style="74" customWidth="1"/>
    <col min="15406" max="15406" width="8.875" style="74" customWidth="1"/>
    <col min="15407" max="15407" width="12" style="74" customWidth="1"/>
    <col min="15408" max="15408" width="1.5" style="74" customWidth="1"/>
    <col min="15409" max="15643" width="9" style="74"/>
    <col min="15644" max="15644" width="3.375" style="74" customWidth="1"/>
    <col min="15645" max="15645" width="17" style="74" customWidth="1"/>
    <col min="15646" max="15646" width="6" style="74" customWidth="1"/>
    <col min="15647" max="15659" width="12.375" style="74" customWidth="1"/>
    <col min="15660" max="15660" width="13.25" style="74" customWidth="1"/>
    <col min="15661" max="15661" width="50.75" style="74" customWidth="1"/>
    <col min="15662" max="15662" width="8.875" style="74" customWidth="1"/>
    <col min="15663" max="15663" width="12" style="74" customWidth="1"/>
    <col min="15664" max="15664" width="1.5" style="74" customWidth="1"/>
    <col min="15665" max="15899" width="9" style="74"/>
    <col min="15900" max="15900" width="3.375" style="74" customWidth="1"/>
    <col min="15901" max="15901" width="17" style="74" customWidth="1"/>
    <col min="15902" max="15902" width="6" style="74" customWidth="1"/>
    <col min="15903" max="15915" width="12.375" style="74" customWidth="1"/>
    <col min="15916" max="15916" width="13.25" style="74" customWidth="1"/>
    <col min="15917" max="15917" width="50.75" style="74" customWidth="1"/>
    <col min="15918" max="15918" width="8.875" style="74" customWidth="1"/>
    <col min="15919" max="15919" width="12" style="74" customWidth="1"/>
    <col min="15920" max="15920" width="1.5" style="74" customWidth="1"/>
    <col min="15921" max="16155" width="9" style="74"/>
    <col min="16156" max="16156" width="3.375" style="74" customWidth="1"/>
    <col min="16157" max="16157" width="17" style="74" customWidth="1"/>
    <col min="16158" max="16158" width="6" style="74" customWidth="1"/>
    <col min="16159" max="16171" width="12.375" style="74" customWidth="1"/>
    <col min="16172" max="16172" width="13.25" style="74" customWidth="1"/>
    <col min="16173" max="16173" width="50.75" style="74" customWidth="1"/>
    <col min="16174" max="16174" width="8.875" style="74" customWidth="1"/>
    <col min="16175" max="16175" width="12" style="74" customWidth="1"/>
    <col min="16176" max="16176" width="1.5" style="74" customWidth="1"/>
    <col min="16177" max="16384" width="9" style="74"/>
  </cols>
  <sheetData>
    <row r="1" spans="1:57" s="77" customFormat="1" ht="28.9" customHeight="1" thickBot="1">
      <c r="B1" s="78" t="s">
        <v>284</v>
      </c>
      <c r="C1" s="78"/>
      <c r="D1" s="79"/>
      <c r="E1" s="79"/>
      <c r="F1" s="79"/>
      <c r="G1" s="79"/>
      <c r="H1" s="79"/>
      <c r="I1" s="79"/>
      <c r="K1" s="411" t="s">
        <v>283</v>
      </c>
      <c r="L1" s="411"/>
      <c r="M1" s="411"/>
      <c r="N1" s="411"/>
      <c r="O1" s="411"/>
      <c r="P1" s="411"/>
      <c r="Q1" s="411"/>
      <c r="R1" s="411"/>
      <c r="S1" s="411"/>
      <c r="T1" s="411"/>
      <c r="U1" s="411"/>
      <c r="V1" s="411"/>
      <c r="W1" s="411"/>
      <c r="X1" s="411"/>
      <c r="Y1" s="411"/>
      <c r="Z1" s="411"/>
      <c r="AA1" s="411"/>
      <c r="AB1" s="411"/>
      <c r="AC1" s="411"/>
      <c r="AD1" s="411"/>
      <c r="AE1" s="411"/>
      <c r="AF1" s="411"/>
      <c r="AG1" s="412" t="s">
        <v>278</v>
      </c>
      <c r="AH1" s="413"/>
      <c r="AI1" s="413"/>
      <c r="AJ1" s="416"/>
      <c r="AK1" s="417"/>
      <c r="AL1" s="417"/>
      <c r="AM1" s="417"/>
      <c r="AN1" s="418"/>
      <c r="AO1" s="444" t="s">
        <v>61</v>
      </c>
      <c r="AP1" s="445"/>
      <c r="AQ1" s="404"/>
      <c r="AR1" s="404"/>
      <c r="AS1" s="405"/>
      <c r="AT1" s="351"/>
      <c r="AU1" s="351"/>
      <c r="AV1" s="349"/>
      <c r="AW1" s="350"/>
      <c r="AX1" s="351"/>
      <c r="AY1" s="351"/>
      <c r="AZ1" s="349"/>
      <c r="BA1" s="350"/>
      <c r="BB1" s="350"/>
      <c r="BC1" s="350"/>
      <c r="BD1" s="349"/>
      <c r="BE1" s="349"/>
    </row>
    <row r="2" spans="1:57" s="77" customFormat="1" ht="30" customHeight="1" thickBot="1">
      <c r="B2" s="421" t="s">
        <v>62</v>
      </c>
      <c r="C2" s="422"/>
      <c r="D2" s="391"/>
      <c r="E2" s="392"/>
      <c r="F2" s="80" t="s">
        <v>277</v>
      </c>
      <c r="Q2" s="81"/>
      <c r="R2" s="82"/>
      <c r="S2" s="82"/>
      <c r="T2" s="82"/>
      <c r="U2" s="82"/>
      <c r="V2" s="82"/>
      <c r="W2" s="82"/>
      <c r="X2" s="82"/>
      <c r="Y2" s="82"/>
      <c r="Z2" s="82"/>
      <c r="AA2" s="82"/>
      <c r="AB2" s="82"/>
      <c r="AC2" s="82"/>
      <c r="AD2" s="82"/>
      <c r="AE2" s="82"/>
      <c r="AF2" s="82"/>
      <c r="AG2" s="414"/>
      <c r="AH2" s="415"/>
      <c r="AI2" s="415"/>
      <c r="AJ2" s="419"/>
      <c r="AK2" s="419"/>
      <c r="AL2" s="419"/>
      <c r="AM2" s="419"/>
      <c r="AN2" s="420"/>
      <c r="AO2" s="446"/>
      <c r="AP2" s="447"/>
      <c r="AQ2" s="406"/>
      <c r="AR2" s="406"/>
      <c r="AS2" s="407"/>
      <c r="AT2" s="351"/>
      <c r="AU2" s="356" t="e">
        <f>IF(DAY(D2)&lt;15,DATE(YEAR(D2),MONTH(D2)-1,DAY(D2)),D2)</f>
        <v>#NUM!</v>
      </c>
      <c r="AV2" s="349"/>
      <c r="AW2" s="350"/>
      <c r="AX2" s="351"/>
      <c r="AY2" s="351"/>
      <c r="AZ2" s="349"/>
      <c r="BA2" s="350"/>
      <c r="BB2" s="350"/>
      <c r="BC2" s="350"/>
      <c r="BD2" s="349"/>
      <c r="BE2" s="349"/>
    </row>
    <row r="3" spans="1:57" ht="5.25" customHeight="1" thickBot="1">
      <c r="B3" s="83"/>
      <c r="C3" s="83"/>
      <c r="D3" s="83"/>
      <c r="E3" s="83"/>
      <c r="F3" s="83"/>
      <c r="G3" s="83"/>
      <c r="H3" s="83"/>
      <c r="I3" s="83"/>
      <c r="J3" s="83"/>
      <c r="K3" s="83"/>
      <c r="L3" s="83"/>
      <c r="M3" s="83"/>
      <c r="N3" s="83"/>
      <c r="O3" s="83"/>
      <c r="AP3" s="83"/>
      <c r="AQ3" s="83"/>
      <c r="AR3" s="83"/>
      <c r="AS3" s="83"/>
      <c r="AT3" s="83"/>
      <c r="AU3" s="83"/>
    </row>
    <row r="4" spans="1:57" ht="31.5" customHeight="1" thickBot="1">
      <c r="A4" s="448" t="s">
        <v>64</v>
      </c>
      <c r="B4" s="393" t="s">
        <v>65</v>
      </c>
      <c r="C4" s="393" t="s">
        <v>86</v>
      </c>
      <c r="D4" s="393" t="s">
        <v>66</v>
      </c>
      <c r="E4" s="393" t="s">
        <v>67</v>
      </c>
      <c r="F4" s="393" t="s">
        <v>68</v>
      </c>
      <c r="G4" s="393" t="s">
        <v>69</v>
      </c>
      <c r="H4" s="401" t="s">
        <v>70</v>
      </c>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2"/>
      <c r="AK4" s="402"/>
      <c r="AL4" s="402"/>
      <c r="AM4" s="402"/>
      <c r="AN4" s="402"/>
      <c r="AO4" s="402"/>
      <c r="AP4" s="403"/>
      <c r="AQ4" s="408" t="s">
        <v>280</v>
      </c>
      <c r="AR4" s="408" t="s">
        <v>281</v>
      </c>
      <c r="AS4" s="408" t="s">
        <v>282</v>
      </c>
    </row>
    <row r="5" spans="1:57" ht="30" customHeight="1" thickBot="1">
      <c r="A5" s="449"/>
      <c r="B5" s="394"/>
      <c r="C5" s="394"/>
      <c r="D5" s="394"/>
      <c r="E5" s="394"/>
      <c r="F5" s="394"/>
      <c r="G5" s="394"/>
      <c r="H5" s="433" t="e">
        <f>DATE(TEXT($AU2,"yyyy"),TEXT($AU2,"mm")-3,1)</f>
        <v>#NUM!</v>
      </c>
      <c r="I5" s="433" t="e">
        <f>DATE(TEXT($AU2,"yyyy"),TEXT($AU2,"mm")-2,1)</f>
        <v>#NUM!</v>
      </c>
      <c r="J5" s="436" t="e">
        <f>DATE(TEXT($AU2,"yyyy"),TEXT($AU2,"mm")-1,1)</f>
        <v>#NUM!</v>
      </c>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437"/>
      <c r="AN5" s="437"/>
      <c r="AO5" s="438"/>
      <c r="AP5" s="439" t="s">
        <v>71</v>
      </c>
      <c r="AQ5" s="409"/>
      <c r="AR5" s="409"/>
      <c r="AS5" s="409"/>
    </row>
    <row r="6" spans="1:57" ht="30" customHeight="1">
      <c r="A6" s="449"/>
      <c r="B6" s="394"/>
      <c r="C6" s="394"/>
      <c r="D6" s="394"/>
      <c r="E6" s="394"/>
      <c r="F6" s="394"/>
      <c r="G6" s="394"/>
      <c r="H6" s="434"/>
      <c r="I6" s="434"/>
      <c r="J6" s="84">
        <v>1</v>
      </c>
      <c r="K6" s="85">
        <v>2</v>
      </c>
      <c r="L6" s="85">
        <v>3</v>
      </c>
      <c r="M6" s="85">
        <v>4</v>
      </c>
      <c r="N6" s="85">
        <v>5</v>
      </c>
      <c r="O6" s="85">
        <v>6</v>
      </c>
      <c r="P6" s="85">
        <v>7</v>
      </c>
      <c r="Q6" s="85">
        <v>8</v>
      </c>
      <c r="R6" s="85">
        <v>9</v>
      </c>
      <c r="S6" s="85">
        <v>10</v>
      </c>
      <c r="T6" s="85">
        <v>11</v>
      </c>
      <c r="U6" s="85">
        <v>12</v>
      </c>
      <c r="V6" s="85">
        <v>13</v>
      </c>
      <c r="W6" s="85">
        <v>14</v>
      </c>
      <c r="X6" s="85">
        <v>15</v>
      </c>
      <c r="Y6" s="85">
        <v>16</v>
      </c>
      <c r="Z6" s="85">
        <v>17</v>
      </c>
      <c r="AA6" s="85">
        <v>18</v>
      </c>
      <c r="AB6" s="85">
        <v>19</v>
      </c>
      <c r="AC6" s="85">
        <v>20</v>
      </c>
      <c r="AD6" s="85">
        <v>21</v>
      </c>
      <c r="AE6" s="85">
        <v>22</v>
      </c>
      <c r="AF6" s="85">
        <v>23</v>
      </c>
      <c r="AG6" s="85">
        <v>24</v>
      </c>
      <c r="AH6" s="85">
        <v>25</v>
      </c>
      <c r="AI6" s="85">
        <v>26</v>
      </c>
      <c r="AJ6" s="85">
        <v>27</v>
      </c>
      <c r="AK6" s="85">
        <v>28</v>
      </c>
      <c r="AL6" s="85">
        <v>29</v>
      </c>
      <c r="AM6" s="85">
        <v>30</v>
      </c>
      <c r="AN6" s="86">
        <v>31</v>
      </c>
      <c r="AO6" s="442" t="s">
        <v>72</v>
      </c>
      <c r="AP6" s="440"/>
      <c r="AQ6" s="409"/>
      <c r="AR6" s="409"/>
      <c r="AS6" s="409"/>
    </row>
    <row r="7" spans="1:57" ht="30" customHeight="1" thickBot="1">
      <c r="A7" s="450"/>
      <c r="B7" s="395"/>
      <c r="C7" s="451"/>
      <c r="D7" s="451"/>
      <c r="E7" s="451"/>
      <c r="F7" s="395"/>
      <c r="G7" s="395"/>
      <c r="H7" s="435"/>
      <c r="I7" s="435"/>
      <c r="J7" s="87" t="e">
        <f>IF(TEXT(DATE(TEXT($J$5,"yyyy"),TEXT($J$5,"mm"),J$6),"DD")=TEXT(J$6,"00"),TEXT(DATE(TEXT($J$5,"yyyy"),TEXT($J$5,"mm"),J$6),"aaa"),"-")</f>
        <v>#NUM!</v>
      </c>
      <c r="K7" s="88" t="e">
        <f t="shared" ref="K7:AN7" si="0">IF(TEXT(DATE(TEXT($J$5,"yyyy"),TEXT($J$5,"mm"),K$6),"DD")=TEXT(K$6,"00"),TEXT(DATE(TEXT($J$5,"yyyy"),TEXT($J$5,"mm"),K$6),"aaa"),"-")</f>
        <v>#NUM!</v>
      </c>
      <c r="L7" s="88" t="e">
        <f t="shared" si="0"/>
        <v>#NUM!</v>
      </c>
      <c r="M7" s="88" t="e">
        <f t="shared" si="0"/>
        <v>#NUM!</v>
      </c>
      <c r="N7" s="88" t="e">
        <f t="shared" si="0"/>
        <v>#NUM!</v>
      </c>
      <c r="O7" s="88" t="e">
        <f t="shared" si="0"/>
        <v>#NUM!</v>
      </c>
      <c r="P7" s="88" t="e">
        <f t="shared" si="0"/>
        <v>#NUM!</v>
      </c>
      <c r="Q7" s="88" t="e">
        <f t="shared" si="0"/>
        <v>#NUM!</v>
      </c>
      <c r="R7" s="88" t="e">
        <f t="shared" si="0"/>
        <v>#NUM!</v>
      </c>
      <c r="S7" s="88" t="e">
        <f t="shared" si="0"/>
        <v>#NUM!</v>
      </c>
      <c r="T7" s="88" t="e">
        <f t="shared" si="0"/>
        <v>#NUM!</v>
      </c>
      <c r="U7" s="88" t="e">
        <f t="shared" si="0"/>
        <v>#NUM!</v>
      </c>
      <c r="V7" s="88" t="e">
        <f t="shared" si="0"/>
        <v>#NUM!</v>
      </c>
      <c r="W7" s="88" t="e">
        <f t="shared" si="0"/>
        <v>#NUM!</v>
      </c>
      <c r="X7" s="88" t="e">
        <f t="shared" si="0"/>
        <v>#NUM!</v>
      </c>
      <c r="Y7" s="88" t="e">
        <f t="shared" si="0"/>
        <v>#NUM!</v>
      </c>
      <c r="Z7" s="88" t="e">
        <f t="shared" si="0"/>
        <v>#NUM!</v>
      </c>
      <c r="AA7" s="88" t="e">
        <f t="shared" si="0"/>
        <v>#NUM!</v>
      </c>
      <c r="AB7" s="88" t="e">
        <f t="shared" si="0"/>
        <v>#NUM!</v>
      </c>
      <c r="AC7" s="88" t="e">
        <f t="shared" si="0"/>
        <v>#NUM!</v>
      </c>
      <c r="AD7" s="88" t="e">
        <f t="shared" si="0"/>
        <v>#NUM!</v>
      </c>
      <c r="AE7" s="88" t="e">
        <f t="shared" si="0"/>
        <v>#NUM!</v>
      </c>
      <c r="AF7" s="88" t="e">
        <f t="shared" si="0"/>
        <v>#NUM!</v>
      </c>
      <c r="AG7" s="88" t="e">
        <f t="shared" si="0"/>
        <v>#NUM!</v>
      </c>
      <c r="AH7" s="88" t="e">
        <f t="shared" si="0"/>
        <v>#NUM!</v>
      </c>
      <c r="AI7" s="88" t="e">
        <f t="shared" si="0"/>
        <v>#NUM!</v>
      </c>
      <c r="AJ7" s="88" t="e">
        <f t="shared" si="0"/>
        <v>#NUM!</v>
      </c>
      <c r="AK7" s="88" t="e">
        <f t="shared" si="0"/>
        <v>#NUM!</v>
      </c>
      <c r="AL7" s="88" t="e">
        <f t="shared" si="0"/>
        <v>#NUM!</v>
      </c>
      <c r="AM7" s="88" t="e">
        <f t="shared" si="0"/>
        <v>#NUM!</v>
      </c>
      <c r="AN7" s="89" t="e">
        <f t="shared" si="0"/>
        <v>#NUM!</v>
      </c>
      <c r="AO7" s="443"/>
      <c r="AP7" s="441"/>
      <c r="AQ7" s="410"/>
      <c r="AR7" s="410"/>
      <c r="AS7" s="410"/>
    </row>
    <row r="8" spans="1:57" ht="45.75" customHeight="1">
      <c r="A8" s="90">
        <f>ROW()-7</f>
        <v>1</v>
      </c>
      <c r="B8" s="91"/>
      <c r="C8" s="92"/>
      <c r="D8" s="91"/>
      <c r="E8" s="93"/>
      <c r="F8" s="94"/>
      <c r="G8" s="94"/>
      <c r="H8" s="95"/>
      <c r="I8" s="96"/>
      <c r="J8" s="97"/>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9"/>
      <c r="AO8" s="100">
        <f>SUM(J8:AN8)</f>
        <v>0</v>
      </c>
      <c r="AP8" s="100">
        <f t="shared" ref="AP8:AP16" si="1">SUM(H8:I8,AO8)</f>
        <v>0</v>
      </c>
      <c r="AQ8" s="101"/>
      <c r="AR8" s="102"/>
      <c r="AS8" s="102"/>
    </row>
    <row r="9" spans="1:57" ht="45.75" customHeight="1">
      <c r="A9" s="103">
        <f t="shared" ref="A9:A27" si="2">ROW()-7</f>
        <v>2</v>
      </c>
      <c r="B9" s="104"/>
      <c r="C9" s="93"/>
      <c r="D9" s="91"/>
      <c r="E9" s="93"/>
      <c r="F9" s="94"/>
      <c r="G9" s="105"/>
      <c r="H9" s="96"/>
      <c r="I9" s="96"/>
      <c r="J9" s="106"/>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8"/>
      <c r="AO9" s="100">
        <f t="shared" ref="AO9:AO27" si="3">SUM(J9:AN9)</f>
        <v>0</v>
      </c>
      <c r="AP9" s="100">
        <f t="shared" si="1"/>
        <v>0</v>
      </c>
      <c r="AQ9" s="101"/>
      <c r="AR9" s="102"/>
      <c r="AS9" s="102"/>
    </row>
    <row r="10" spans="1:57" ht="45.75" customHeight="1">
      <c r="A10" s="103">
        <f t="shared" si="2"/>
        <v>3</v>
      </c>
      <c r="B10" s="104"/>
      <c r="C10" s="93"/>
      <c r="D10" s="91"/>
      <c r="E10" s="93"/>
      <c r="F10" s="94"/>
      <c r="G10" s="105"/>
      <c r="H10" s="96"/>
      <c r="I10" s="96"/>
      <c r="J10" s="106"/>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8"/>
      <c r="AO10" s="100">
        <f t="shared" si="3"/>
        <v>0</v>
      </c>
      <c r="AP10" s="100">
        <f t="shared" si="1"/>
        <v>0</v>
      </c>
      <c r="AQ10" s="101"/>
      <c r="AR10" s="102"/>
      <c r="AS10" s="102"/>
    </row>
    <row r="11" spans="1:57" ht="45.75" customHeight="1">
      <c r="A11" s="103">
        <f t="shared" si="2"/>
        <v>4</v>
      </c>
      <c r="B11" s="104"/>
      <c r="C11" s="93"/>
      <c r="D11" s="91"/>
      <c r="E11" s="93"/>
      <c r="F11" s="94"/>
      <c r="G11" s="105"/>
      <c r="H11" s="96"/>
      <c r="I11" s="96"/>
      <c r="J11" s="106"/>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8"/>
      <c r="AO11" s="100">
        <f t="shared" si="3"/>
        <v>0</v>
      </c>
      <c r="AP11" s="100">
        <f t="shared" si="1"/>
        <v>0</v>
      </c>
      <c r="AQ11" s="101"/>
      <c r="AR11" s="102"/>
      <c r="AS11" s="102"/>
    </row>
    <row r="12" spans="1:57" ht="45.75" customHeight="1">
      <c r="A12" s="103">
        <f t="shared" si="2"/>
        <v>5</v>
      </c>
      <c r="B12" s="104"/>
      <c r="C12" s="93"/>
      <c r="D12" s="91"/>
      <c r="E12" s="93"/>
      <c r="F12" s="94"/>
      <c r="G12" s="105"/>
      <c r="H12" s="96"/>
      <c r="I12" s="96"/>
      <c r="J12" s="106"/>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8"/>
      <c r="AO12" s="100">
        <f t="shared" si="3"/>
        <v>0</v>
      </c>
      <c r="AP12" s="100">
        <f t="shared" si="1"/>
        <v>0</v>
      </c>
      <c r="AQ12" s="101"/>
      <c r="AR12" s="102"/>
      <c r="AS12" s="102"/>
    </row>
    <row r="13" spans="1:57" ht="45.75" customHeight="1">
      <c r="A13" s="103">
        <f t="shared" si="2"/>
        <v>6</v>
      </c>
      <c r="B13" s="104"/>
      <c r="C13" s="93"/>
      <c r="D13" s="91"/>
      <c r="E13" s="93"/>
      <c r="F13" s="94"/>
      <c r="G13" s="105"/>
      <c r="H13" s="96"/>
      <c r="I13" s="96"/>
      <c r="J13" s="106"/>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8"/>
      <c r="AO13" s="100">
        <f t="shared" si="3"/>
        <v>0</v>
      </c>
      <c r="AP13" s="100">
        <f t="shared" si="1"/>
        <v>0</v>
      </c>
      <c r="AQ13" s="101"/>
      <c r="AR13" s="102"/>
      <c r="AS13" s="102"/>
    </row>
    <row r="14" spans="1:57" ht="45.75" customHeight="1">
      <c r="A14" s="103">
        <f t="shared" si="2"/>
        <v>7</v>
      </c>
      <c r="B14" s="104"/>
      <c r="C14" s="93"/>
      <c r="D14" s="91"/>
      <c r="E14" s="93"/>
      <c r="F14" s="94"/>
      <c r="G14" s="105"/>
      <c r="H14" s="96"/>
      <c r="I14" s="96"/>
      <c r="J14" s="106"/>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8"/>
      <c r="AO14" s="100">
        <f t="shared" si="3"/>
        <v>0</v>
      </c>
      <c r="AP14" s="100">
        <f t="shared" si="1"/>
        <v>0</v>
      </c>
      <c r="AQ14" s="101"/>
      <c r="AR14" s="102"/>
      <c r="AS14" s="102"/>
    </row>
    <row r="15" spans="1:57" ht="45.75" customHeight="1">
      <c r="A15" s="103">
        <f t="shared" si="2"/>
        <v>8</v>
      </c>
      <c r="B15" s="104"/>
      <c r="C15" s="109"/>
      <c r="D15" s="104"/>
      <c r="E15" s="109"/>
      <c r="F15" s="105"/>
      <c r="G15" s="105"/>
      <c r="H15" s="96"/>
      <c r="I15" s="96"/>
      <c r="J15" s="106"/>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8"/>
      <c r="AO15" s="100">
        <f t="shared" si="3"/>
        <v>0</v>
      </c>
      <c r="AP15" s="100">
        <f t="shared" si="1"/>
        <v>0</v>
      </c>
      <c r="AQ15" s="101"/>
      <c r="AR15" s="102"/>
      <c r="AS15" s="102"/>
    </row>
    <row r="16" spans="1:57" ht="45.75" customHeight="1">
      <c r="A16" s="103">
        <f t="shared" si="2"/>
        <v>9</v>
      </c>
      <c r="B16" s="104"/>
      <c r="C16" s="109"/>
      <c r="D16" s="104"/>
      <c r="E16" s="109"/>
      <c r="F16" s="105"/>
      <c r="G16" s="105"/>
      <c r="H16" s="96"/>
      <c r="I16" s="96"/>
      <c r="J16" s="106"/>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8"/>
      <c r="AO16" s="100">
        <f t="shared" si="3"/>
        <v>0</v>
      </c>
      <c r="AP16" s="100">
        <f t="shared" si="1"/>
        <v>0</v>
      </c>
      <c r="AQ16" s="101"/>
      <c r="AR16" s="102"/>
      <c r="AS16" s="102"/>
    </row>
    <row r="17" spans="1:47" ht="45.75" customHeight="1">
      <c r="A17" s="103">
        <f t="shared" si="2"/>
        <v>10</v>
      </c>
      <c r="B17" s="104"/>
      <c r="C17" s="109"/>
      <c r="D17" s="104"/>
      <c r="E17" s="109"/>
      <c r="F17" s="105"/>
      <c r="G17" s="105"/>
      <c r="H17" s="96"/>
      <c r="I17" s="96"/>
      <c r="J17" s="106"/>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8"/>
      <c r="AO17" s="100">
        <f t="shared" si="3"/>
        <v>0</v>
      </c>
      <c r="AP17" s="100">
        <f>SUM(H17:I17,AO17)</f>
        <v>0</v>
      </c>
      <c r="AQ17" s="101"/>
      <c r="AR17" s="102"/>
      <c r="AS17" s="102"/>
    </row>
    <row r="18" spans="1:47" ht="45.75" customHeight="1">
      <c r="A18" s="103">
        <f t="shared" si="2"/>
        <v>11</v>
      </c>
      <c r="B18" s="104"/>
      <c r="C18" s="109"/>
      <c r="D18" s="104"/>
      <c r="E18" s="109"/>
      <c r="F18" s="105"/>
      <c r="G18" s="105"/>
      <c r="H18" s="96"/>
      <c r="I18" s="96"/>
      <c r="J18" s="110"/>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8"/>
      <c r="AO18" s="100">
        <f t="shared" si="3"/>
        <v>0</v>
      </c>
      <c r="AP18" s="100">
        <f t="shared" ref="AP18:AP30" si="4">SUM(H18:I18,AO18)</f>
        <v>0</v>
      </c>
      <c r="AQ18" s="101"/>
      <c r="AR18" s="102"/>
      <c r="AS18" s="102"/>
    </row>
    <row r="19" spans="1:47" ht="45.75" customHeight="1">
      <c r="A19" s="103">
        <f t="shared" si="2"/>
        <v>12</v>
      </c>
      <c r="B19" s="104"/>
      <c r="C19" s="109"/>
      <c r="D19" s="104"/>
      <c r="E19" s="109"/>
      <c r="F19" s="105"/>
      <c r="G19" s="105"/>
      <c r="H19" s="96"/>
      <c r="I19" s="96"/>
      <c r="J19" s="110"/>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8"/>
      <c r="AO19" s="100">
        <f t="shared" si="3"/>
        <v>0</v>
      </c>
      <c r="AP19" s="100">
        <f t="shared" si="4"/>
        <v>0</v>
      </c>
      <c r="AQ19" s="101"/>
      <c r="AR19" s="102"/>
      <c r="AS19" s="102"/>
    </row>
    <row r="20" spans="1:47" ht="45.75" customHeight="1">
      <c r="A20" s="103">
        <f t="shared" si="2"/>
        <v>13</v>
      </c>
      <c r="B20" s="104"/>
      <c r="C20" s="109"/>
      <c r="D20" s="104"/>
      <c r="E20" s="109"/>
      <c r="F20" s="105"/>
      <c r="G20" s="105"/>
      <c r="H20" s="96"/>
      <c r="I20" s="96"/>
      <c r="J20" s="110"/>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8"/>
      <c r="AO20" s="100">
        <f t="shared" si="3"/>
        <v>0</v>
      </c>
      <c r="AP20" s="100">
        <f t="shared" si="4"/>
        <v>0</v>
      </c>
      <c r="AQ20" s="101"/>
      <c r="AR20" s="102"/>
      <c r="AS20" s="102"/>
    </row>
    <row r="21" spans="1:47" ht="45.75" customHeight="1">
      <c r="A21" s="103">
        <f t="shared" si="2"/>
        <v>14</v>
      </c>
      <c r="B21" s="104"/>
      <c r="C21" s="109"/>
      <c r="D21" s="104"/>
      <c r="E21" s="109"/>
      <c r="F21" s="105"/>
      <c r="G21" s="105"/>
      <c r="H21" s="96"/>
      <c r="I21" s="96"/>
      <c r="J21" s="106"/>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8"/>
      <c r="AO21" s="100">
        <f t="shared" si="3"/>
        <v>0</v>
      </c>
      <c r="AP21" s="100">
        <f t="shared" si="4"/>
        <v>0</v>
      </c>
      <c r="AQ21" s="101"/>
      <c r="AR21" s="102"/>
      <c r="AS21" s="102"/>
    </row>
    <row r="22" spans="1:47" ht="45.75" customHeight="1">
      <c r="A22" s="103">
        <f t="shared" si="2"/>
        <v>15</v>
      </c>
      <c r="B22" s="104"/>
      <c r="C22" s="109"/>
      <c r="D22" s="104"/>
      <c r="E22" s="109"/>
      <c r="F22" s="105"/>
      <c r="G22" s="105"/>
      <c r="H22" s="96"/>
      <c r="I22" s="96"/>
      <c r="J22" s="106"/>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8"/>
      <c r="AO22" s="100">
        <f t="shared" si="3"/>
        <v>0</v>
      </c>
      <c r="AP22" s="100">
        <f t="shared" si="4"/>
        <v>0</v>
      </c>
      <c r="AQ22" s="101"/>
      <c r="AR22" s="102"/>
      <c r="AS22" s="102"/>
    </row>
    <row r="23" spans="1:47" ht="45.75" customHeight="1">
      <c r="A23" s="103">
        <f t="shared" si="2"/>
        <v>16</v>
      </c>
      <c r="B23" s="104"/>
      <c r="C23" s="109"/>
      <c r="D23" s="104"/>
      <c r="E23" s="109"/>
      <c r="F23" s="105"/>
      <c r="G23" s="105"/>
      <c r="H23" s="96"/>
      <c r="I23" s="96"/>
      <c r="J23" s="106"/>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8"/>
      <c r="AO23" s="100">
        <f t="shared" si="3"/>
        <v>0</v>
      </c>
      <c r="AP23" s="100">
        <f t="shared" si="4"/>
        <v>0</v>
      </c>
      <c r="AQ23" s="101"/>
      <c r="AR23" s="102"/>
      <c r="AS23" s="102"/>
    </row>
    <row r="24" spans="1:47" ht="45.75" customHeight="1">
      <c r="A24" s="103">
        <f t="shared" si="2"/>
        <v>17</v>
      </c>
      <c r="B24" s="104"/>
      <c r="C24" s="109"/>
      <c r="D24" s="104"/>
      <c r="E24" s="109"/>
      <c r="F24" s="105"/>
      <c r="G24" s="105"/>
      <c r="H24" s="96"/>
      <c r="I24" s="96"/>
      <c r="J24" s="106"/>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8"/>
      <c r="AO24" s="100">
        <f t="shared" si="3"/>
        <v>0</v>
      </c>
      <c r="AP24" s="100">
        <f t="shared" si="4"/>
        <v>0</v>
      </c>
      <c r="AQ24" s="101"/>
      <c r="AR24" s="102"/>
      <c r="AS24" s="102"/>
    </row>
    <row r="25" spans="1:47" ht="45.75" customHeight="1">
      <c r="A25" s="103">
        <f t="shared" si="2"/>
        <v>18</v>
      </c>
      <c r="B25" s="104"/>
      <c r="C25" s="109"/>
      <c r="D25" s="104"/>
      <c r="E25" s="109"/>
      <c r="F25" s="105"/>
      <c r="G25" s="105"/>
      <c r="H25" s="96"/>
      <c r="I25" s="96"/>
      <c r="J25" s="106"/>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8"/>
      <c r="AO25" s="100">
        <f t="shared" si="3"/>
        <v>0</v>
      </c>
      <c r="AP25" s="100">
        <f t="shared" si="4"/>
        <v>0</v>
      </c>
      <c r="AQ25" s="101"/>
      <c r="AR25" s="102"/>
      <c r="AS25" s="102"/>
    </row>
    <row r="26" spans="1:47" ht="45.75" customHeight="1">
      <c r="A26" s="103">
        <f t="shared" si="2"/>
        <v>19</v>
      </c>
      <c r="B26" s="104"/>
      <c r="C26" s="109"/>
      <c r="D26" s="104"/>
      <c r="E26" s="109"/>
      <c r="F26" s="105"/>
      <c r="G26" s="105"/>
      <c r="H26" s="96"/>
      <c r="I26" s="96"/>
      <c r="J26" s="110"/>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8"/>
      <c r="AO26" s="100">
        <f t="shared" si="3"/>
        <v>0</v>
      </c>
      <c r="AP26" s="100">
        <f t="shared" si="4"/>
        <v>0</v>
      </c>
      <c r="AQ26" s="101"/>
      <c r="AR26" s="102"/>
      <c r="AS26" s="102"/>
    </row>
    <row r="27" spans="1:47" ht="45.75" customHeight="1" thickBot="1">
      <c r="A27" s="103">
        <f t="shared" si="2"/>
        <v>20</v>
      </c>
      <c r="B27" s="104"/>
      <c r="C27" s="109"/>
      <c r="D27" s="104"/>
      <c r="E27" s="109"/>
      <c r="F27" s="105"/>
      <c r="G27" s="105"/>
      <c r="H27" s="96"/>
      <c r="I27" s="96"/>
      <c r="J27" s="106"/>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8"/>
      <c r="AO27" s="100">
        <f t="shared" si="3"/>
        <v>0</v>
      </c>
      <c r="AP27" s="100">
        <f t="shared" si="4"/>
        <v>0</v>
      </c>
      <c r="AQ27" s="101"/>
      <c r="AR27" s="102"/>
      <c r="AS27" s="102"/>
    </row>
    <row r="28" spans="1:47" ht="45.75" customHeight="1" thickBot="1">
      <c r="A28" s="111"/>
      <c r="B28" s="423" t="s">
        <v>73</v>
      </c>
      <c r="C28" s="424"/>
      <c r="D28" s="424"/>
      <c r="E28" s="424"/>
      <c r="F28" s="424"/>
      <c r="G28" s="425"/>
      <c r="H28" s="244">
        <f>SUM(H8:H27)</f>
        <v>0</v>
      </c>
      <c r="I28" s="244">
        <f>SUM(I8:I27)</f>
        <v>0</v>
      </c>
      <c r="J28" s="245">
        <f t="shared" ref="J28:AO28" si="5">SUM(J8:J27)</f>
        <v>0</v>
      </c>
      <c r="K28" s="246">
        <f t="shared" si="5"/>
        <v>0</v>
      </c>
      <c r="L28" s="246">
        <f t="shared" si="5"/>
        <v>0</v>
      </c>
      <c r="M28" s="246">
        <f t="shared" si="5"/>
        <v>0</v>
      </c>
      <c r="N28" s="246">
        <f t="shared" si="5"/>
        <v>0</v>
      </c>
      <c r="O28" s="246">
        <f t="shared" si="5"/>
        <v>0</v>
      </c>
      <c r="P28" s="246">
        <f t="shared" si="5"/>
        <v>0</v>
      </c>
      <c r="Q28" s="246">
        <f t="shared" si="5"/>
        <v>0</v>
      </c>
      <c r="R28" s="246">
        <f t="shared" si="5"/>
        <v>0</v>
      </c>
      <c r="S28" s="246">
        <f t="shared" si="5"/>
        <v>0</v>
      </c>
      <c r="T28" s="246">
        <f t="shared" si="5"/>
        <v>0</v>
      </c>
      <c r="U28" s="246">
        <f t="shared" si="5"/>
        <v>0</v>
      </c>
      <c r="V28" s="246">
        <f t="shared" si="5"/>
        <v>0</v>
      </c>
      <c r="W28" s="246">
        <f t="shared" si="5"/>
        <v>0</v>
      </c>
      <c r="X28" s="246">
        <f t="shared" si="5"/>
        <v>0</v>
      </c>
      <c r="Y28" s="246">
        <f t="shared" si="5"/>
        <v>0</v>
      </c>
      <c r="Z28" s="246">
        <f t="shared" si="5"/>
        <v>0</v>
      </c>
      <c r="AA28" s="246">
        <f t="shared" si="5"/>
        <v>0</v>
      </c>
      <c r="AB28" s="246">
        <f t="shared" si="5"/>
        <v>0</v>
      </c>
      <c r="AC28" s="246">
        <f t="shared" si="5"/>
        <v>0</v>
      </c>
      <c r="AD28" s="246">
        <f t="shared" si="5"/>
        <v>0</v>
      </c>
      <c r="AE28" s="246">
        <f t="shared" si="5"/>
        <v>0</v>
      </c>
      <c r="AF28" s="246">
        <f t="shared" si="5"/>
        <v>0</v>
      </c>
      <c r="AG28" s="246">
        <f t="shared" si="5"/>
        <v>0</v>
      </c>
      <c r="AH28" s="246">
        <f t="shared" si="5"/>
        <v>0</v>
      </c>
      <c r="AI28" s="246">
        <f t="shared" si="5"/>
        <v>0</v>
      </c>
      <c r="AJ28" s="246">
        <f t="shared" si="5"/>
        <v>0</v>
      </c>
      <c r="AK28" s="246">
        <f t="shared" si="5"/>
        <v>0</v>
      </c>
      <c r="AL28" s="246">
        <f t="shared" si="5"/>
        <v>0</v>
      </c>
      <c r="AM28" s="246">
        <f t="shared" si="5"/>
        <v>0</v>
      </c>
      <c r="AN28" s="247">
        <f t="shared" si="5"/>
        <v>0</v>
      </c>
      <c r="AO28" s="248">
        <f t="shared" si="5"/>
        <v>0</v>
      </c>
      <c r="AP28" s="249">
        <f t="shared" si="4"/>
        <v>0</v>
      </c>
      <c r="AQ28" s="426"/>
      <c r="AR28" s="426"/>
      <c r="AS28" s="426"/>
    </row>
    <row r="29" spans="1:47" ht="45.75" customHeight="1" thickBot="1">
      <c r="A29" s="111"/>
      <c r="B29" s="429" t="s">
        <v>74</v>
      </c>
      <c r="C29" s="430"/>
      <c r="D29" s="431"/>
      <c r="E29" s="431"/>
      <c r="F29" s="431"/>
      <c r="G29" s="431"/>
      <c r="H29" s="250"/>
      <c r="I29" s="116"/>
      <c r="J29" s="117"/>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9"/>
      <c r="AO29" s="113">
        <f>SUM(J29:AN29)</f>
        <v>0</v>
      </c>
      <c r="AP29" s="114">
        <f t="shared" si="4"/>
        <v>0</v>
      </c>
      <c r="AQ29" s="427"/>
      <c r="AR29" s="427"/>
      <c r="AS29" s="427"/>
    </row>
    <row r="30" spans="1:47" ht="45.75" customHeight="1" thickBot="1">
      <c r="A30" s="115"/>
      <c r="B30" s="432" t="s">
        <v>75</v>
      </c>
      <c r="C30" s="431"/>
      <c r="D30" s="431"/>
      <c r="E30" s="431"/>
      <c r="F30" s="431"/>
      <c r="G30" s="431"/>
      <c r="H30" s="250"/>
      <c r="I30" s="116"/>
      <c r="J30" s="117"/>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9"/>
      <c r="AO30" s="113">
        <f>SUM(J30:AN30)</f>
        <v>0</v>
      </c>
      <c r="AP30" s="112">
        <f t="shared" si="4"/>
        <v>0</v>
      </c>
      <c r="AQ30" s="428"/>
      <c r="AR30" s="428"/>
      <c r="AS30" s="428"/>
    </row>
    <row r="31" spans="1:47" ht="45.75" customHeight="1" thickBot="1">
      <c r="A31" s="120"/>
      <c r="B31" s="121"/>
      <c r="C31" s="121"/>
      <c r="D31" s="121"/>
      <c r="E31" s="121"/>
      <c r="F31" s="121"/>
      <c r="G31" s="121"/>
      <c r="H31" s="121"/>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3"/>
      <c r="AP31" s="124" t="str">
        <f>IF(AP28*AP30=0,"-",AP28/AP30)</f>
        <v>-</v>
      </c>
      <c r="AQ31" s="396" t="str">
        <f>IF(AP31="-","",IF(AP31&gt;1.25,"定員超過減算対象の可能性あり",""))</f>
        <v/>
      </c>
      <c r="AR31" s="397"/>
      <c r="AS31" s="398"/>
    </row>
    <row r="32" spans="1:47" ht="6" customHeight="1">
      <c r="B32" s="125"/>
      <c r="C32" s="125"/>
      <c r="D32" s="125"/>
      <c r="E32" s="125"/>
      <c r="F32" s="125"/>
      <c r="G32" s="125"/>
      <c r="H32" s="125"/>
      <c r="I32" s="125"/>
      <c r="J32" s="125"/>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row>
    <row r="33" spans="2:64" ht="23.45" customHeight="1">
      <c r="C33" s="127" t="s">
        <v>76</v>
      </c>
      <c r="D33" s="127"/>
      <c r="I33" s="127"/>
      <c r="J33" s="127"/>
      <c r="K33" s="128"/>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row>
    <row r="34" spans="2:64" s="130" customFormat="1" ht="72.75" customHeight="1">
      <c r="C34" s="131" t="s">
        <v>77</v>
      </c>
      <c r="D34" s="399" t="e">
        <f>"別途指定する障害福祉サービス事業所を【"&amp;TEXT(H5,"gggee年mm月")&amp;"～"&amp;TEXT(J5,"gggee年mm月")&amp;"】に利用した者について、サービス種別、利用開始日、月別の利用日数を記載してください。また、当該利用者に対して提供した直近１回の「（１）アセスメント又はモニタリング実施日」、「（２）個別支援計画に利用者（保護者）が同意した日」及び「（３）計画開始日」を記載してください。（列・行が不足した場合は、適宜追加してください。）"</f>
        <v>#NUM!</v>
      </c>
      <c r="E34" s="399"/>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399"/>
      <c r="AP34" s="399"/>
      <c r="AQ34" s="399"/>
      <c r="AR34" s="399"/>
      <c r="AS34" s="399"/>
      <c r="AT34" s="132"/>
      <c r="AU34" s="132"/>
      <c r="AV34" s="132"/>
      <c r="AW34" s="132"/>
      <c r="AX34" s="133"/>
      <c r="AY34" s="133"/>
      <c r="AZ34" s="133"/>
      <c r="BA34" s="133"/>
      <c r="BB34" s="133"/>
      <c r="BC34" s="133"/>
      <c r="BD34" s="133"/>
      <c r="BE34" s="133"/>
      <c r="BF34" s="133"/>
      <c r="BG34" s="133"/>
      <c r="BH34" s="133"/>
      <c r="BI34" s="133"/>
    </row>
    <row r="35" spans="2:64" s="130" customFormat="1" ht="25.15" customHeight="1">
      <c r="C35" s="134" t="s">
        <v>78</v>
      </c>
      <c r="D35" s="400" t="s">
        <v>79</v>
      </c>
      <c r="E35" s="400"/>
      <c r="F35" s="400"/>
      <c r="G35" s="400"/>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0"/>
      <c r="AM35" s="400"/>
      <c r="AN35" s="400"/>
      <c r="AO35" s="400"/>
      <c r="AP35" s="400"/>
      <c r="AQ35" s="400"/>
      <c r="AR35" s="400"/>
      <c r="AS35" s="400"/>
      <c r="AT35" s="135"/>
      <c r="AU35" s="135"/>
      <c r="AV35" s="133"/>
      <c r="AW35" s="133"/>
      <c r="AX35" s="133"/>
      <c r="AY35" s="133"/>
      <c r="AZ35" s="133"/>
      <c r="BA35" s="133"/>
      <c r="BB35" s="133"/>
      <c r="BC35" s="133"/>
      <c r="BD35" s="133"/>
      <c r="BE35" s="133"/>
      <c r="BF35" s="133"/>
      <c r="BG35" s="133"/>
      <c r="BH35" s="133"/>
      <c r="BI35" s="133"/>
    </row>
    <row r="36" spans="2:64" s="130" customFormat="1" ht="45.75" customHeight="1">
      <c r="C36" s="134" t="s">
        <v>80</v>
      </c>
      <c r="D36" s="400" t="s">
        <v>81</v>
      </c>
      <c r="E36" s="400"/>
      <c r="F36" s="400"/>
      <c r="G36" s="400"/>
      <c r="H36" s="400"/>
      <c r="I36" s="400"/>
      <c r="J36" s="400"/>
      <c r="K36" s="400"/>
      <c r="L36" s="400"/>
      <c r="M36" s="400"/>
      <c r="N36" s="400"/>
      <c r="O36" s="400"/>
      <c r="P36" s="400"/>
      <c r="Q36" s="400"/>
      <c r="R36" s="400"/>
      <c r="S36" s="400"/>
      <c r="T36" s="400"/>
      <c r="U36" s="400"/>
      <c r="V36" s="400"/>
      <c r="W36" s="400"/>
      <c r="X36" s="400"/>
      <c r="Y36" s="400"/>
      <c r="Z36" s="400"/>
      <c r="AA36" s="400"/>
      <c r="AB36" s="400"/>
      <c r="AC36" s="400"/>
      <c r="AD36" s="400"/>
      <c r="AE36" s="400"/>
      <c r="AF36" s="400"/>
      <c r="AG36" s="400"/>
      <c r="AH36" s="400"/>
      <c r="AI36" s="400"/>
      <c r="AJ36" s="400"/>
      <c r="AK36" s="400"/>
      <c r="AL36" s="400"/>
      <c r="AM36" s="400"/>
      <c r="AN36" s="400"/>
      <c r="AO36" s="400"/>
      <c r="AP36" s="400"/>
      <c r="AQ36" s="400"/>
      <c r="AR36" s="400"/>
      <c r="AS36" s="400"/>
      <c r="AT36" s="135"/>
      <c r="AU36" s="135"/>
      <c r="AV36" s="133"/>
      <c r="AW36" s="133"/>
      <c r="AX36" s="133"/>
      <c r="AY36" s="133"/>
      <c r="AZ36" s="133"/>
      <c r="BA36" s="133"/>
      <c r="BB36" s="133"/>
      <c r="BC36" s="133"/>
      <c r="BD36" s="133"/>
      <c r="BE36" s="133"/>
      <c r="BF36" s="133"/>
      <c r="BG36" s="133"/>
      <c r="BH36" s="133"/>
      <c r="BI36" s="133"/>
    </row>
    <row r="37" spans="2:64" s="130" customFormat="1" ht="25.15" customHeight="1">
      <c r="C37" s="134" t="s">
        <v>82</v>
      </c>
      <c r="D37" s="390" t="s">
        <v>136</v>
      </c>
      <c r="E37" s="390"/>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90"/>
      <c r="AQ37" s="390"/>
      <c r="AR37" s="390"/>
      <c r="AS37" s="390"/>
      <c r="AT37" s="135"/>
      <c r="AU37" s="135"/>
      <c r="AV37" s="133"/>
      <c r="AW37" s="133"/>
      <c r="AX37" s="133"/>
      <c r="AY37" s="133"/>
      <c r="AZ37" s="133"/>
      <c r="BA37" s="133"/>
      <c r="BB37" s="133"/>
      <c r="BC37" s="133"/>
      <c r="BD37" s="133"/>
      <c r="BE37" s="133"/>
      <c r="BF37" s="133"/>
      <c r="BG37" s="133"/>
      <c r="BH37" s="133"/>
      <c r="BI37" s="133"/>
    </row>
    <row r="38" spans="2:64" ht="12.6" customHeight="1">
      <c r="B38" s="129"/>
      <c r="C38" s="129"/>
      <c r="D38" s="129"/>
      <c r="E38" s="129"/>
      <c r="F38" s="129"/>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row>
    <row r="39" spans="2:64" ht="17.25">
      <c r="B39" s="129"/>
      <c r="C39" s="129"/>
      <c r="D39" s="129"/>
      <c r="E39" s="129"/>
      <c r="F39" s="129"/>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row>
  </sheetData>
  <mergeCells count="34">
    <mergeCell ref="A4:A7"/>
    <mergeCell ref="B4:B7"/>
    <mergeCell ref="C4:C7"/>
    <mergeCell ref="D4:D7"/>
    <mergeCell ref="E4:E7"/>
    <mergeCell ref="B2:C2"/>
    <mergeCell ref="B28:G28"/>
    <mergeCell ref="AQ28:AQ30"/>
    <mergeCell ref="AR28:AR30"/>
    <mergeCell ref="AS28:AS30"/>
    <mergeCell ref="B29:G29"/>
    <mergeCell ref="B30:G30"/>
    <mergeCell ref="H5:H7"/>
    <mergeCell ref="I5:I7"/>
    <mergeCell ref="J5:AO5"/>
    <mergeCell ref="AP5:AP7"/>
    <mergeCell ref="AO6:AO7"/>
    <mergeCell ref="AO1:AP2"/>
    <mergeCell ref="D37:AS37"/>
    <mergeCell ref="D2:E2"/>
    <mergeCell ref="F4:F7"/>
    <mergeCell ref="G4:G7"/>
    <mergeCell ref="AQ31:AS31"/>
    <mergeCell ref="D34:AS34"/>
    <mergeCell ref="D35:AS35"/>
    <mergeCell ref="D36:AS36"/>
    <mergeCell ref="H4:AP4"/>
    <mergeCell ref="AQ1:AS2"/>
    <mergeCell ref="AQ4:AQ7"/>
    <mergeCell ref="AR4:AR7"/>
    <mergeCell ref="AS4:AS7"/>
    <mergeCell ref="K1:AF1"/>
    <mergeCell ref="AG1:AI2"/>
    <mergeCell ref="AJ1:AN2"/>
  </mergeCells>
  <phoneticPr fontId="6"/>
  <conditionalFormatting sqref="AQ9:AS27">
    <cfRule type="expression" dxfId="10" priority="1">
      <formula>IF($B9="",FALSE,IF($B9=$B8,TRUE,FALSE))</formula>
    </cfRule>
  </conditionalFormatting>
  <dataValidations disablePrompts="1" count="2">
    <dataValidation type="list" allowBlank="1" showInputMessage="1" showErrorMessage="1" sqref="C8:C27">
      <formula1>",区分１,区分２,区分３,区分４,区分５,区分６"</formula1>
    </dataValidation>
    <dataValidation type="list" allowBlank="1" showInputMessage="1" showErrorMessage="1" sqref="E8:E27">
      <formula1>"自立訓練(機能訓練),自立訓練(生活訓練),宿泊型自立訓練(生活訓練)"</formula1>
    </dataValidation>
  </dataValidations>
  <printOptions horizontalCentered="1"/>
  <pageMargins left="0.19685039370078741" right="0.19685039370078741" top="0.78740157480314965" bottom="0.19685039370078741" header="0.31496062992125984" footer="0.11811023622047245"/>
  <pageSetup paperSize="9" scale="56" fitToHeight="0" orientation="landscape" r:id="rId1"/>
  <headerFooter>
    <oddHeader>&amp;L【機密性２情報】</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40"/>
  <sheetViews>
    <sheetView view="pageBreakPreview" zoomScale="55" zoomScaleNormal="70" zoomScaleSheetLayoutView="55" workbookViewId="0">
      <pane ySplit="8" topLeftCell="A9" activePane="bottomLeft" state="frozen"/>
      <selection pane="bottomLeft" activeCell="H5" sqref="H5:AP5"/>
    </sheetView>
  </sheetViews>
  <sheetFormatPr defaultRowHeight="13.5"/>
  <cols>
    <col min="1" max="1" width="5.125" style="74" customWidth="1"/>
    <col min="2" max="2" width="17.75" style="74" customWidth="1"/>
    <col min="3" max="3" width="6.625" style="74" customWidth="1"/>
    <col min="4" max="4" width="12" style="74" customWidth="1"/>
    <col min="5" max="5" width="15.625" style="74" customWidth="1"/>
    <col min="6" max="6" width="11.5" style="74" customWidth="1"/>
    <col min="7" max="7" width="10.75" style="74" customWidth="1"/>
    <col min="8" max="9" width="8.75" style="74" customWidth="1"/>
    <col min="10" max="40" width="3.625" style="74" customWidth="1"/>
    <col min="41" max="41" width="5.375" style="74" customWidth="1"/>
    <col min="42" max="42" width="10.75" style="74" customWidth="1"/>
    <col min="43" max="45" width="11.75" style="74" customWidth="1"/>
    <col min="46" max="46" width="8.875" style="74" customWidth="1"/>
    <col min="47" max="47" width="12" style="74" customWidth="1"/>
    <col min="48" max="48" width="1.5" style="74" customWidth="1"/>
    <col min="49" max="283" width="9" style="74"/>
    <col min="284" max="284" width="3.375" style="74" customWidth="1"/>
    <col min="285" max="285" width="17" style="74" customWidth="1"/>
    <col min="286" max="286" width="6" style="74" customWidth="1"/>
    <col min="287" max="299" width="12.375" style="74" customWidth="1"/>
    <col min="300" max="300" width="13.25" style="74" customWidth="1"/>
    <col min="301" max="301" width="50.75" style="74" customWidth="1"/>
    <col min="302" max="302" width="8.875" style="74" customWidth="1"/>
    <col min="303" max="303" width="12" style="74" customWidth="1"/>
    <col min="304" max="304" width="1.5" style="74" customWidth="1"/>
    <col min="305" max="539" width="9" style="74"/>
    <col min="540" max="540" width="3.375" style="74" customWidth="1"/>
    <col min="541" max="541" width="17" style="74" customWidth="1"/>
    <col min="542" max="542" width="6" style="74" customWidth="1"/>
    <col min="543" max="555" width="12.375" style="74" customWidth="1"/>
    <col min="556" max="556" width="13.25" style="74" customWidth="1"/>
    <col min="557" max="557" width="50.75" style="74" customWidth="1"/>
    <col min="558" max="558" width="8.875" style="74" customWidth="1"/>
    <col min="559" max="559" width="12" style="74" customWidth="1"/>
    <col min="560" max="560" width="1.5" style="74" customWidth="1"/>
    <col min="561" max="795" width="9" style="74"/>
    <col min="796" max="796" width="3.375" style="74" customWidth="1"/>
    <col min="797" max="797" width="17" style="74" customWidth="1"/>
    <col min="798" max="798" width="6" style="74" customWidth="1"/>
    <col min="799" max="811" width="12.375" style="74" customWidth="1"/>
    <col min="812" max="812" width="13.25" style="74" customWidth="1"/>
    <col min="813" max="813" width="50.75" style="74" customWidth="1"/>
    <col min="814" max="814" width="8.875" style="74" customWidth="1"/>
    <col min="815" max="815" width="12" style="74" customWidth="1"/>
    <col min="816" max="816" width="1.5" style="74" customWidth="1"/>
    <col min="817" max="1051" width="9" style="74"/>
    <col min="1052" max="1052" width="3.375" style="74" customWidth="1"/>
    <col min="1053" max="1053" width="17" style="74" customWidth="1"/>
    <col min="1054" max="1054" width="6" style="74" customWidth="1"/>
    <col min="1055" max="1067" width="12.375" style="74" customWidth="1"/>
    <col min="1068" max="1068" width="13.25" style="74" customWidth="1"/>
    <col min="1069" max="1069" width="50.75" style="74" customWidth="1"/>
    <col min="1070" max="1070" width="8.875" style="74" customWidth="1"/>
    <col min="1071" max="1071" width="12" style="74" customWidth="1"/>
    <col min="1072" max="1072" width="1.5" style="74" customWidth="1"/>
    <col min="1073" max="1307" width="9" style="74"/>
    <col min="1308" max="1308" width="3.375" style="74" customWidth="1"/>
    <col min="1309" max="1309" width="17" style="74" customWidth="1"/>
    <col min="1310" max="1310" width="6" style="74" customWidth="1"/>
    <col min="1311" max="1323" width="12.375" style="74" customWidth="1"/>
    <col min="1324" max="1324" width="13.25" style="74" customWidth="1"/>
    <col min="1325" max="1325" width="50.75" style="74" customWidth="1"/>
    <col min="1326" max="1326" width="8.875" style="74" customWidth="1"/>
    <col min="1327" max="1327" width="12" style="74" customWidth="1"/>
    <col min="1328" max="1328" width="1.5" style="74" customWidth="1"/>
    <col min="1329" max="1563" width="9" style="74"/>
    <col min="1564" max="1564" width="3.375" style="74" customWidth="1"/>
    <col min="1565" max="1565" width="17" style="74" customWidth="1"/>
    <col min="1566" max="1566" width="6" style="74" customWidth="1"/>
    <col min="1567" max="1579" width="12.375" style="74" customWidth="1"/>
    <col min="1580" max="1580" width="13.25" style="74" customWidth="1"/>
    <col min="1581" max="1581" width="50.75" style="74" customWidth="1"/>
    <col min="1582" max="1582" width="8.875" style="74" customWidth="1"/>
    <col min="1583" max="1583" width="12" style="74" customWidth="1"/>
    <col min="1584" max="1584" width="1.5" style="74" customWidth="1"/>
    <col min="1585" max="1819" width="9" style="74"/>
    <col min="1820" max="1820" width="3.375" style="74" customWidth="1"/>
    <col min="1821" max="1821" width="17" style="74" customWidth="1"/>
    <col min="1822" max="1822" width="6" style="74" customWidth="1"/>
    <col min="1823" max="1835" width="12.375" style="74" customWidth="1"/>
    <col min="1836" max="1836" width="13.25" style="74" customWidth="1"/>
    <col min="1837" max="1837" width="50.75" style="74" customWidth="1"/>
    <col min="1838" max="1838" width="8.875" style="74" customWidth="1"/>
    <col min="1839" max="1839" width="12" style="74" customWidth="1"/>
    <col min="1840" max="1840" width="1.5" style="74" customWidth="1"/>
    <col min="1841" max="2075" width="9" style="74"/>
    <col min="2076" max="2076" width="3.375" style="74" customWidth="1"/>
    <col min="2077" max="2077" width="17" style="74" customWidth="1"/>
    <col min="2078" max="2078" width="6" style="74" customWidth="1"/>
    <col min="2079" max="2091" width="12.375" style="74" customWidth="1"/>
    <col min="2092" max="2092" width="13.25" style="74" customWidth="1"/>
    <col min="2093" max="2093" width="50.75" style="74" customWidth="1"/>
    <col min="2094" max="2094" width="8.875" style="74" customWidth="1"/>
    <col min="2095" max="2095" width="12" style="74" customWidth="1"/>
    <col min="2096" max="2096" width="1.5" style="74" customWidth="1"/>
    <col min="2097" max="2331" width="9" style="74"/>
    <col min="2332" max="2332" width="3.375" style="74" customWidth="1"/>
    <col min="2333" max="2333" width="17" style="74" customWidth="1"/>
    <col min="2334" max="2334" width="6" style="74" customWidth="1"/>
    <col min="2335" max="2347" width="12.375" style="74" customWidth="1"/>
    <col min="2348" max="2348" width="13.25" style="74" customWidth="1"/>
    <col min="2349" max="2349" width="50.75" style="74" customWidth="1"/>
    <col min="2350" max="2350" width="8.875" style="74" customWidth="1"/>
    <col min="2351" max="2351" width="12" style="74" customWidth="1"/>
    <col min="2352" max="2352" width="1.5" style="74" customWidth="1"/>
    <col min="2353" max="2587" width="9" style="74"/>
    <col min="2588" max="2588" width="3.375" style="74" customWidth="1"/>
    <col min="2589" max="2589" width="17" style="74" customWidth="1"/>
    <col min="2590" max="2590" width="6" style="74" customWidth="1"/>
    <col min="2591" max="2603" width="12.375" style="74" customWidth="1"/>
    <col min="2604" max="2604" width="13.25" style="74" customWidth="1"/>
    <col min="2605" max="2605" width="50.75" style="74" customWidth="1"/>
    <col min="2606" max="2606" width="8.875" style="74" customWidth="1"/>
    <col min="2607" max="2607" width="12" style="74" customWidth="1"/>
    <col min="2608" max="2608" width="1.5" style="74" customWidth="1"/>
    <col min="2609" max="2843" width="9" style="74"/>
    <col min="2844" max="2844" width="3.375" style="74" customWidth="1"/>
    <col min="2845" max="2845" width="17" style="74" customWidth="1"/>
    <col min="2846" max="2846" width="6" style="74" customWidth="1"/>
    <col min="2847" max="2859" width="12.375" style="74" customWidth="1"/>
    <col min="2860" max="2860" width="13.25" style="74" customWidth="1"/>
    <col min="2861" max="2861" width="50.75" style="74" customWidth="1"/>
    <col min="2862" max="2862" width="8.875" style="74" customWidth="1"/>
    <col min="2863" max="2863" width="12" style="74" customWidth="1"/>
    <col min="2864" max="2864" width="1.5" style="74" customWidth="1"/>
    <col min="2865" max="3099" width="9" style="74"/>
    <col min="3100" max="3100" width="3.375" style="74" customWidth="1"/>
    <col min="3101" max="3101" width="17" style="74" customWidth="1"/>
    <col min="3102" max="3102" width="6" style="74" customWidth="1"/>
    <col min="3103" max="3115" width="12.375" style="74" customWidth="1"/>
    <col min="3116" max="3116" width="13.25" style="74" customWidth="1"/>
    <col min="3117" max="3117" width="50.75" style="74" customWidth="1"/>
    <col min="3118" max="3118" width="8.875" style="74" customWidth="1"/>
    <col min="3119" max="3119" width="12" style="74" customWidth="1"/>
    <col min="3120" max="3120" width="1.5" style="74" customWidth="1"/>
    <col min="3121" max="3355" width="9" style="74"/>
    <col min="3356" max="3356" width="3.375" style="74" customWidth="1"/>
    <col min="3357" max="3357" width="17" style="74" customWidth="1"/>
    <col min="3358" max="3358" width="6" style="74" customWidth="1"/>
    <col min="3359" max="3371" width="12.375" style="74" customWidth="1"/>
    <col min="3372" max="3372" width="13.25" style="74" customWidth="1"/>
    <col min="3373" max="3373" width="50.75" style="74" customWidth="1"/>
    <col min="3374" max="3374" width="8.875" style="74" customWidth="1"/>
    <col min="3375" max="3375" width="12" style="74" customWidth="1"/>
    <col min="3376" max="3376" width="1.5" style="74" customWidth="1"/>
    <col min="3377" max="3611" width="9" style="74"/>
    <col min="3612" max="3612" width="3.375" style="74" customWidth="1"/>
    <col min="3613" max="3613" width="17" style="74" customWidth="1"/>
    <col min="3614" max="3614" width="6" style="74" customWidth="1"/>
    <col min="3615" max="3627" width="12.375" style="74" customWidth="1"/>
    <col min="3628" max="3628" width="13.25" style="74" customWidth="1"/>
    <col min="3629" max="3629" width="50.75" style="74" customWidth="1"/>
    <col min="3630" max="3630" width="8.875" style="74" customWidth="1"/>
    <col min="3631" max="3631" width="12" style="74" customWidth="1"/>
    <col min="3632" max="3632" width="1.5" style="74" customWidth="1"/>
    <col min="3633" max="3867" width="9" style="74"/>
    <col min="3868" max="3868" width="3.375" style="74" customWidth="1"/>
    <col min="3869" max="3869" width="17" style="74" customWidth="1"/>
    <col min="3870" max="3870" width="6" style="74" customWidth="1"/>
    <col min="3871" max="3883" width="12.375" style="74" customWidth="1"/>
    <col min="3884" max="3884" width="13.25" style="74" customWidth="1"/>
    <col min="3885" max="3885" width="50.75" style="74" customWidth="1"/>
    <col min="3886" max="3886" width="8.875" style="74" customWidth="1"/>
    <col min="3887" max="3887" width="12" style="74" customWidth="1"/>
    <col min="3888" max="3888" width="1.5" style="74" customWidth="1"/>
    <col min="3889" max="4123" width="9" style="74"/>
    <col min="4124" max="4124" width="3.375" style="74" customWidth="1"/>
    <col min="4125" max="4125" width="17" style="74" customWidth="1"/>
    <col min="4126" max="4126" width="6" style="74" customWidth="1"/>
    <col min="4127" max="4139" width="12.375" style="74" customWidth="1"/>
    <col min="4140" max="4140" width="13.25" style="74" customWidth="1"/>
    <col min="4141" max="4141" width="50.75" style="74" customWidth="1"/>
    <col min="4142" max="4142" width="8.875" style="74" customWidth="1"/>
    <col min="4143" max="4143" width="12" style="74" customWidth="1"/>
    <col min="4144" max="4144" width="1.5" style="74" customWidth="1"/>
    <col min="4145" max="4379" width="9" style="74"/>
    <col min="4380" max="4380" width="3.375" style="74" customWidth="1"/>
    <col min="4381" max="4381" width="17" style="74" customWidth="1"/>
    <col min="4382" max="4382" width="6" style="74" customWidth="1"/>
    <col min="4383" max="4395" width="12.375" style="74" customWidth="1"/>
    <col min="4396" max="4396" width="13.25" style="74" customWidth="1"/>
    <col min="4397" max="4397" width="50.75" style="74" customWidth="1"/>
    <col min="4398" max="4398" width="8.875" style="74" customWidth="1"/>
    <col min="4399" max="4399" width="12" style="74" customWidth="1"/>
    <col min="4400" max="4400" width="1.5" style="74" customWidth="1"/>
    <col min="4401" max="4635" width="9" style="74"/>
    <col min="4636" max="4636" width="3.375" style="74" customWidth="1"/>
    <col min="4637" max="4637" width="17" style="74" customWidth="1"/>
    <col min="4638" max="4638" width="6" style="74" customWidth="1"/>
    <col min="4639" max="4651" width="12.375" style="74" customWidth="1"/>
    <col min="4652" max="4652" width="13.25" style="74" customWidth="1"/>
    <col min="4653" max="4653" width="50.75" style="74" customWidth="1"/>
    <col min="4654" max="4654" width="8.875" style="74" customWidth="1"/>
    <col min="4655" max="4655" width="12" style="74" customWidth="1"/>
    <col min="4656" max="4656" width="1.5" style="74" customWidth="1"/>
    <col min="4657" max="4891" width="9" style="74"/>
    <col min="4892" max="4892" width="3.375" style="74" customWidth="1"/>
    <col min="4893" max="4893" width="17" style="74" customWidth="1"/>
    <col min="4894" max="4894" width="6" style="74" customWidth="1"/>
    <col min="4895" max="4907" width="12.375" style="74" customWidth="1"/>
    <col min="4908" max="4908" width="13.25" style="74" customWidth="1"/>
    <col min="4909" max="4909" width="50.75" style="74" customWidth="1"/>
    <col min="4910" max="4910" width="8.875" style="74" customWidth="1"/>
    <col min="4911" max="4911" width="12" style="74" customWidth="1"/>
    <col min="4912" max="4912" width="1.5" style="74" customWidth="1"/>
    <col min="4913" max="5147" width="9" style="74"/>
    <col min="5148" max="5148" width="3.375" style="74" customWidth="1"/>
    <col min="5149" max="5149" width="17" style="74" customWidth="1"/>
    <col min="5150" max="5150" width="6" style="74" customWidth="1"/>
    <col min="5151" max="5163" width="12.375" style="74" customWidth="1"/>
    <col min="5164" max="5164" width="13.25" style="74" customWidth="1"/>
    <col min="5165" max="5165" width="50.75" style="74" customWidth="1"/>
    <col min="5166" max="5166" width="8.875" style="74" customWidth="1"/>
    <col min="5167" max="5167" width="12" style="74" customWidth="1"/>
    <col min="5168" max="5168" width="1.5" style="74" customWidth="1"/>
    <col min="5169" max="5403" width="9" style="74"/>
    <col min="5404" max="5404" width="3.375" style="74" customWidth="1"/>
    <col min="5405" max="5405" width="17" style="74" customWidth="1"/>
    <col min="5406" max="5406" width="6" style="74" customWidth="1"/>
    <col min="5407" max="5419" width="12.375" style="74" customWidth="1"/>
    <col min="5420" max="5420" width="13.25" style="74" customWidth="1"/>
    <col min="5421" max="5421" width="50.75" style="74" customWidth="1"/>
    <col min="5422" max="5422" width="8.875" style="74" customWidth="1"/>
    <col min="5423" max="5423" width="12" style="74" customWidth="1"/>
    <col min="5424" max="5424" width="1.5" style="74" customWidth="1"/>
    <col min="5425" max="5659" width="9" style="74"/>
    <col min="5660" max="5660" width="3.375" style="74" customWidth="1"/>
    <col min="5661" max="5661" width="17" style="74" customWidth="1"/>
    <col min="5662" max="5662" width="6" style="74" customWidth="1"/>
    <col min="5663" max="5675" width="12.375" style="74" customWidth="1"/>
    <col min="5676" max="5676" width="13.25" style="74" customWidth="1"/>
    <col min="5677" max="5677" width="50.75" style="74" customWidth="1"/>
    <col min="5678" max="5678" width="8.875" style="74" customWidth="1"/>
    <col min="5679" max="5679" width="12" style="74" customWidth="1"/>
    <col min="5680" max="5680" width="1.5" style="74" customWidth="1"/>
    <col min="5681" max="5915" width="9" style="74"/>
    <col min="5916" max="5916" width="3.375" style="74" customWidth="1"/>
    <col min="5917" max="5917" width="17" style="74" customWidth="1"/>
    <col min="5918" max="5918" width="6" style="74" customWidth="1"/>
    <col min="5919" max="5931" width="12.375" style="74" customWidth="1"/>
    <col min="5932" max="5932" width="13.25" style="74" customWidth="1"/>
    <col min="5933" max="5933" width="50.75" style="74" customWidth="1"/>
    <col min="5934" max="5934" width="8.875" style="74" customWidth="1"/>
    <col min="5935" max="5935" width="12" style="74" customWidth="1"/>
    <col min="5936" max="5936" width="1.5" style="74" customWidth="1"/>
    <col min="5937" max="6171" width="9" style="74"/>
    <col min="6172" max="6172" width="3.375" style="74" customWidth="1"/>
    <col min="6173" max="6173" width="17" style="74" customWidth="1"/>
    <col min="6174" max="6174" width="6" style="74" customWidth="1"/>
    <col min="6175" max="6187" width="12.375" style="74" customWidth="1"/>
    <col min="6188" max="6188" width="13.25" style="74" customWidth="1"/>
    <col min="6189" max="6189" width="50.75" style="74" customWidth="1"/>
    <col min="6190" max="6190" width="8.875" style="74" customWidth="1"/>
    <col min="6191" max="6191" width="12" style="74" customWidth="1"/>
    <col min="6192" max="6192" width="1.5" style="74" customWidth="1"/>
    <col min="6193" max="6427" width="9" style="74"/>
    <col min="6428" max="6428" width="3.375" style="74" customWidth="1"/>
    <col min="6429" max="6429" width="17" style="74" customWidth="1"/>
    <col min="6430" max="6430" width="6" style="74" customWidth="1"/>
    <col min="6431" max="6443" width="12.375" style="74" customWidth="1"/>
    <col min="6444" max="6444" width="13.25" style="74" customWidth="1"/>
    <col min="6445" max="6445" width="50.75" style="74" customWidth="1"/>
    <col min="6446" max="6446" width="8.875" style="74" customWidth="1"/>
    <col min="6447" max="6447" width="12" style="74" customWidth="1"/>
    <col min="6448" max="6448" width="1.5" style="74" customWidth="1"/>
    <col min="6449" max="6683" width="9" style="74"/>
    <col min="6684" max="6684" width="3.375" style="74" customWidth="1"/>
    <col min="6685" max="6685" width="17" style="74" customWidth="1"/>
    <col min="6686" max="6686" width="6" style="74" customWidth="1"/>
    <col min="6687" max="6699" width="12.375" style="74" customWidth="1"/>
    <col min="6700" max="6700" width="13.25" style="74" customWidth="1"/>
    <col min="6701" max="6701" width="50.75" style="74" customWidth="1"/>
    <col min="6702" max="6702" width="8.875" style="74" customWidth="1"/>
    <col min="6703" max="6703" width="12" style="74" customWidth="1"/>
    <col min="6704" max="6704" width="1.5" style="74" customWidth="1"/>
    <col min="6705" max="6939" width="9" style="74"/>
    <col min="6940" max="6940" width="3.375" style="74" customWidth="1"/>
    <col min="6941" max="6941" width="17" style="74" customWidth="1"/>
    <col min="6942" max="6942" width="6" style="74" customWidth="1"/>
    <col min="6943" max="6955" width="12.375" style="74" customWidth="1"/>
    <col min="6956" max="6956" width="13.25" style="74" customWidth="1"/>
    <col min="6957" max="6957" width="50.75" style="74" customWidth="1"/>
    <col min="6958" max="6958" width="8.875" style="74" customWidth="1"/>
    <col min="6959" max="6959" width="12" style="74" customWidth="1"/>
    <col min="6960" max="6960" width="1.5" style="74" customWidth="1"/>
    <col min="6961" max="7195" width="9" style="74"/>
    <col min="7196" max="7196" width="3.375" style="74" customWidth="1"/>
    <col min="7197" max="7197" width="17" style="74" customWidth="1"/>
    <col min="7198" max="7198" width="6" style="74" customWidth="1"/>
    <col min="7199" max="7211" width="12.375" style="74" customWidth="1"/>
    <col min="7212" max="7212" width="13.25" style="74" customWidth="1"/>
    <col min="7213" max="7213" width="50.75" style="74" customWidth="1"/>
    <col min="7214" max="7214" width="8.875" style="74" customWidth="1"/>
    <col min="7215" max="7215" width="12" style="74" customWidth="1"/>
    <col min="7216" max="7216" width="1.5" style="74" customWidth="1"/>
    <col min="7217" max="7451" width="9" style="74"/>
    <col min="7452" max="7452" width="3.375" style="74" customWidth="1"/>
    <col min="7453" max="7453" width="17" style="74" customWidth="1"/>
    <col min="7454" max="7454" width="6" style="74" customWidth="1"/>
    <col min="7455" max="7467" width="12.375" style="74" customWidth="1"/>
    <col min="7468" max="7468" width="13.25" style="74" customWidth="1"/>
    <col min="7469" max="7469" width="50.75" style="74" customWidth="1"/>
    <col min="7470" max="7470" width="8.875" style="74" customWidth="1"/>
    <col min="7471" max="7471" width="12" style="74" customWidth="1"/>
    <col min="7472" max="7472" width="1.5" style="74" customWidth="1"/>
    <col min="7473" max="7707" width="9" style="74"/>
    <col min="7708" max="7708" width="3.375" style="74" customWidth="1"/>
    <col min="7709" max="7709" width="17" style="74" customWidth="1"/>
    <col min="7710" max="7710" width="6" style="74" customWidth="1"/>
    <col min="7711" max="7723" width="12.375" style="74" customWidth="1"/>
    <col min="7724" max="7724" width="13.25" style="74" customWidth="1"/>
    <col min="7725" max="7725" width="50.75" style="74" customWidth="1"/>
    <col min="7726" max="7726" width="8.875" style="74" customWidth="1"/>
    <col min="7727" max="7727" width="12" style="74" customWidth="1"/>
    <col min="7728" max="7728" width="1.5" style="74" customWidth="1"/>
    <col min="7729" max="7963" width="9" style="74"/>
    <col min="7964" max="7964" width="3.375" style="74" customWidth="1"/>
    <col min="7965" max="7965" width="17" style="74" customWidth="1"/>
    <col min="7966" max="7966" width="6" style="74" customWidth="1"/>
    <col min="7967" max="7979" width="12.375" style="74" customWidth="1"/>
    <col min="7980" max="7980" width="13.25" style="74" customWidth="1"/>
    <col min="7981" max="7981" width="50.75" style="74" customWidth="1"/>
    <col min="7982" max="7982" width="8.875" style="74" customWidth="1"/>
    <col min="7983" max="7983" width="12" style="74" customWidth="1"/>
    <col min="7984" max="7984" width="1.5" style="74" customWidth="1"/>
    <col min="7985" max="8219" width="9" style="74"/>
    <col min="8220" max="8220" width="3.375" style="74" customWidth="1"/>
    <col min="8221" max="8221" width="17" style="74" customWidth="1"/>
    <col min="8222" max="8222" width="6" style="74" customWidth="1"/>
    <col min="8223" max="8235" width="12.375" style="74" customWidth="1"/>
    <col min="8236" max="8236" width="13.25" style="74" customWidth="1"/>
    <col min="8237" max="8237" width="50.75" style="74" customWidth="1"/>
    <col min="8238" max="8238" width="8.875" style="74" customWidth="1"/>
    <col min="8239" max="8239" width="12" style="74" customWidth="1"/>
    <col min="8240" max="8240" width="1.5" style="74" customWidth="1"/>
    <col min="8241" max="8475" width="9" style="74"/>
    <col min="8476" max="8476" width="3.375" style="74" customWidth="1"/>
    <col min="8477" max="8477" width="17" style="74" customWidth="1"/>
    <col min="8478" max="8478" width="6" style="74" customWidth="1"/>
    <col min="8479" max="8491" width="12.375" style="74" customWidth="1"/>
    <col min="8492" max="8492" width="13.25" style="74" customWidth="1"/>
    <col min="8493" max="8493" width="50.75" style="74" customWidth="1"/>
    <col min="8494" max="8494" width="8.875" style="74" customWidth="1"/>
    <col min="8495" max="8495" width="12" style="74" customWidth="1"/>
    <col min="8496" max="8496" width="1.5" style="74" customWidth="1"/>
    <col min="8497" max="8731" width="9" style="74"/>
    <col min="8732" max="8732" width="3.375" style="74" customWidth="1"/>
    <col min="8733" max="8733" width="17" style="74" customWidth="1"/>
    <col min="8734" max="8734" width="6" style="74" customWidth="1"/>
    <col min="8735" max="8747" width="12.375" style="74" customWidth="1"/>
    <col min="8748" max="8748" width="13.25" style="74" customWidth="1"/>
    <col min="8749" max="8749" width="50.75" style="74" customWidth="1"/>
    <col min="8750" max="8750" width="8.875" style="74" customWidth="1"/>
    <col min="8751" max="8751" width="12" style="74" customWidth="1"/>
    <col min="8752" max="8752" width="1.5" style="74" customWidth="1"/>
    <col min="8753" max="8987" width="9" style="74"/>
    <col min="8988" max="8988" width="3.375" style="74" customWidth="1"/>
    <col min="8989" max="8989" width="17" style="74" customWidth="1"/>
    <col min="8990" max="8990" width="6" style="74" customWidth="1"/>
    <col min="8991" max="9003" width="12.375" style="74" customWidth="1"/>
    <col min="9004" max="9004" width="13.25" style="74" customWidth="1"/>
    <col min="9005" max="9005" width="50.75" style="74" customWidth="1"/>
    <col min="9006" max="9006" width="8.875" style="74" customWidth="1"/>
    <col min="9007" max="9007" width="12" style="74" customWidth="1"/>
    <col min="9008" max="9008" width="1.5" style="74" customWidth="1"/>
    <col min="9009" max="9243" width="9" style="74"/>
    <col min="9244" max="9244" width="3.375" style="74" customWidth="1"/>
    <col min="9245" max="9245" width="17" style="74" customWidth="1"/>
    <col min="9246" max="9246" width="6" style="74" customWidth="1"/>
    <col min="9247" max="9259" width="12.375" style="74" customWidth="1"/>
    <col min="9260" max="9260" width="13.25" style="74" customWidth="1"/>
    <col min="9261" max="9261" width="50.75" style="74" customWidth="1"/>
    <col min="9262" max="9262" width="8.875" style="74" customWidth="1"/>
    <col min="9263" max="9263" width="12" style="74" customWidth="1"/>
    <col min="9264" max="9264" width="1.5" style="74" customWidth="1"/>
    <col min="9265" max="9499" width="9" style="74"/>
    <col min="9500" max="9500" width="3.375" style="74" customWidth="1"/>
    <col min="9501" max="9501" width="17" style="74" customWidth="1"/>
    <col min="9502" max="9502" width="6" style="74" customWidth="1"/>
    <col min="9503" max="9515" width="12.375" style="74" customWidth="1"/>
    <col min="9516" max="9516" width="13.25" style="74" customWidth="1"/>
    <col min="9517" max="9517" width="50.75" style="74" customWidth="1"/>
    <col min="9518" max="9518" width="8.875" style="74" customWidth="1"/>
    <col min="9519" max="9519" width="12" style="74" customWidth="1"/>
    <col min="9520" max="9520" width="1.5" style="74" customWidth="1"/>
    <col min="9521" max="9755" width="9" style="74"/>
    <col min="9756" max="9756" width="3.375" style="74" customWidth="1"/>
    <col min="9757" max="9757" width="17" style="74" customWidth="1"/>
    <col min="9758" max="9758" width="6" style="74" customWidth="1"/>
    <col min="9759" max="9771" width="12.375" style="74" customWidth="1"/>
    <col min="9772" max="9772" width="13.25" style="74" customWidth="1"/>
    <col min="9773" max="9773" width="50.75" style="74" customWidth="1"/>
    <col min="9774" max="9774" width="8.875" style="74" customWidth="1"/>
    <col min="9775" max="9775" width="12" style="74" customWidth="1"/>
    <col min="9776" max="9776" width="1.5" style="74" customWidth="1"/>
    <col min="9777" max="10011" width="9" style="74"/>
    <col min="10012" max="10012" width="3.375" style="74" customWidth="1"/>
    <col min="10013" max="10013" width="17" style="74" customWidth="1"/>
    <col min="10014" max="10014" width="6" style="74" customWidth="1"/>
    <col min="10015" max="10027" width="12.375" style="74" customWidth="1"/>
    <col min="10028" max="10028" width="13.25" style="74" customWidth="1"/>
    <col min="10029" max="10029" width="50.75" style="74" customWidth="1"/>
    <col min="10030" max="10030" width="8.875" style="74" customWidth="1"/>
    <col min="10031" max="10031" width="12" style="74" customWidth="1"/>
    <col min="10032" max="10032" width="1.5" style="74" customWidth="1"/>
    <col min="10033" max="10267" width="9" style="74"/>
    <col min="10268" max="10268" width="3.375" style="74" customWidth="1"/>
    <col min="10269" max="10269" width="17" style="74" customWidth="1"/>
    <col min="10270" max="10270" width="6" style="74" customWidth="1"/>
    <col min="10271" max="10283" width="12.375" style="74" customWidth="1"/>
    <col min="10284" max="10284" width="13.25" style="74" customWidth="1"/>
    <col min="10285" max="10285" width="50.75" style="74" customWidth="1"/>
    <col min="10286" max="10286" width="8.875" style="74" customWidth="1"/>
    <col min="10287" max="10287" width="12" style="74" customWidth="1"/>
    <col min="10288" max="10288" width="1.5" style="74" customWidth="1"/>
    <col min="10289" max="10523" width="9" style="74"/>
    <col min="10524" max="10524" width="3.375" style="74" customWidth="1"/>
    <col min="10525" max="10525" width="17" style="74" customWidth="1"/>
    <col min="10526" max="10526" width="6" style="74" customWidth="1"/>
    <col min="10527" max="10539" width="12.375" style="74" customWidth="1"/>
    <col min="10540" max="10540" width="13.25" style="74" customWidth="1"/>
    <col min="10541" max="10541" width="50.75" style="74" customWidth="1"/>
    <col min="10542" max="10542" width="8.875" style="74" customWidth="1"/>
    <col min="10543" max="10543" width="12" style="74" customWidth="1"/>
    <col min="10544" max="10544" width="1.5" style="74" customWidth="1"/>
    <col min="10545" max="10779" width="9" style="74"/>
    <col min="10780" max="10780" width="3.375" style="74" customWidth="1"/>
    <col min="10781" max="10781" width="17" style="74" customWidth="1"/>
    <col min="10782" max="10782" width="6" style="74" customWidth="1"/>
    <col min="10783" max="10795" width="12.375" style="74" customWidth="1"/>
    <col min="10796" max="10796" width="13.25" style="74" customWidth="1"/>
    <col min="10797" max="10797" width="50.75" style="74" customWidth="1"/>
    <col min="10798" max="10798" width="8.875" style="74" customWidth="1"/>
    <col min="10799" max="10799" width="12" style="74" customWidth="1"/>
    <col min="10800" max="10800" width="1.5" style="74" customWidth="1"/>
    <col min="10801" max="11035" width="9" style="74"/>
    <col min="11036" max="11036" width="3.375" style="74" customWidth="1"/>
    <col min="11037" max="11037" width="17" style="74" customWidth="1"/>
    <col min="11038" max="11038" width="6" style="74" customWidth="1"/>
    <col min="11039" max="11051" width="12.375" style="74" customWidth="1"/>
    <col min="11052" max="11052" width="13.25" style="74" customWidth="1"/>
    <col min="11053" max="11053" width="50.75" style="74" customWidth="1"/>
    <col min="11054" max="11054" width="8.875" style="74" customWidth="1"/>
    <col min="11055" max="11055" width="12" style="74" customWidth="1"/>
    <col min="11056" max="11056" width="1.5" style="74" customWidth="1"/>
    <col min="11057" max="11291" width="9" style="74"/>
    <col min="11292" max="11292" width="3.375" style="74" customWidth="1"/>
    <col min="11293" max="11293" width="17" style="74" customWidth="1"/>
    <col min="11294" max="11294" width="6" style="74" customWidth="1"/>
    <col min="11295" max="11307" width="12.375" style="74" customWidth="1"/>
    <col min="11308" max="11308" width="13.25" style="74" customWidth="1"/>
    <col min="11309" max="11309" width="50.75" style="74" customWidth="1"/>
    <col min="11310" max="11310" width="8.875" style="74" customWidth="1"/>
    <col min="11311" max="11311" width="12" style="74" customWidth="1"/>
    <col min="11312" max="11312" width="1.5" style="74" customWidth="1"/>
    <col min="11313" max="11547" width="9" style="74"/>
    <col min="11548" max="11548" width="3.375" style="74" customWidth="1"/>
    <col min="11549" max="11549" width="17" style="74" customWidth="1"/>
    <col min="11550" max="11550" width="6" style="74" customWidth="1"/>
    <col min="11551" max="11563" width="12.375" style="74" customWidth="1"/>
    <col min="11564" max="11564" width="13.25" style="74" customWidth="1"/>
    <col min="11565" max="11565" width="50.75" style="74" customWidth="1"/>
    <col min="11566" max="11566" width="8.875" style="74" customWidth="1"/>
    <col min="11567" max="11567" width="12" style="74" customWidth="1"/>
    <col min="11568" max="11568" width="1.5" style="74" customWidth="1"/>
    <col min="11569" max="11803" width="9" style="74"/>
    <col min="11804" max="11804" width="3.375" style="74" customWidth="1"/>
    <col min="11805" max="11805" width="17" style="74" customWidth="1"/>
    <col min="11806" max="11806" width="6" style="74" customWidth="1"/>
    <col min="11807" max="11819" width="12.375" style="74" customWidth="1"/>
    <col min="11820" max="11820" width="13.25" style="74" customWidth="1"/>
    <col min="11821" max="11821" width="50.75" style="74" customWidth="1"/>
    <col min="11822" max="11822" width="8.875" style="74" customWidth="1"/>
    <col min="11823" max="11823" width="12" style="74" customWidth="1"/>
    <col min="11824" max="11824" width="1.5" style="74" customWidth="1"/>
    <col min="11825" max="12059" width="9" style="74"/>
    <col min="12060" max="12060" width="3.375" style="74" customWidth="1"/>
    <col min="12061" max="12061" width="17" style="74" customWidth="1"/>
    <col min="12062" max="12062" width="6" style="74" customWidth="1"/>
    <col min="12063" max="12075" width="12.375" style="74" customWidth="1"/>
    <col min="12076" max="12076" width="13.25" style="74" customWidth="1"/>
    <col min="12077" max="12077" width="50.75" style="74" customWidth="1"/>
    <col min="12078" max="12078" width="8.875" style="74" customWidth="1"/>
    <col min="12079" max="12079" width="12" style="74" customWidth="1"/>
    <col min="12080" max="12080" width="1.5" style="74" customWidth="1"/>
    <col min="12081" max="12315" width="9" style="74"/>
    <col min="12316" max="12316" width="3.375" style="74" customWidth="1"/>
    <col min="12317" max="12317" width="17" style="74" customWidth="1"/>
    <col min="12318" max="12318" width="6" style="74" customWidth="1"/>
    <col min="12319" max="12331" width="12.375" style="74" customWidth="1"/>
    <col min="12332" max="12332" width="13.25" style="74" customWidth="1"/>
    <col min="12333" max="12333" width="50.75" style="74" customWidth="1"/>
    <col min="12334" max="12334" width="8.875" style="74" customWidth="1"/>
    <col min="12335" max="12335" width="12" style="74" customWidth="1"/>
    <col min="12336" max="12336" width="1.5" style="74" customWidth="1"/>
    <col min="12337" max="12571" width="9" style="74"/>
    <col min="12572" max="12572" width="3.375" style="74" customWidth="1"/>
    <col min="12573" max="12573" width="17" style="74" customWidth="1"/>
    <col min="12574" max="12574" width="6" style="74" customWidth="1"/>
    <col min="12575" max="12587" width="12.375" style="74" customWidth="1"/>
    <col min="12588" max="12588" width="13.25" style="74" customWidth="1"/>
    <col min="12589" max="12589" width="50.75" style="74" customWidth="1"/>
    <col min="12590" max="12590" width="8.875" style="74" customWidth="1"/>
    <col min="12591" max="12591" width="12" style="74" customWidth="1"/>
    <col min="12592" max="12592" width="1.5" style="74" customWidth="1"/>
    <col min="12593" max="12827" width="9" style="74"/>
    <col min="12828" max="12828" width="3.375" style="74" customWidth="1"/>
    <col min="12829" max="12829" width="17" style="74" customWidth="1"/>
    <col min="12830" max="12830" width="6" style="74" customWidth="1"/>
    <col min="12831" max="12843" width="12.375" style="74" customWidth="1"/>
    <col min="12844" max="12844" width="13.25" style="74" customWidth="1"/>
    <col min="12845" max="12845" width="50.75" style="74" customWidth="1"/>
    <col min="12846" max="12846" width="8.875" style="74" customWidth="1"/>
    <col min="12847" max="12847" width="12" style="74" customWidth="1"/>
    <col min="12848" max="12848" width="1.5" style="74" customWidth="1"/>
    <col min="12849" max="13083" width="9" style="74"/>
    <col min="13084" max="13084" width="3.375" style="74" customWidth="1"/>
    <col min="13085" max="13085" width="17" style="74" customWidth="1"/>
    <col min="13086" max="13086" width="6" style="74" customWidth="1"/>
    <col min="13087" max="13099" width="12.375" style="74" customWidth="1"/>
    <col min="13100" max="13100" width="13.25" style="74" customWidth="1"/>
    <col min="13101" max="13101" width="50.75" style="74" customWidth="1"/>
    <col min="13102" max="13102" width="8.875" style="74" customWidth="1"/>
    <col min="13103" max="13103" width="12" style="74" customWidth="1"/>
    <col min="13104" max="13104" width="1.5" style="74" customWidth="1"/>
    <col min="13105" max="13339" width="9" style="74"/>
    <col min="13340" max="13340" width="3.375" style="74" customWidth="1"/>
    <col min="13341" max="13341" width="17" style="74" customWidth="1"/>
    <col min="13342" max="13342" width="6" style="74" customWidth="1"/>
    <col min="13343" max="13355" width="12.375" style="74" customWidth="1"/>
    <col min="13356" max="13356" width="13.25" style="74" customWidth="1"/>
    <col min="13357" max="13357" width="50.75" style="74" customWidth="1"/>
    <col min="13358" max="13358" width="8.875" style="74" customWidth="1"/>
    <col min="13359" max="13359" width="12" style="74" customWidth="1"/>
    <col min="13360" max="13360" width="1.5" style="74" customWidth="1"/>
    <col min="13361" max="13595" width="9" style="74"/>
    <col min="13596" max="13596" width="3.375" style="74" customWidth="1"/>
    <col min="13597" max="13597" width="17" style="74" customWidth="1"/>
    <col min="13598" max="13598" width="6" style="74" customWidth="1"/>
    <col min="13599" max="13611" width="12.375" style="74" customWidth="1"/>
    <col min="13612" max="13612" width="13.25" style="74" customWidth="1"/>
    <col min="13613" max="13613" width="50.75" style="74" customWidth="1"/>
    <col min="13614" max="13614" width="8.875" style="74" customWidth="1"/>
    <col min="13615" max="13615" width="12" style="74" customWidth="1"/>
    <col min="13616" max="13616" width="1.5" style="74" customWidth="1"/>
    <col min="13617" max="13851" width="9" style="74"/>
    <col min="13852" max="13852" width="3.375" style="74" customWidth="1"/>
    <col min="13853" max="13853" width="17" style="74" customWidth="1"/>
    <col min="13854" max="13854" width="6" style="74" customWidth="1"/>
    <col min="13855" max="13867" width="12.375" style="74" customWidth="1"/>
    <col min="13868" max="13868" width="13.25" style="74" customWidth="1"/>
    <col min="13869" max="13869" width="50.75" style="74" customWidth="1"/>
    <col min="13870" max="13870" width="8.875" style="74" customWidth="1"/>
    <col min="13871" max="13871" width="12" style="74" customWidth="1"/>
    <col min="13872" max="13872" width="1.5" style="74" customWidth="1"/>
    <col min="13873" max="14107" width="9" style="74"/>
    <col min="14108" max="14108" width="3.375" style="74" customWidth="1"/>
    <col min="14109" max="14109" width="17" style="74" customWidth="1"/>
    <col min="14110" max="14110" width="6" style="74" customWidth="1"/>
    <col min="14111" max="14123" width="12.375" style="74" customWidth="1"/>
    <col min="14124" max="14124" width="13.25" style="74" customWidth="1"/>
    <col min="14125" max="14125" width="50.75" style="74" customWidth="1"/>
    <col min="14126" max="14126" width="8.875" style="74" customWidth="1"/>
    <col min="14127" max="14127" width="12" style="74" customWidth="1"/>
    <col min="14128" max="14128" width="1.5" style="74" customWidth="1"/>
    <col min="14129" max="14363" width="9" style="74"/>
    <col min="14364" max="14364" width="3.375" style="74" customWidth="1"/>
    <col min="14365" max="14365" width="17" style="74" customWidth="1"/>
    <col min="14366" max="14366" width="6" style="74" customWidth="1"/>
    <col min="14367" max="14379" width="12.375" style="74" customWidth="1"/>
    <col min="14380" max="14380" width="13.25" style="74" customWidth="1"/>
    <col min="14381" max="14381" width="50.75" style="74" customWidth="1"/>
    <col min="14382" max="14382" width="8.875" style="74" customWidth="1"/>
    <col min="14383" max="14383" width="12" style="74" customWidth="1"/>
    <col min="14384" max="14384" width="1.5" style="74" customWidth="1"/>
    <col min="14385" max="14619" width="9" style="74"/>
    <col min="14620" max="14620" width="3.375" style="74" customWidth="1"/>
    <col min="14621" max="14621" width="17" style="74" customWidth="1"/>
    <col min="14622" max="14622" width="6" style="74" customWidth="1"/>
    <col min="14623" max="14635" width="12.375" style="74" customWidth="1"/>
    <col min="14636" max="14636" width="13.25" style="74" customWidth="1"/>
    <col min="14637" max="14637" width="50.75" style="74" customWidth="1"/>
    <col min="14638" max="14638" width="8.875" style="74" customWidth="1"/>
    <col min="14639" max="14639" width="12" style="74" customWidth="1"/>
    <col min="14640" max="14640" width="1.5" style="74" customWidth="1"/>
    <col min="14641" max="14875" width="9" style="74"/>
    <col min="14876" max="14876" width="3.375" style="74" customWidth="1"/>
    <col min="14877" max="14877" width="17" style="74" customWidth="1"/>
    <col min="14878" max="14878" width="6" style="74" customWidth="1"/>
    <col min="14879" max="14891" width="12.375" style="74" customWidth="1"/>
    <col min="14892" max="14892" width="13.25" style="74" customWidth="1"/>
    <col min="14893" max="14893" width="50.75" style="74" customWidth="1"/>
    <col min="14894" max="14894" width="8.875" style="74" customWidth="1"/>
    <col min="14895" max="14895" width="12" style="74" customWidth="1"/>
    <col min="14896" max="14896" width="1.5" style="74" customWidth="1"/>
    <col min="14897" max="15131" width="9" style="74"/>
    <col min="15132" max="15132" width="3.375" style="74" customWidth="1"/>
    <col min="15133" max="15133" width="17" style="74" customWidth="1"/>
    <col min="15134" max="15134" width="6" style="74" customWidth="1"/>
    <col min="15135" max="15147" width="12.375" style="74" customWidth="1"/>
    <col min="15148" max="15148" width="13.25" style="74" customWidth="1"/>
    <col min="15149" max="15149" width="50.75" style="74" customWidth="1"/>
    <col min="15150" max="15150" width="8.875" style="74" customWidth="1"/>
    <col min="15151" max="15151" width="12" style="74" customWidth="1"/>
    <col min="15152" max="15152" width="1.5" style="74" customWidth="1"/>
    <col min="15153" max="15387" width="9" style="74"/>
    <col min="15388" max="15388" width="3.375" style="74" customWidth="1"/>
    <col min="15389" max="15389" width="17" style="74" customWidth="1"/>
    <col min="15390" max="15390" width="6" style="74" customWidth="1"/>
    <col min="15391" max="15403" width="12.375" style="74" customWidth="1"/>
    <col min="15404" max="15404" width="13.25" style="74" customWidth="1"/>
    <col min="15405" max="15405" width="50.75" style="74" customWidth="1"/>
    <col min="15406" max="15406" width="8.875" style="74" customWidth="1"/>
    <col min="15407" max="15407" width="12" style="74" customWidth="1"/>
    <col min="15408" max="15408" width="1.5" style="74" customWidth="1"/>
    <col min="15409" max="15643" width="9" style="74"/>
    <col min="15644" max="15644" width="3.375" style="74" customWidth="1"/>
    <col min="15645" max="15645" width="17" style="74" customWidth="1"/>
    <col min="15646" max="15646" width="6" style="74" customWidth="1"/>
    <col min="15647" max="15659" width="12.375" style="74" customWidth="1"/>
    <col min="15660" max="15660" width="13.25" style="74" customWidth="1"/>
    <col min="15661" max="15661" width="50.75" style="74" customWidth="1"/>
    <col min="15662" max="15662" width="8.875" style="74" customWidth="1"/>
    <col min="15663" max="15663" width="12" style="74" customWidth="1"/>
    <col min="15664" max="15664" width="1.5" style="74" customWidth="1"/>
    <col min="15665" max="15899" width="9" style="74"/>
    <col min="15900" max="15900" width="3.375" style="74" customWidth="1"/>
    <col min="15901" max="15901" width="17" style="74" customWidth="1"/>
    <col min="15902" max="15902" width="6" style="74" customWidth="1"/>
    <col min="15903" max="15915" width="12.375" style="74" customWidth="1"/>
    <col min="15916" max="15916" width="13.25" style="74" customWidth="1"/>
    <col min="15917" max="15917" width="50.75" style="74" customWidth="1"/>
    <col min="15918" max="15918" width="8.875" style="74" customWidth="1"/>
    <col min="15919" max="15919" width="12" style="74" customWidth="1"/>
    <col min="15920" max="15920" width="1.5" style="74" customWidth="1"/>
    <col min="15921" max="16155" width="9" style="74"/>
    <col min="16156" max="16156" width="3.375" style="74" customWidth="1"/>
    <col min="16157" max="16157" width="17" style="74" customWidth="1"/>
    <col min="16158" max="16158" width="6" style="74" customWidth="1"/>
    <col min="16159" max="16171" width="12.375" style="74" customWidth="1"/>
    <col min="16172" max="16172" width="13.25" style="74" customWidth="1"/>
    <col min="16173" max="16173" width="50.75" style="74" customWidth="1"/>
    <col min="16174" max="16174" width="8.875" style="74" customWidth="1"/>
    <col min="16175" max="16175" width="12" style="74" customWidth="1"/>
    <col min="16176" max="16176" width="1.5" style="74" customWidth="1"/>
    <col min="16177" max="16384" width="9" style="74"/>
  </cols>
  <sheetData>
    <row r="1" spans="1:56" ht="49.5" customHeight="1" thickBot="1">
      <c r="A1" s="462" t="s">
        <v>83</v>
      </c>
      <c r="B1" s="462"/>
      <c r="C1" s="462"/>
      <c r="D1" s="462"/>
      <c r="E1" s="462"/>
    </row>
    <row r="2" spans="1:56" s="77" customFormat="1" ht="28.9" customHeight="1" thickBot="1">
      <c r="B2" s="78" t="s">
        <v>284</v>
      </c>
      <c r="C2" s="78"/>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412" t="s">
        <v>278</v>
      </c>
      <c r="AH2" s="413"/>
      <c r="AI2" s="413"/>
      <c r="AJ2" s="416">
        <v>2850199999</v>
      </c>
      <c r="AK2" s="417"/>
      <c r="AL2" s="417"/>
      <c r="AM2" s="417"/>
      <c r="AN2" s="418"/>
      <c r="AO2" s="444" t="s">
        <v>61</v>
      </c>
      <c r="AP2" s="445"/>
      <c r="AQ2" s="404" t="s">
        <v>279</v>
      </c>
      <c r="AR2" s="404"/>
      <c r="AS2" s="405"/>
      <c r="AT2" s="79"/>
      <c r="AU2" s="351"/>
      <c r="AV2" s="351"/>
      <c r="AW2" s="352"/>
      <c r="AX2" s="353"/>
      <c r="AY2" s="351"/>
      <c r="AZ2" s="351"/>
      <c r="BA2" s="354"/>
      <c r="BB2" s="350"/>
      <c r="BC2" s="350"/>
      <c r="BD2" s="350"/>
    </row>
    <row r="3" spans="1:56" s="77" customFormat="1" ht="30" customHeight="1" thickBot="1">
      <c r="B3" s="355" t="s">
        <v>62</v>
      </c>
      <c r="C3" s="355"/>
      <c r="D3" s="391">
        <v>44133</v>
      </c>
      <c r="E3" s="392"/>
      <c r="F3" s="80" t="s">
        <v>63</v>
      </c>
      <c r="Q3" s="81"/>
      <c r="R3" s="82"/>
      <c r="S3" s="82"/>
      <c r="T3" s="82"/>
      <c r="U3" s="82"/>
      <c r="V3" s="82"/>
      <c r="W3" s="82"/>
      <c r="X3" s="82"/>
      <c r="Y3" s="82"/>
      <c r="Z3" s="82"/>
      <c r="AA3" s="82"/>
      <c r="AB3" s="82"/>
      <c r="AC3" s="82"/>
      <c r="AD3" s="82"/>
      <c r="AE3" s="82"/>
      <c r="AF3" s="82"/>
      <c r="AG3" s="414"/>
      <c r="AH3" s="415"/>
      <c r="AI3" s="415"/>
      <c r="AJ3" s="419"/>
      <c r="AK3" s="419"/>
      <c r="AL3" s="419"/>
      <c r="AM3" s="419"/>
      <c r="AN3" s="420"/>
      <c r="AO3" s="446"/>
      <c r="AP3" s="447"/>
      <c r="AQ3" s="406"/>
      <c r="AR3" s="406"/>
      <c r="AS3" s="407"/>
      <c r="AT3" s="81"/>
      <c r="AU3" s="351"/>
      <c r="AV3" s="351"/>
      <c r="AW3" s="353"/>
      <c r="AX3" s="353"/>
      <c r="AY3" s="351"/>
      <c r="AZ3" s="351"/>
      <c r="BA3" s="350"/>
      <c r="BB3" s="350"/>
      <c r="BC3" s="350"/>
      <c r="BD3" s="350"/>
    </row>
    <row r="4" spans="1:56" ht="5.25" customHeight="1" thickBot="1">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row>
    <row r="5" spans="1:56" ht="31.5" customHeight="1" thickBot="1">
      <c r="A5" s="448" t="s">
        <v>64</v>
      </c>
      <c r="B5" s="393" t="s">
        <v>65</v>
      </c>
      <c r="C5" s="393" t="s">
        <v>86</v>
      </c>
      <c r="D5" s="393" t="s">
        <v>66</v>
      </c>
      <c r="E5" s="393" t="s">
        <v>67</v>
      </c>
      <c r="F5" s="393" t="s">
        <v>68</v>
      </c>
      <c r="G5" s="393" t="s">
        <v>69</v>
      </c>
      <c r="H5" s="401" t="s">
        <v>70</v>
      </c>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2"/>
      <c r="AL5" s="402"/>
      <c r="AM5" s="402"/>
      <c r="AN5" s="402"/>
      <c r="AO5" s="402"/>
      <c r="AP5" s="403"/>
      <c r="AQ5" s="408" t="s">
        <v>280</v>
      </c>
      <c r="AR5" s="408" t="s">
        <v>281</v>
      </c>
      <c r="AS5" s="452" t="s">
        <v>282</v>
      </c>
    </row>
    <row r="6" spans="1:56" ht="30" customHeight="1" thickBot="1">
      <c r="A6" s="449"/>
      <c r="B6" s="394"/>
      <c r="C6" s="394"/>
      <c r="D6" s="394"/>
      <c r="E6" s="394"/>
      <c r="F6" s="394"/>
      <c r="G6" s="394"/>
      <c r="H6" s="433">
        <f>DATE(TEXT($D3,"yyyy"),TEXT($D3,"mm")-3,1)</f>
        <v>44013</v>
      </c>
      <c r="I6" s="433">
        <f>DATE(TEXT($D3,"yyyy"),TEXT($D3,"mm")-2,1)</f>
        <v>44044</v>
      </c>
      <c r="J6" s="436">
        <f>DATE(TEXT($D3,"yyyy"),TEXT($D3,"mm")-1,1)</f>
        <v>44075</v>
      </c>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c r="AM6" s="437"/>
      <c r="AN6" s="437"/>
      <c r="AO6" s="438"/>
      <c r="AP6" s="439" t="s">
        <v>71</v>
      </c>
      <c r="AQ6" s="409"/>
      <c r="AR6" s="409"/>
      <c r="AS6" s="453"/>
    </row>
    <row r="7" spans="1:56" ht="30" customHeight="1">
      <c r="A7" s="449"/>
      <c r="B7" s="394"/>
      <c r="C7" s="394"/>
      <c r="D7" s="394"/>
      <c r="E7" s="394"/>
      <c r="F7" s="394"/>
      <c r="G7" s="394"/>
      <c r="H7" s="434"/>
      <c r="I7" s="434"/>
      <c r="J7" s="84">
        <v>1</v>
      </c>
      <c r="K7" s="85">
        <v>2</v>
      </c>
      <c r="L7" s="85">
        <v>3</v>
      </c>
      <c r="M7" s="85">
        <v>4</v>
      </c>
      <c r="N7" s="85">
        <v>5</v>
      </c>
      <c r="O7" s="85">
        <v>6</v>
      </c>
      <c r="P7" s="85">
        <v>7</v>
      </c>
      <c r="Q7" s="85">
        <v>8</v>
      </c>
      <c r="R7" s="85">
        <v>9</v>
      </c>
      <c r="S7" s="85">
        <v>10</v>
      </c>
      <c r="T7" s="85">
        <v>11</v>
      </c>
      <c r="U7" s="85">
        <v>12</v>
      </c>
      <c r="V7" s="85">
        <v>13</v>
      </c>
      <c r="W7" s="85">
        <v>14</v>
      </c>
      <c r="X7" s="85">
        <v>15</v>
      </c>
      <c r="Y7" s="85">
        <v>16</v>
      </c>
      <c r="Z7" s="85">
        <v>17</v>
      </c>
      <c r="AA7" s="85">
        <v>18</v>
      </c>
      <c r="AB7" s="85">
        <v>19</v>
      </c>
      <c r="AC7" s="85">
        <v>20</v>
      </c>
      <c r="AD7" s="85">
        <v>21</v>
      </c>
      <c r="AE7" s="85">
        <v>22</v>
      </c>
      <c r="AF7" s="85">
        <v>23</v>
      </c>
      <c r="AG7" s="85">
        <v>24</v>
      </c>
      <c r="AH7" s="85">
        <v>25</v>
      </c>
      <c r="AI7" s="85">
        <v>26</v>
      </c>
      <c r="AJ7" s="85">
        <v>27</v>
      </c>
      <c r="AK7" s="85">
        <v>28</v>
      </c>
      <c r="AL7" s="85">
        <v>29</v>
      </c>
      <c r="AM7" s="85">
        <v>30</v>
      </c>
      <c r="AN7" s="86">
        <v>31</v>
      </c>
      <c r="AO7" s="442" t="s">
        <v>72</v>
      </c>
      <c r="AP7" s="440"/>
      <c r="AQ7" s="409"/>
      <c r="AR7" s="409"/>
      <c r="AS7" s="453"/>
    </row>
    <row r="8" spans="1:56" ht="30" customHeight="1" thickBot="1">
      <c r="A8" s="450"/>
      <c r="B8" s="395"/>
      <c r="C8" s="451"/>
      <c r="D8" s="451"/>
      <c r="E8" s="451"/>
      <c r="F8" s="395"/>
      <c r="G8" s="395"/>
      <c r="H8" s="435"/>
      <c r="I8" s="435"/>
      <c r="J8" s="87" t="str">
        <f>IF(TEXT(DATE(TEXT($J$6,"yyyy"),TEXT($J$6,"mm"),J$7),"DD")=TEXT(J$7,"00"),TEXT(DATE(TEXT($J$6,"yyyy"),TEXT($J$6,"mm"),J$7),"aaa"),"-")</f>
        <v>火</v>
      </c>
      <c r="K8" s="88" t="str">
        <f t="shared" ref="K8:AN8" si="0">IF(TEXT(DATE(TEXT($J$6,"yyyy"),TEXT($J$6,"mm"),K$7),"DD")=TEXT(K$7,"00"),TEXT(DATE(TEXT($J$6,"yyyy"),TEXT($J$6,"mm"),K$7),"aaa"),"-")</f>
        <v>水</v>
      </c>
      <c r="L8" s="88" t="str">
        <f t="shared" si="0"/>
        <v>木</v>
      </c>
      <c r="M8" s="88" t="str">
        <f t="shared" si="0"/>
        <v>金</v>
      </c>
      <c r="N8" s="88" t="str">
        <f t="shared" si="0"/>
        <v>土</v>
      </c>
      <c r="O8" s="88" t="str">
        <f t="shared" si="0"/>
        <v>日</v>
      </c>
      <c r="P8" s="88" t="str">
        <f t="shared" si="0"/>
        <v>月</v>
      </c>
      <c r="Q8" s="88" t="str">
        <f t="shared" si="0"/>
        <v>火</v>
      </c>
      <c r="R8" s="88" t="str">
        <f t="shared" si="0"/>
        <v>水</v>
      </c>
      <c r="S8" s="88" t="str">
        <f t="shared" si="0"/>
        <v>木</v>
      </c>
      <c r="T8" s="88" t="str">
        <f t="shared" si="0"/>
        <v>金</v>
      </c>
      <c r="U8" s="88" t="str">
        <f t="shared" si="0"/>
        <v>土</v>
      </c>
      <c r="V8" s="88" t="str">
        <f t="shared" si="0"/>
        <v>日</v>
      </c>
      <c r="W8" s="88" t="str">
        <f t="shared" si="0"/>
        <v>月</v>
      </c>
      <c r="X8" s="88" t="str">
        <f t="shared" si="0"/>
        <v>火</v>
      </c>
      <c r="Y8" s="88" t="str">
        <f t="shared" si="0"/>
        <v>水</v>
      </c>
      <c r="Z8" s="88" t="str">
        <f t="shared" si="0"/>
        <v>木</v>
      </c>
      <c r="AA8" s="88" t="str">
        <f t="shared" si="0"/>
        <v>金</v>
      </c>
      <c r="AB8" s="88" t="str">
        <f t="shared" si="0"/>
        <v>土</v>
      </c>
      <c r="AC8" s="88" t="str">
        <f t="shared" si="0"/>
        <v>日</v>
      </c>
      <c r="AD8" s="88" t="str">
        <f t="shared" si="0"/>
        <v>月</v>
      </c>
      <c r="AE8" s="88" t="str">
        <f t="shared" si="0"/>
        <v>火</v>
      </c>
      <c r="AF8" s="88" t="str">
        <f t="shared" si="0"/>
        <v>水</v>
      </c>
      <c r="AG8" s="88" t="str">
        <f t="shared" si="0"/>
        <v>木</v>
      </c>
      <c r="AH8" s="88" t="str">
        <f t="shared" si="0"/>
        <v>金</v>
      </c>
      <c r="AI8" s="88" t="str">
        <f t="shared" si="0"/>
        <v>土</v>
      </c>
      <c r="AJ8" s="88" t="str">
        <f t="shared" si="0"/>
        <v>日</v>
      </c>
      <c r="AK8" s="88" t="str">
        <f t="shared" si="0"/>
        <v>月</v>
      </c>
      <c r="AL8" s="88" t="str">
        <f t="shared" si="0"/>
        <v>火</v>
      </c>
      <c r="AM8" s="88" t="str">
        <f t="shared" si="0"/>
        <v>水</v>
      </c>
      <c r="AN8" s="89" t="str">
        <f t="shared" si="0"/>
        <v>-</v>
      </c>
      <c r="AO8" s="443"/>
      <c r="AP8" s="441"/>
      <c r="AQ8" s="410"/>
      <c r="AR8" s="410"/>
      <c r="AS8" s="454"/>
    </row>
    <row r="9" spans="1:56" ht="39.950000000000003" customHeight="1">
      <c r="A9" s="90">
        <f>ROW()-8</f>
        <v>1</v>
      </c>
      <c r="B9" s="137">
        <v>1234567890</v>
      </c>
      <c r="C9" s="92" t="s">
        <v>87</v>
      </c>
      <c r="D9" s="137" t="s">
        <v>84</v>
      </c>
      <c r="E9" s="93" t="s">
        <v>149</v>
      </c>
      <c r="F9" s="94">
        <v>42979</v>
      </c>
      <c r="G9" s="94">
        <v>42979</v>
      </c>
      <c r="H9" s="95">
        <v>22</v>
      </c>
      <c r="I9" s="96">
        <v>22</v>
      </c>
      <c r="J9" s="97">
        <v>1</v>
      </c>
      <c r="K9" s="98">
        <v>1</v>
      </c>
      <c r="L9" s="98">
        <v>1</v>
      </c>
      <c r="M9" s="98">
        <v>1</v>
      </c>
      <c r="N9" s="98"/>
      <c r="O9" s="98"/>
      <c r="P9" s="98">
        <v>1</v>
      </c>
      <c r="Q9" s="98">
        <v>1</v>
      </c>
      <c r="R9" s="98">
        <v>1</v>
      </c>
      <c r="S9" s="98">
        <v>1</v>
      </c>
      <c r="T9" s="98">
        <v>1</v>
      </c>
      <c r="U9" s="98"/>
      <c r="V9" s="98"/>
      <c r="W9" s="98">
        <v>1</v>
      </c>
      <c r="X9" s="98">
        <v>1</v>
      </c>
      <c r="Y9" s="98">
        <v>1</v>
      </c>
      <c r="Z9" s="98">
        <v>1</v>
      </c>
      <c r="AA9" s="98">
        <v>1</v>
      </c>
      <c r="AB9" s="98"/>
      <c r="AC9" s="98"/>
      <c r="AD9" s="98">
        <v>1</v>
      </c>
      <c r="AE9" s="98">
        <v>1</v>
      </c>
      <c r="AF9" s="98">
        <v>1</v>
      </c>
      <c r="AG9" s="98">
        <v>1</v>
      </c>
      <c r="AH9" s="98">
        <v>1</v>
      </c>
      <c r="AI9" s="98"/>
      <c r="AJ9" s="98"/>
      <c r="AK9" s="98">
        <v>1</v>
      </c>
      <c r="AL9" s="98">
        <v>1</v>
      </c>
      <c r="AM9" s="98">
        <v>1</v>
      </c>
      <c r="AN9" s="99"/>
      <c r="AO9" s="100">
        <f>SUM(J9:AN9)</f>
        <v>22</v>
      </c>
      <c r="AP9" s="100">
        <f t="shared" ref="AP9:AP31" si="1">SUM(H9:I9,AO9)</f>
        <v>66</v>
      </c>
      <c r="AQ9" s="101">
        <v>43687</v>
      </c>
      <c r="AR9" s="102">
        <v>43697</v>
      </c>
      <c r="AS9" s="102">
        <v>43709</v>
      </c>
    </row>
    <row r="10" spans="1:56" ht="39.950000000000003" customHeight="1">
      <c r="A10" s="103">
        <f t="shared" ref="A10:A28" si="2">ROW()-8</f>
        <v>2</v>
      </c>
      <c r="B10" s="138">
        <v>1234567891</v>
      </c>
      <c r="C10" s="93" t="s">
        <v>88</v>
      </c>
      <c r="D10" s="137" t="s">
        <v>85</v>
      </c>
      <c r="E10" s="93" t="s">
        <v>149</v>
      </c>
      <c r="F10" s="105">
        <v>43189</v>
      </c>
      <c r="G10" s="105">
        <v>43191</v>
      </c>
      <c r="H10" s="96">
        <v>22</v>
      </c>
      <c r="I10" s="96">
        <v>22</v>
      </c>
      <c r="J10" s="97">
        <v>1</v>
      </c>
      <c r="K10" s="98">
        <v>1</v>
      </c>
      <c r="L10" s="98">
        <v>1</v>
      </c>
      <c r="M10" s="98">
        <v>1</v>
      </c>
      <c r="N10" s="98"/>
      <c r="O10" s="98"/>
      <c r="P10" s="98">
        <v>1</v>
      </c>
      <c r="Q10" s="98">
        <v>1</v>
      </c>
      <c r="R10" s="98">
        <v>1</v>
      </c>
      <c r="S10" s="98">
        <v>1</v>
      </c>
      <c r="T10" s="98">
        <v>1</v>
      </c>
      <c r="U10" s="98"/>
      <c r="V10" s="98"/>
      <c r="W10" s="98">
        <v>1</v>
      </c>
      <c r="X10" s="98">
        <v>1</v>
      </c>
      <c r="Y10" s="98">
        <v>1</v>
      </c>
      <c r="Z10" s="98">
        <v>1</v>
      </c>
      <c r="AA10" s="98">
        <v>1</v>
      </c>
      <c r="AB10" s="98"/>
      <c r="AC10" s="98"/>
      <c r="AD10" s="98">
        <v>1</v>
      </c>
      <c r="AE10" s="98">
        <v>1</v>
      </c>
      <c r="AF10" s="98">
        <v>1</v>
      </c>
      <c r="AG10" s="98">
        <v>1</v>
      </c>
      <c r="AH10" s="98">
        <v>1</v>
      </c>
      <c r="AI10" s="98"/>
      <c r="AJ10" s="98"/>
      <c r="AK10" s="98">
        <v>1</v>
      </c>
      <c r="AL10" s="98">
        <v>1</v>
      </c>
      <c r="AM10" s="98">
        <v>1</v>
      </c>
      <c r="AN10" s="108"/>
      <c r="AO10" s="100">
        <f t="shared" ref="AO10:AO28" si="3">SUM(J10:AN10)</f>
        <v>22</v>
      </c>
      <c r="AP10" s="100">
        <f t="shared" si="1"/>
        <v>66</v>
      </c>
      <c r="AQ10" s="101">
        <v>43554</v>
      </c>
      <c r="AR10" s="102">
        <v>54513</v>
      </c>
      <c r="AS10" s="102">
        <v>43556</v>
      </c>
    </row>
    <row r="11" spans="1:56" ht="39.950000000000003" customHeight="1">
      <c r="A11" s="103">
        <f t="shared" si="2"/>
        <v>3</v>
      </c>
      <c r="B11" s="138">
        <v>1234567892</v>
      </c>
      <c r="C11" s="93" t="s">
        <v>88</v>
      </c>
      <c r="D11" s="137" t="s">
        <v>135</v>
      </c>
      <c r="E11" s="93" t="s">
        <v>149</v>
      </c>
      <c r="F11" s="105">
        <v>43190</v>
      </c>
      <c r="G11" s="105">
        <v>43191</v>
      </c>
      <c r="H11" s="96">
        <v>9</v>
      </c>
      <c r="I11" s="96">
        <v>8</v>
      </c>
      <c r="J11" s="106">
        <v>1</v>
      </c>
      <c r="K11" s="107"/>
      <c r="L11" s="107">
        <v>1</v>
      </c>
      <c r="M11" s="107"/>
      <c r="N11" s="107"/>
      <c r="O11" s="107"/>
      <c r="P11" s="107"/>
      <c r="Q11" s="107">
        <v>1</v>
      </c>
      <c r="R11" s="107"/>
      <c r="S11" s="107">
        <v>1</v>
      </c>
      <c r="T11" s="107"/>
      <c r="U11" s="107"/>
      <c r="V11" s="107"/>
      <c r="W11" s="107"/>
      <c r="X11" s="107">
        <v>1</v>
      </c>
      <c r="Y11" s="107"/>
      <c r="Z11" s="107">
        <v>1</v>
      </c>
      <c r="AA11" s="107"/>
      <c r="AB11" s="107"/>
      <c r="AC11" s="107"/>
      <c r="AD11" s="107"/>
      <c r="AE11" s="107">
        <v>1</v>
      </c>
      <c r="AF11" s="107"/>
      <c r="AG11" s="107">
        <v>1</v>
      </c>
      <c r="AH11" s="107"/>
      <c r="AI11" s="107"/>
      <c r="AJ11" s="107"/>
      <c r="AK11" s="107"/>
      <c r="AL11" s="107">
        <v>1</v>
      </c>
      <c r="AM11" s="107"/>
      <c r="AN11" s="108"/>
      <c r="AO11" s="100">
        <f t="shared" si="3"/>
        <v>9</v>
      </c>
      <c r="AP11" s="100">
        <f t="shared" si="1"/>
        <v>26</v>
      </c>
      <c r="AQ11" s="101">
        <v>43555</v>
      </c>
      <c r="AR11" s="102">
        <v>54513</v>
      </c>
      <c r="AS11" s="102">
        <v>43556</v>
      </c>
    </row>
    <row r="12" spans="1:56" ht="39.950000000000003" customHeight="1">
      <c r="A12" s="103">
        <f t="shared" si="2"/>
        <v>4</v>
      </c>
      <c r="B12" s="138">
        <v>1234567893</v>
      </c>
      <c r="C12" s="93" t="s">
        <v>138</v>
      </c>
      <c r="D12" s="137" t="s">
        <v>84</v>
      </c>
      <c r="E12" s="93" t="s">
        <v>149</v>
      </c>
      <c r="F12" s="105">
        <v>43189</v>
      </c>
      <c r="G12" s="105">
        <v>43191</v>
      </c>
      <c r="H12" s="96">
        <v>18</v>
      </c>
      <c r="I12" s="96">
        <v>18</v>
      </c>
      <c r="J12" s="106">
        <v>1</v>
      </c>
      <c r="K12" s="107">
        <v>1</v>
      </c>
      <c r="L12" s="107">
        <v>1</v>
      </c>
      <c r="M12" s="107"/>
      <c r="N12" s="107"/>
      <c r="O12" s="107"/>
      <c r="P12" s="107">
        <v>1</v>
      </c>
      <c r="Q12" s="107">
        <v>1</v>
      </c>
      <c r="R12" s="107">
        <v>1</v>
      </c>
      <c r="S12" s="107">
        <v>1</v>
      </c>
      <c r="T12" s="107"/>
      <c r="U12" s="107"/>
      <c r="V12" s="107"/>
      <c r="W12" s="107">
        <v>1</v>
      </c>
      <c r="X12" s="107">
        <v>1</v>
      </c>
      <c r="Y12" s="107">
        <v>1</v>
      </c>
      <c r="Z12" s="107">
        <v>1</v>
      </c>
      <c r="AA12" s="107"/>
      <c r="AB12" s="107"/>
      <c r="AC12" s="107"/>
      <c r="AD12" s="107">
        <v>1</v>
      </c>
      <c r="AE12" s="107">
        <v>1</v>
      </c>
      <c r="AF12" s="107">
        <v>1</v>
      </c>
      <c r="AG12" s="107">
        <v>1</v>
      </c>
      <c r="AH12" s="107"/>
      <c r="AI12" s="107"/>
      <c r="AJ12" s="107"/>
      <c r="AK12" s="107">
        <v>1</v>
      </c>
      <c r="AL12" s="107">
        <v>1</v>
      </c>
      <c r="AM12" s="107">
        <v>1</v>
      </c>
      <c r="AN12" s="108"/>
      <c r="AO12" s="100">
        <f t="shared" si="3"/>
        <v>18</v>
      </c>
      <c r="AP12" s="100">
        <f t="shared" si="1"/>
        <v>54</v>
      </c>
      <c r="AQ12" s="101">
        <v>43555</v>
      </c>
      <c r="AR12" s="102">
        <v>54513</v>
      </c>
      <c r="AS12" s="102">
        <v>43556</v>
      </c>
    </row>
    <row r="13" spans="1:56" ht="39.950000000000003" customHeight="1">
      <c r="A13" s="103">
        <f t="shared" si="2"/>
        <v>5</v>
      </c>
      <c r="B13" s="138"/>
      <c r="C13" s="93"/>
      <c r="D13" s="137"/>
      <c r="E13" s="93"/>
      <c r="F13" s="105"/>
      <c r="G13" s="105"/>
      <c r="H13" s="96"/>
      <c r="I13" s="96"/>
      <c r="J13" s="106"/>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8"/>
      <c r="AO13" s="100">
        <f t="shared" ref="AO13" si="4">SUM(J13:AN13)</f>
        <v>0</v>
      </c>
      <c r="AP13" s="100">
        <f t="shared" ref="AP13" si="5">SUM(H13:I13,AO13)</f>
        <v>0</v>
      </c>
      <c r="AQ13" s="101"/>
      <c r="AR13" s="102"/>
      <c r="AS13" s="102"/>
    </row>
    <row r="14" spans="1:56" ht="39.950000000000003" customHeight="1">
      <c r="A14" s="103">
        <f t="shared" si="2"/>
        <v>6</v>
      </c>
      <c r="B14" s="138"/>
      <c r="C14" s="93"/>
      <c r="D14" s="137"/>
      <c r="E14" s="93"/>
      <c r="F14" s="105"/>
      <c r="G14" s="105"/>
      <c r="H14" s="96"/>
      <c r="I14" s="96"/>
      <c r="J14" s="106"/>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8"/>
      <c r="AO14" s="100">
        <f t="shared" si="3"/>
        <v>0</v>
      </c>
      <c r="AP14" s="100">
        <f t="shared" si="1"/>
        <v>0</v>
      </c>
      <c r="AQ14" s="101"/>
      <c r="AR14" s="102"/>
      <c r="AS14" s="102"/>
    </row>
    <row r="15" spans="1:56" ht="39.950000000000003" customHeight="1">
      <c r="A15" s="103">
        <f t="shared" si="2"/>
        <v>7</v>
      </c>
      <c r="B15" s="138"/>
      <c r="C15" s="93"/>
      <c r="D15" s="137"/>
      <c r="E15" s="93"/>
      <c r="F15" s="94"/>
      <c r="G15" s="105"/>
      <c r="H15" s="96"/>
      <c r="I15" s="96"/>
      <c r="J15" s="106"/>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8"/>
      <c r="AO15" s="100">
        <f t="shared" si="3"/>
        <v>0</v>
      </c>
      <c r="AP15" s="100">
        <f t="shared" si="1"/>
        <v>0</v>
      </c>
      <c r="AQ15" s="101"/>
      <c r="AR15" s="102"/>
      <c r="AS15" s="102"/>
    </row>
    <row r="16" spans="1:56" ht="39.950000000000003" customHeight="1">
      <c r="A16" s="103">
        <f t="shared" si="2"/>
        <v>8</v>
      </c>
      <c r="B16" s="138"/>
      <c r="C16" s="109"/>
      <c r="D16" s="138"/>
      <c r="E16" s="109"/>
      <c r="F16" s="105"/>
      <c r="G16" s="105"/>
      <c r="H16" s="96"/>
      <c r="I16" s="96"/>
      <c r="J16" s="106"/>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8"/>
      <c r="AO16" s="100">
        <f t="shared" si="3"/>
        <v>0</v>
      </c>
      <c r="AP16" s="100">
        <f t="shared" si="1"/>
        <v>0</v>
      </c>
      <c r="AQ16" s="101"/>
      <c r="AR16" s="102"/>
      <c r="AS16" s="102"/>
    </row>
    <row r="17" spans="1:45" ht="39.950000000000003" customHeight="1">
      <c r="A17" s="103">
        <f t="shared" si="2"/>
        <v>9</v>
      </c>
      <c r="B17" s="138"/>
      <c r="C17" s="109"/>
      <c r="D17" s="138"/>
      <c r="E17" s="109"/>
      <c r="F17" s="105"/>
      <c r="G17" s="105"/>
      <c r="H17" s="96"/>
      <c r="I17" s="96"/>
      <c r="J17" s="106"/>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8"/>
      <c r="AO17" s="100">
        <f t="shared" si="3"/>
        <v>0</v>
      </c>
      <c r="AP17" s="100">
        <f t="shared" si="1"/>
        <v>0</v>
      </c>
      <c r="AQ17" s="101"/>
      <c r="AR17" s="102"/>
      <c r="AS17" s="102"/>
    </row>
    <row r="18" spans="1:45" ht="39.950000000000003" customHeight="1">
      <c r="A18" s="103">
        <f t="shared" si="2"/>
        <v>10</v>
      </c>
      <c r="B18" s="138"/>
      <c r="C18" s="109"/>
      <c r="D18" s="138"/>
      <c r="E18" s="109"/>
      <c r="F18" s="105"/>
      <c r="G18" s="105"/>
      <c r="H18" s="96"/>
      <c r="I18" s="96"/>
      <c r="J18" s="106"/>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8"/>
      <c r="AO18" s="100">
        <f t="shared" si="3"/>
        <v>0</v>
      </c>
      <c r="AP18" s="100">
        <f t="shared" si="1"/>
        <v>0</v>
      </c>
      <c r="AQ18" s="101"/>
      <c r="AR18" s="102"/>
      <c r="AS18" s="102"/>
    </row>
    <row r="19" spans="1:45" ht="39.950000000000003" customHeight="1">
      <c r="A19" s="103">
        <f t="shared" si="2"/>
        <v>11</v>
      </c>
      <c r="B19" s="138"/>
      <c r="C19" s="109"/>
      <c r="D19" s="138"/>
      <c r="E19" s="109"/>
      <c r="F19" s="105"/>
      <c r="G19" s="105"/>
      <c r="H19" s="96"/>
      <c r="I19" s="96"/>
      <c r="J19" s="110"/>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8"/>
      <c r="AO19" s="100">
        <f t="shared" si="3"/>
        <v>0</v>
      </c>
      <c r="AP19" s="100">
        <f t="shared" si="1"/>
        <v>0</v>
      </c>
      <c r="AQ19" s="101"/>
      <c r="AR19" s="102"/>
      <c r="AS19" s="102"/>
    </row>
    <row r="20" spans="1:45" ht="39.950000000000003" customHeight="1">
      <c r="A20" s="103">
        <f t="shared" si="2"/>
        <v>12</v>
      </c>
      <c r="B20" s="138"/>
      <c r="C20" s="109"/>
      <c r="D20" s="138"/>
      <c r="E20" s="109"/>
      <c r="F20" s="105"/>
      <c r="G20" s="105"/>
      <c r="H20" s="96"/>
      <c r="I20" s="96"/>
      <c r="J20" s="110"/>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8"/>
      <c r="AO20" s="100">
        <f t="shared" si="3"/>
        <v>0</v>
      </c>
      <c r="AP20" s="100">
        <f t="shared" si="1"/>
        <v>0</v>
      </c>
      <c r="AQ20" s="101"/>
      <c r="AR20" s="102"/>
      <c r="AS20" s="102"/>
    </row>
    <row r="21" spans="1:45" ht="39.950000000000003" customHeight="1">
      <c r="A21" s="103">
        <f t="shared" si="2"/>
        <v>13</v>
      </c>
      <c r="B21" s="138"/>
      <c r="C21" s="109"/>
      <c r="D21" s="138"/>
      <c r="E21" s="109"/>
      <c r="F21" s="105"/>
      <c r="G21" s="105"/>
      <c r="H21" s="96"/>
      <c r="I21" s="96"/>
      <c r="J21" s="110"/>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8"/>
      <c r="AO21" s="100">
        <f t="shared" si="3"/>
        <v>0</v>
      </c>
      <c r="AP21" s="100">
        <f t="shared" si="1"/>
        <v>0</v>
      </c>
      <c r="AQ21" s="101"/>
      <c r="AR21" s="102"/>
      <c r="AS21" s="102"/>
    </row>
    <row r="22" spans="1:45" ht="39.950000000000003" customHeight="1">
      <c r="A22" s="103">
        <f t="shared" si="2"/>
        <v>14</v>
      </c>
      <c r="B22" s="138"/>
      <c r="C22" s="109"/>
      <c r="D22" s="138"/>
      <c r="E22" s="109"/>
      <c r="F22" s="105"/>
      <c r="G22" s="105"/>
      <c r="H22" s="96"/>
      <c r="I22" s="96"/>
      <c r="J22" s="106"/>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8"/>
      <c r="AO22" s="100">
        <f t="shared" si="3"/>
        <v>0</v>
      </c>
      <c r="AP22" s="100">
        <f t="shared" si="1"/>
        <v>0</v>
      </c>
      <c r="AQ22" s="101"/>
      <c r="AR22" s="102"/>
      <c r="AS22" s="102"/>
    </row>
    <row r="23" spans="1:45" ht="39.950000000000003" customHeight="1">
      <c r="A23" s="103">
        <f t="shared" si="2"/>
        <v>15</v>
      </c>
      <c r="B23" s="138"/>
      <c r="C23" s="109"/>
      <c r="D23" s="138"/>
      <c r="E23" s="109"/>
      <c r="F23" s="105"/>
      <c r="G23" s="105"/>
      <c r="H23" s="96"/>
      <c r="I23" s="96"/>
      <c r="J23" s="106"/>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8"/>
      <c r="AO23" s="100">
        <f t="shared" si="3"/>
        <v>0</v>
      </c>
      <c r="AP23" s="100">
        <f t="shared" si="1"/>
        <v>0</v>
      </c>
      <c r="AQ23" s="101"/>
      <c r="AR23" s="102"/>
      <c r="AS23" s="102"/>
    </row>
    <row r="24" spans="1:45" ht="39.950000000000003" customHeight="1">
      <c r="A24" s="103">
        <f t="shared" si="2"/>
        <v>16</v>
      </c>
      <c r="B24" s="138"/>
      <c r="C24" s="109"/>
      <c r="D24" s="138"/>
      <c r="E24" s="109"/>
      <c r="F24" s="105"/>
      <c r="G24" s="105"/>
      <c r="H24" s="96"/>
      <c r="I24" s="96"/>
      <c r="J24" s="106"/>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8"/>
      <c r="AO24" s="100">
        <f t="shared" si="3"/>
        <v>0</v>
      </c>
      <c r="AP24" s="100">
        <f t="shared" si="1"/>
        <v>0</v>
      </c>
      <c r="AQ24" s="101"/>
      <c r="AR24" s="102"/>
      <c r="AS24" s="102"/>
    </row>
    <row r="25" spans="1:45" ht="39.950000000000003" customHeight="1">
      <c r="A25" s="103">
        <f t="shared" si="2"/>
        <v>17</v>
      </c>
      <c r="B25" s="138"/>
      <c r="C25" s="109"/>
      <c r="D25" s="138"/>
      <c r="E25" s="109"/>
      <c r="F25" s="105"/>
      <c r="G25" s="105"/>
      <c r="H25" s="96"/>
      <c r="I25" s="96"/>
      <c r="J25" s="106"/>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8"/>
      <c r="AO25" s="100">
        <f t="shared" si="3"/>
        <v>0</v>
      </c>
      <c r="AP25" s="100">
        <f t="shared" si="1"/>
        <v>0</v>
      </c>
      <c r="AQ25" s="101"/>
      <c r="AR25" s="102"/>
      <c r="AS25" s="102"/>
    </row>
    <row r="26" spans="1:45" ht="39.950000000000003" customHeight="1">
      <c r="A26" s="103">
        <f t="shared" si="2"/>
        <v>18</v>
      </c>
      <c r="B26" s="138"/>
      <c r="C26" s="109"/>
      <c r="D26" s="138"/>
      <c r="E26" s="109"/>
      <c r="F26" s="105"/>
      <c r="G26" s="105"/>
      <c r="H26" s="96"/>
      <c r="I26" s="96"/>
      <c r="J26" s="106"/>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8"/>
      <c r="AO26" s="100">
        <f t="shared" si="3"/>
        <v>0</v>
      </c>
      <c r="AP26" s="100">
        <f t="shared" si="1"/>
        <v>0</v>
      </c>
      <c r="AQ26" s="101"/>
      <c r="AR26" s="102"/>
      <c r="AS26" s="102"/>
    </row>
    <row r="27" spans="1:45" ht="39.950000000000003" customHeight="1">
      <c r="A27" s="103">
        <f t="shared" si="2"/>
        <v>19</v>
      </c>
      <c r="B27" s="138"/>
      <c r="C27" s="109"/>
      <c r="D27" s="138"/>
      <c r="E27" s="109"/>
      <c r="F27" s="105"/>
      <c r="G27" s="105"/>
      <c r="H27" s="96"/>
      <c r="I27" s="96"/>
      <c r="J27" s="110"/>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8"/>
      <c r="AO27" s="100">
        <f t="shared" si="3"/>
        <v>0</v>
      </c>
      <c r="AP27" s="100">
        <f t="shared" si="1"/>
        <v>0</v>
      </c>
      <c r="AQ27" s="101"/>
      <c r="AR27" s="102"/>
      <c r="AS27" s="102"/>
    </row>
    <row r="28" spans="1:45" ht="39.950000000000003" customHeight="1" thickBot="1">
      <c r="A28" s="103">
        <f t="shared" si="2"/>
        <v>20</v>
      </c>
      <c r="B28" s="138"/>
      <c r="C28" s="109"/>
      <c r="D28" s="138"/>
      <c r="E28" s="109"/>
      <c r="F28" s="105"/>
      <c r="G28" s="105"/>
      <c r="H28" s="96"/>
      <c r="I28" s="96"/>
      <c r="J28" s="106"/>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8"/>
      <c r="AO28" s="100">
        <f t="shared" si="3"/>
        <v>0</v>
      </c>
      <c r="AP28" s="100">
        <f t="shared" si="1"/>
        <v>0</v>
      </c>
      <c r="AQ28" s="101"/>
      <c r="AR28" s="102"/>
      <c r="AS28" s="102"/>
    </row>
    <row r="29" spans="1:45" ht="39.950000000000003" customHeight="1" thickBot="1">
      <c r="A29" s="115"/>
      <c r="B29" s="458" t="s">
        <v>73</v>
      </c>
      <c r="C29" s="459"/>
      <c r="D29" s="459"/>
      <c r="E29" s="459"/>
      <c r="F29" s="459"/>
      <c r="G29" s="460"/>
      <c r="H29" s="251">
        <f>SUM(H9:H28)</f>
        <v>71</v>
      </c>
      <c r="I29" s="251">
        <f>SUM(I9:I28)</f>
        <v>70</v>
      </c>
      <c r="J29" s="252">
        <f t="shared" ref="J29:AO29" si="6">SUM(J9:J28)</f>
        <v>4</v>
      </c>
      <c r="K29" s="253">
        <f t="shared" si="6"/>
        <v>3</v>
      </c>
      <c r="L29" s="253">
        <f t="shared" si="6"/>
        <v>4</v>
      </c>
      <c r="M29" s="253">
        <f t="shared" si="6"/>
        <v>2</v>
      </c>
      <c r="N29" s="253">
        <f t="shared" si="6"/>
        <v>0</v>
      </c>
      <c r="O29" s="253">
        <f t="shared" si="6"/>
        <v>0</v>
      </c>
      <c r="P29" s="253">
        <f t="shared" si="6"/>
        <v>3</v>
      </c>
      <c r="Q29" s="253">
        <f t="shared" si="6"/>
        <v>4</v>
      </c>
      <c r="R29" s="253">
        <f t="shared" si="6"/>
        <v>3</v>
      </c>
      <c r="S29" s="253">
        <f t="shared" si="6"/>
        <v>4</v>
      </c>
      <c r="T29" s="253">
        <f t="shared" si="6"/>
        <v>2</v>
      </c>
      <c r="U29" s="253">
        <f t="shared" si="6"/>
        <v>0</v>
      </c>
      <c r="V29" s="253">
        <f t="shared" si="6"/>
        <v>0</v>
      </c>
      <c r="W29" s="253">
        <f t="shared" si="6"/>
        <v>3</v>
      </c>
      <c r="X29" s="253">
        <f t="shared" si="6"/>
        <v>4</v>
      </c>
      <c r="Y29" s="253">
        <f t="shared" si="6"/>
        <v>3</v>
      </c>
      <c r="Z29" s="253">
        <f t="shared" si="6"/>
        <v>4</v>
      </c>
      <c r="AA29" s="253">
        <f t="shared" si="6"/>
        <v>2</v>
      </c>
      <c r="AB29" s="253">
        <f t="shared" si="6"/>
        <v>0</v>
      </c>
      <c r="AC29" s="253">
        <f t="shared" si="6"/>
        <v>0</v>
      </c>
      <c r="AD29" s="253">
        <f t="shared" si="6"/>
        <v>3</v>
      </c>
      <c r="AE29" s="253">
        <f t="shared" si="6"/>
        <v>4</v>
      </c>
      <c r="AF29" s="253">
        <f t="shared" si="6"/>
        <v>3</v>
      </c>
      <c r="AG29" s="253">
        <f t="shared" si="6"/>
        <v>4</v>
      </c>
      <c r="AH29" s="253">
        <f t="shared" si="6"/>
        <v>2</v>
      </c>
      <c r="AI29" s="253">
        <f t="shared" si="6"/>
        <v>0</v>
      </c>
      <c r="AJ29" s="253">
        <f t="shared" si="6"/>
        <v>0</v>
      </c>
      <c r="AK29" s="253">
        <f t="shared" si="6"/>
        <v>3</v>
      </c>
      <c r="AL29" s="253">
        <f t="shared" si="6"/>
        <v>4</v>
      </c>
      <c r="AM29" s="253">
        <f t="shared" si="6"/>
        <v>3</v>
      </c>
      <c r="AN29" s="254">
        <f t="shared" si="6"/>
        <v>0</v>
      </c>
      <c r="AO29" s="255">
        <f t="shared" si="6"/>
        <v>71</v>
      </c>
      <c r="AP29" s="139">
        <f t="shared" si="1"/>
        <v>212</v>
      </c>
      <c r="AQ29" s="426"/>
      <c r="AR29" s="426"/>
      <c r="AS29" s="426"/>
    </row>
    <row r="30" spans="1:45" ht="39.950000000000003" customHeight="1" thickBot="1">
      <c r="A30" s="256"/>
      <c r="B30" s="429" t="s">
        <v>74</v>
      </c>
      <c r="C30" s="430"/>
      <c r="D30" s="431"/>
      <c r="E30" s="431"/>
      <c r="F30" s="431"/>
      <c r="G30" s="461"/>
      <c r="H30" s="257">
        <v>22</v>
      </c>
      <c r="I30" s="258">
        <v>22</v>
      </c>
      <c r="J30" s="259"/>
      <c r="K30" s="260">
        <v>1</v>
      </c>
      <c r="L30" s="260">
        <v>1</v>
      </c>
      <c r="M30" s="260">
        <v>1</v>
      </c>
      <c r="N30" s="260">
        <v>1</v>
      </c>
      <c r="O30" s="260">
        <v>1</v>
      </c>
      <c r="P30" s="260"/>
      <c r="Q30" s="260"/>
      <c r="R30" s="260">
        <v>1</v>
      </c>
      <c r="S30" s="260">
        <v>1</v>
      </c>
      <c r="T30" s="260">
        <v>1</v>
      </c>
      <c r="U30" s="260">
        <v>1</v>
      </c>
      <c r="V30" s="260">
        <v>1</v>
      </c>
      <c r="W30" s="260">
        <v>1</v>
      </c>
      <c r="X30" s="260"/>
      <c r="Y30" s="260"/>
      <c r="Z30" s="260">
        <v>1</v>
      </c>
      <c r="AA30" s="260">
        <v>1</v>
      </c>
      <c r="AB30" s="260">
        <v>1</v>
      </c>
      <c r="AC30" s="260">
        <v>1</v>
      </c>
      <c r="AD30" s="260">
        <v>1</v>
      </c>
      <c r="AE30" s="260"/>
      <c r="AF30" s="260"/>
      <c r="AG30" s="260">
        <v>1</v>
      </c>
      <c r="AH30" s="260">
        <v>1</v>
      </c>
      <c r="AI30" s="260">
        <v>1</v>
      </c>
      <c r="AJ30" s="260">
        <v>1</v>
      </c>
      <c r="AK30" s="260"/>
      <c r="AL30" s="260"/>
      <c r="AM30" s="260"/>
      <c r="AN30" s="261"/>
      <c r="AO30" s="140">
        <f>SUM(J30:AN30)</f>
        <v>20</v>
      </c>
      <c r="AP30" s="262">
        <f t="shared" si="1"/>
        <v>64</v>
      </c>
      <c r="AQ30" s="427"/>
      <c r="AR30" s="427"/>
      <c r="AS30" s="427"/>
    </row>
    <row r="31" spans="1:45" ht="39.950000000000003" customHeight="1" thickBot="1">
      <c r="A31" s="115"/>
      <c r="B31" s="432" t="s">
        <v>75</v>
      </c>
      <c r="C31" s="431"/>
      <c r="D31" s="431"/>
      <c r="E31" s="431"/>
      <c r="F31" s="431"/>
      <c r="G31" s="461"/>
      <c r="H31" s="141">
        <v>220</v>
      </c>
      <c r="I31" s="142">
        <v>220</v>
      </c>
      <c r="J31" s="143"/>
      <c r="K31" s="144">
        <v>10</v>
      </c>
      <c r="L31" s="144">
        <v>10</v>
      </c>
      <c r="M31" s="144">
        <v>10</v>
      </c>
      <c r="N31" s="144">
        <v>10</v>
      </c>
      <c r="O31" s="144">
        <v>10</v>
      </c>
      <c r="P31" s="144"/>
      <c r="Q31" s="144"/>
      <c r="R31" s="144">
        <v>10</v>
      </c>
      <c r="S31" s="144">
        <v>10</v>
      </c>
      <c r="T31" s="144">
        <v>10</v>
      </c>
      <c r="U31" s="144">
        <v>10</v>
      </c>
      <c r="V31" s="144">
        <v>10</v>
      </c>
      <c r="W31" s="144">
        <v>10</v>
      </c>
      <c r="X31" s="144"/>
      <c r="Y31" s="144"/>
      <c r="Z31" s="144">
        <v>10</v>
      </c>
      <c r="AA31" s="144">
        <v>10</v>
      </c>
      <c r="AB31" s="144">
        <v>10</v>
      </c>
      <c r="AC31" s="144">
        <v>10</v>
      </c>
      <c r="AD31" s="144">
        <v>10</v>
      </c>
      <c r="AE31" s="144"/>
      <c r="AF31" s="144"/>
      <c r="AG31" s="144">
        <v>10</v>
      </c>
      <c r="AH31" s="144">
        <v>10</v>
      </c>
      <c r="AI31" s="144">
        <v>10</v>
      </c>
      <c r="AJ31" s="144">
        <v>10</v>
      </c>
      <c r="AK31" s="144"/>
      <c r="AL31" s="144"/>
      <c r="AM31" s="144"/>
      <c r="AN31" s="145"/>
      <c r="AO31" s="140">
        <f>SUM(J31:AN31)</f>
        <v>200</v>
      </c>
      <c r="AP31" s="139">
        <f t="shared" si="1"/>
        <v>640</v>
      </c>
      <c r="AQ31" s="428"/>
      <c r="AR31" s="428"/>
      <c r="AS31" s="428"/>
    </row>
    <row r="32" spans="1:45" ht="45.75" customHeight="1" thickBot="1">
      <c r="A32" s="120"/>
      <c r="B32" s="121"/>
      <c r="C32" s="121"/>
      <c r="D32" s="121"/>
      <c r="E32" s="121"/>
      <c r="F32" s="121"/>
      <c r="G32" s="121"/>
      <c r="H32" s="121"/>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3"/>
      <c r="AP32" s="124">
        <f>IF(SUM(AP29)*AP31=0,"-",SUM(AP29)/AP31)</f>
        <v>0.33124999999999999</v>
      </c>
      <c r="AQ32" s="455" t="str">
        <f>IF(AP32="-","",IF(AP32&gt;1.25,"定員超過減算対象の可能性あり",""))</f>
        <v/>
      </c>
      <c r="AR32" s="456"/>
      <c r="AS32" s="457"/>
    </row>
    <row r="33" spans="2:64" ht="6" customHeight="1">
      <c r="B33" s="125"/>
      <c r="C33" s="125"/>
      <c r="D33" s="125"/>
      <c r="E33" s="125"/>
      <c r="F33" s="125"/>
      <c r="G33" s="125"/>
      <c r="H33" s="125"/>
      <c r="I33" s="125"/>
      <c r="J33" s="125"/>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row>
    <row r="34" spans="2:64" ht="23.45" customHeight="1">
      <c r="C34" s="146" t="s">
        <v>76</v>
      </c>
      <c r="D34" s="127"/>
      <c r="I34" s="127"/>
      <c r="J34" s="127"/>
      <c r="K34" s="128"/>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row>
    <row r="35" spans="2:64" s="130" customFormat="1" ht="72.75" customHeight="1">
      <c r="C35" s="131" t="s">
        <v>77</v>
      </c>
      <c r="D35" s="399" t="str">
        <f>"別途指定する障害福祉サービス事業所を【"&amp;TEXT(H6,"gggee年mm月")&amp;"～"&amp;TEXT(J6,"gggee年mm月")&amp;"】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f>
        <v>別途指定する障害福祉サービス事業所を【令和02年07月～令和02年09月】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v>
      </c>
      <c r="E35" s="399"/>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399"/>
      <c r="AI35" s="399"/>
      <c r="AJ35" s="399"/>
      <c r="AK35" s="399"/>
      <c r="AL35" s="399"/>
      <c r="AM35" s="399"/>
      <c r="AN35" s="399"/>
      <c r="AO35" s="399"/>
      <c r="AP35" s="399"/>
      <c r="AQ35" s="399"/>
      <c r="AR35" s="399"/>
      <c r="AS35" s="399"/>
      <c r="AT35" s="132"/>
      <c r="AU35" s="132"/>
      <c r="AV35" s="132"/>
      <c r="AW35" s="132"/>
      <c r="AX35" s="133"/>
      <c r="AY35" s="133"/>
      <c r="AZ35" s="133"/>
      <c r="BA35" s="133"/>
      <c r="BB35" s="133"/>
      <c r="BC35" s="133"/>
      <c r="BD35" s="133"/>
      <c r="BE35" s="133"/>
      <c r="BF35" s="133"/>
      <c r="BG35" s="133"/>
      <c r="BH35" s="133"/>
      <c r="BI35" s="133"/>
    </row>
    <row r="36" spans="2:64" s="130" customFormat="1" ht="25.15" customHeight="1">
      <c r="C36" s="134" t="s">
        <v>78</v>
      </c>
      <c r="D36" s="400" t="s">
        <v>79</v>
      </c>
      <c r="E36" s="400"/>
      <c r="F36" s="400"/>
      <c r="G36" s="400"/>
      <c r="H36" s="400"/>
      <c r="I36" s="400"/>
      <c r="J36" s="400"/>
      <c r="K36" s="400"/>
      <c r="L36" s="400"/>
      <c r="M36" s="400"/>
      <c r="N36" s="400"/>
      <c r="O36" s="400"/>
      <c r="P36" s="400"/>
      <c r="Q36" s="400"/>
      <c r="R36" s="400"/>
      <c r="S36" s="400"/>
      <c r="T36" s="400"/>
      <c r="U36" s="400"/>
      <c r="V36" s="400"/>
      <c r="W36" s="400"/>
      <c r="X36" s="400"/>
      <c r="Y36" s="400"/>
      <c r="Z36" s="400"/>
      <c r="AA36" s="400"/>
      <c r="AB36" s="400"/>
      <c r="AC36" s="400"/>
      <c r="AD36" s="400"/>
      <c r="AE36" s="400"/>
      <c r="AF36" s="400"/>
      <c r="AG36" s="400"/>
      <c r="AH36" s="400"/>
      <c r="AI36" s="400"/>
      <c r="AJ36" s="400"/>
      <c r="AK36" s="400"/>
      <c r="AL36" s="400"/>
      <c r="AM36" s="400"/>
      <c r="AN36" s="400"/>
      <c r="AO36" s="400"/>
      <c r="AP36" s="400"/>
      <c r="AQ36" s="400"/>
      <c r="AR36" s="400"/>
      <c r="AS36" s="400"/>
      <c r="AT36" s="135"/>
      <c r="AU36" s="135"/>
      <c r="AV36" s="133"/>
      <c r="AW36" s="133"/>
      <c r="AX36" s="133"/>
      <c r="AY36" s="133"/>
      <c r="AZ36" s="133"/>
      <c r="BA36" s="133"/>
      <c r="BB36" s="133"/>
      <c r="BC36" s="133"/>
      <c r="BD36" s="133"/>
      <c r="BE36" s="133"/>
      <c r="BF36" s="133"/>
      <c r="BG36" s="133"/>
      <c r="BH36" s="133"/>
      <c r="BI36" s="133"/>
    </row>
    <row r="37" spans="2:64" s="130" customFormat="1" ht="48" customHeight="1">
      <c r="C37" s="134" t="s">
        <v>80</v>
      </c>
      <c r="D37" s="400" t="s">
        <v>81</v>
      </c>
      <c r="E37" s="400"/>
      <c r="F37" s="400"/>
      <c r="G37" s="400"/>
      <c r="H37" s="400"/>
      <c r="I37" s="400"/>
      <c r="J37" s="400"/>
      <c r="K37" s="400"/>
      <c r="L37" s="400"/>
      <c r="M37" s="400"/>
      <c r="N37" s="400"/>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0"/>
      <c r="AM37" s="400"/>
      <c r="AN37" s="400"/>
      <c r="AO37" s="400"/>
      <c r="AP37" s="400"/>
      <c r="AQ37" s="400"/>
      <c r="AR37" s="400"/>
      <c r="AS37" s="400"/>
      <c r="AT37" s="135"/>
      <c r="AU37" s="135"/>
      <c r="AV37" s="133"/>
      <c r="AW37" s="133"/>
      <c r="AX37" s="133"/>
      <c r="AY37" s="133"/>
      <c r="AZ37" s="133"/>
      <c r="BA37" s="133"/>
      <c r="BB37" s="133"/>
      <c r="BC37" s="133"/>
      <c r="BD37" s="133"/>
      <c r="BE37" s="133"/>
      <c r="BF37" s="133"/>
      <c r="BG37" s="133"/>
      <c r="BH37" s="133"/>
      <c r="BI37" s="133"/>
    </row>
    <row r="38" spans="2:64" s="130" customFormat="1" ht="25.15" customHeight="1">
      <c r="C38" s="134" t="s">
        <v>82</v>
      </c>
      <c r="D38" s="390" t="s">
        <v>137</v>
      </c>
      <c r="E38" s="390"/>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0"/>
      <c r="AO38" s="390"/>
      <c r="AP38" s="390"/>
      <c r="AQ38" s="390"/>
      <c r="AR38" s="390"/>
      <c r="AS38" s="390"/>
      <c r="AT38" s="135"/>
      <c r="AU38" s="135"/>
      <c r="AV38" s="133"/>
      <c r="AW38" s="133"/>
      <c r="AX38" s="133"/>
      <c r="AY38" s="133"/>
      <c r="AZ38" s="133"/>
      <c r="BA38" s="133"/>
      <c r="BB38" s="133"/>
      <c r="BC38" s="133"/>
      <c r="BD38" s="133"/>
      <c r="BE38" s="133"/>
      <c r="BF38" s="133"/>
      <c r="BG38" s="133"/>
      <c r="BH38" s="133"/>
      <c r="BI38" s="133"/>
    </row>
    <row r="39" spans="2:64" ht="12.6" customHeight="1">
      <c r="B39" s="129"/>
      <c r="C39" s="129"/>
      <c r="D39" s="129"/>
      <c r="E39" s="129"/>
      <c r="F39" s="129"/>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row>
    <row r="40" spans="2:64" ht="17.25">
      <c r="B40" s="129"/>
      <c r="C40" s="129"/>
      <c r="D40" s="129"/>
      <c r="E40" s="129"/>
      <c r="F40" s="129"/>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row>
  </sheetData>
  <mergeCells count="33">
    <mergeCell ref="G5:G8"/>
    <mergeCell ref="H5:AP5"/>
    <mergeCell ref="D3:E3"/>
    <mergeCell ref="F5:F8"/>
    <mergeCell ref="A1:E1"/>
    <mergeCell ref="A5:A8"/>
    <mergeCell ref="B5:B8"/>
    <mergeCell ref="C5:C8"/>
    <mergeCell ref="D5:D8"/>
    <mergeCell ref="E5:E8"/>
    <mergeCell ref="H6:H8"/>
    <mergeCell ref="I6:I8"/>
    <mergeCell ref="J6:AO6"/>
    <mergeCell ref="AP6:AP8"/>
    <mergeCell ref="AO7:AO8"/>
    <mergeCell ref="AG2:AI3"/>
    <mergeCell ref="B29:G29"/>
    <mergeCell ref="AQ29:AQ31"/>
    <mergeCell ref="AR29:AR31"/>
    <mergeCell ref="AS29:AS31"/>
    <mergeCell ref="B30:G30"/>
    <mergeCell ref="B31:G31"/>
    <mergeCell ref="AQ32:AS32"/>
    <mergeCell ref="D35:AS35"/>
    <mergeCell ref="D36:AS36"/>
    <mergeCell ref="D37:AS37"/>
    <mergeCell ref="D38:AS38"/>
    <mergeCell ref="AJ2:AN3"/>
    <mergeCell ref="AO2:AP3"/>
    <mergeCell ref="AQ2:AS3"/>
    <mergeCell ref="AQ5:AQ8"/>
    <mergeCell ref="AR5:AR8"/>
    <mergeCell ref="AS5:AS8"/>
  </mergeCells>
  <phoneticPr fontId="6"/>
  <dataValidations count="2">
    <dataValidation type="list" allowBlank="1" showInputMessage="1" showErrorMessage="1" sqref="C9:C28">
      <formula1>",区分１,区分２,区分３,区分４,区分５,区分６"</formula1>
    </dataValidation>
    <dataValidation type="list" allowBlank="1" showInputMessage="1" showErrorMessage="1" sqref="E9:E28">
      <formula1>"自立訓練(機能訓練),自立訓練(生活訓練),宿泊型自立訓練(生活訓練)"</formula1>
    </dataValidation>
  </dataValidations>
  <printOptions horizontalCentered="1"/>
  <pageMargins left="0.19685039370078741" right="0.19685039370078741" top="0.78740157480314965" bottom="0.19685039370078741" header="0.31496062992125984" footer="0.11811023622047245"/>
  <pageSetup paperSize="9" scale="56" fitToHeight="0" orientation="landscape" r:id="rId1"/>
  <headerFooter>
    <oddHeader>&amp;L【機密性２情報】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44"/>
  <sheetViews>
    <sheetView view="pageBreakPreview" zoomScale="85" zoomScaleNormal="115" zoomScaleSheetLayoutView="85" workbookViewId="0">
      <selection activeCell="D5" sqref="D5:M5"/>
    </sheetView>
  </sheetViews>
  <sheetFormatPr defaultRowHeight="13.5"/>
  <cols>
    <col min="1" max="1" width="6.625" style="275" customWidth="1"/>
    <col min="2" max="2" width="18.25" style="277" customWidth="1"/>
    <col min="3" max="3" width="8" style="277" customWidth="1"/>
    <col min="4" max="15" width="6.625" style="275" customWidth="1"/>
    <col min="16" max="16" width="7.625" style="300" customWidth="1"/>
    <col min="17" max="255" width="9" style="275"/>
    <col min="256" max="256" width="6.625" style="275" customWidth="1"/>
    <col min="257" max="257" width="5.625" style="275" customWidth="1"/>
    <col min="258" max="258" width="12.25" style="275" customWidth="1"/>
    <col min="259" max="270" width="6.625" style="275" customWidth="1"/>
    <col min="271" max="271" width="7.625" style="275" customWidth="1"/>
    <col min="272" max="511" width="9" style="275"/>
    <col min="512" max="512" width="6.625" style="275" customWidth="1"/>
    <col min="513" max="513" width="5.625" style="275" customWidth="1"/>
    <col min="514" max="514" width="12.25" style="275" customWidth="1"/>
    <col min="515" max="526" width="6.625" style="275" customWidth="1"/>
    <col min="527" max="527" width="7.625" style="275" customWidth="1"/>
    <col min="528" max="767" width="9" style="275"/>
    <col min="768" max="768" width="6.625" style="275" customWidth="1"/>
    <col min="769" max="769" width="5.625" style="275" customWidth="1"/>
    <col min="770" max="770" width="12.25" style="275" customWidth="1"/>
    <col min="771" max="782" width="6.625" style="275" customWidth="1"/>
    <col min="783" max="783" width="7.625" style="275" customWidth="1"/>
    <col min="784" max="1023" width="9" style="275"/>
    <col min="1024" max="1024" width="6.625" style="275" customWidth="1"/>
    <col min="1025" max="1025" width="5.625" style="275" customWidth="1"/>
    <col min="1026" max="1026" width="12.25" style="275" customWidth="1"/>
    <col min="1027" max="1038" width="6.625" style="275" customWidth="1"/>
    <col min="1039" max="1039" width="7.625" style="275" customWidth="1"/>
    <col min="1040" max="1279" width="9" style="275"/>
    <col min="1280" max="1280" width="6.625" style="275" customWidth="1"/>
    <col min="1281" max="1281" width="5.625" style="275" customWidth="1"/>
    <col min="1282" max="1282" width="12.25" style="275" customWidth="1"/>
    <col min="1283" max="1294" width="6.625" style="275" customWidth="1"/>
    <col min="1295" max="1295" width="7.625" style="275" customWidth="1"/>
    <col min="1296" max="1535" width="9" style="275"/>
    <col min="1536" max="1536" width="6.625" style="275" customWidth="1"/>
    <col min="1537" max="1537" width="5.625" style="275" customWidth="1"/>
    <col min="1538" max="1538" width="12.25" style="275" customWidth="1"/>
    <col min="1539" max="1550" width="6.625" style="275" customWidth="1"/>
    <col min="1551" max="1551" width="7.625" style="275" customWidth="1"/>
    <col min="1552" max="1791" width="9" style="275"/>
    <col min="1792" max="1792" width="6.625" style="275" customWidth="1"/>
    <col min="1793" max="1793" width="5.625" style="275" customWidth="1"/>
    <col min="1794" max="1794" width="12.25" style="275" customWidth="1"/>
    <col min="1795" max="1806" width="6.625" style="275" customWidth="1"/>
    <col min="1807" max="1807" width="7.625" style="275" customWidth="1"/>
    <col min="1808" max="2047" width="9" style="275"/>
    <col min="2048" max="2048" width="6.625" style="275" customWidth="1"/>
    <col min="2049" max="2049" width="5.625" style="275" customWidth="1"/>
    <col min="2050" max="2050" width="12.25" style="275" customWidth="1"/>
    <col min="2051" max="2062" width="6.625" style="275" customWidth="1"/>
    <col min="2063" max="2063" width="7.625" style="275" customWidth="1"/>
    <col min="2064" max="2303" width="9" style="275"/>
    <col min="2304" max="2304" width="6.625" style="275" customWidth="1"/>
    <col min="2305" max="2305" width="5.625" style="275" customWidth="1"/>
    <col min="2306" max="2306" width="12.25" style="275" customWidth="1"/>
    <col min="2307" max="2318" width="6.625" style="275" customWidth="1"/>
    <col min="2319" max="2319" width="7.625" style="275" customWidth="1"/>
    <col min="2320" max="2559" width="9" style="275"/>
    <col min="2560" max="2560" width="6.625" style="275" customWidth="1"/>
    <col min="2561" max="2561" width="5.625" style="275" customWidth="1"/>
    <col min="2562" max="2562" width="12.25" style="275" customWidth="1"/>
    <col min="2563" max="2574" width="6.625" style="275" customWidth="1"/>
    <col min="2575" max="2575" width="7.625" style="275" customWidth="1"/>
    <col min="2576" max="2815" width="9" style="275"/>
    <col min="2816" max="2816" width="6.625" style="275" customWidth="1"/>
    <col min="2817" max="2817" width="5.625" style="275" customWidth="1"/>
    <col min="2818" max="2818" width="12.25" style="275" customWidth="1"/>
    <col min="2819" max="2830" width="6.625" style="275" customWidth="1"/>
    <col min="2831" max="2831" width="7.625" style="275" customWidth="1"/>
    <col min="2832" max="3071" width="9" style="275"/>
    <col min="3072" max="3072" width="6.625" style="275" customWidth="1"/>
    <col min="3073" max="3073" width="5.625" style="275" customWidth="1"/>
    <col min="3074" max="3074" width="12.25" style="275" customWidth="1"/>
    <col min="3075" max="3086" width="6.625" style="275" customWidth="1"/>
    <col min="3087" max="3087" width="7.625" style="275" customWidth="1"/>
    <col min="3088" max="3327" width="9" style="275"/>
    <col min="3328" max="3328" width="6.625" style="275" customWidth="1"/>
    <col min="3329" max="3329" width="5.625" style="275" customWidth="1"/>
    <col min="3330" max="3330" width="12.25" style="275" customWidth="1"/>
    <col min="3331" max="3342" width="6.625" style="275" customWidth="1"/>
    <col min="3343" max="3343" width="7.625" style="275" customWidth="1"/>
    <col min="3344" max="3583" width="9" style="275"/>
    <col min="3584" max="3584" width="6.625" style="275" customWidth="1"/>
    <col min="3585" max="3585" width="5.625" style="275" customWidth="1"/>
    <col min="3586" max="3586" width="12.25" style="275" customWidth="1"/>
    <col min="3587" max="3598" width="6.625" style="275" customWidth="1"/>
    <col min="3599" max="3599" width="7.625" style="275" customWidth="1"/>
    <col min="3600" max="3839" width="9" style="275"/>
    <col min="3840" max="3840" width="6.625" style="275" customWidth="1"/>
    <col min="3841" max="3841" width="5.625" style="275" customWidth="1"/>
    <col min="3842" max="3842" width="12.25" style="275" customWidth="1"/>
    <col min="3843" max="3854" width="6.625" style="275" customWidth="1"/>
    <col min="3855" max="3855" width="7.625" style="275" customWidth="1"/>
    <col min="3856" max="4095" width="9" style="275"/>
    <col min="4096" max="4096" width="6.625" style="275" customWidth="1"/>
    <col min="4097" max="4097" width="5.625" style="275" customWidth="1"/>
    <col min="4098" max="4098" width="12.25" style="275" customWidth="1"/>
    <col min="4099" max="4110" width="6.625" style="275" customWidth="1"/>
    <col min="4111" max="4111" width="7.625" style="275" customWidth="1"/>
    <col min="4112" max="4351" width="9" style="275"/>
    <col min="4352" max="4352" width="6.625" style="275" customWidth="1"/>
    <col min="4353" max="4353" width="5.625" style="275" customWidth="1"/>
    <col min="4354" max="4354" width="12.25" style="275" customWidth="1"/>
    <col min="4355" max="4366" width="6.625" style="275" customWidth="1"/>
    <col min="4367" max="4367" width="7.625" style="275" customWidth="1"/>
    <col min="4368" max="4607" width="9" style="275"/>
    <col min="4608" max="4608" width="6.625" style="275" customWidth="1"/>
    <col min="4609" max="4609" width="5.625" style="275" customWidth="1"/>
    <col min="4610" max="4610" width="12.25" style="275" customWidth="1"/>
    <col min="4611" max="4622" width="6.625" style="275" customWidth="1"/>
    <col min="4623" max="4623" width="7.625" style="275" customWidth="1"/>
    <col min="4624" max="4863" width="9" style="275"/>
    <col min="4864" max="4864" width="6.625" style="275" customWidth="1"/>
    <col min="4865" max="4865" width="5.625" style="275" customWidth="1"/>
    <col min="4866" max="4866" width="12.25" style="275" customWidth="1"/>
    <col min="4867" max="4878" width="6.625" style="275" customWidth="1"/>
    <col min="4879" max="4879" width="7.625" style="275" customWidth="1"/>
    <col min="4880" max="5119" width="9" style="275"/>
    <col min="5120" max="5120" width="6.625" style="275" customWidth="1"/>
    <col min="5121" max="5121" width="5.625" style="275" customWidth="1"/>
    <col min="5122" max="5122" width="12.25" style="275" customWidth="1"/>
    <col min="5123" max="5134" width="6.625" style="275" customWidth="1"/>
    <col min="5135" max="5135" width="7.625" style="275" customWidth="1"/>
    <col min="5136" max="5375" width="9" style="275"/>
    <col min="5376" max="5376" width="6.625" style="275" customWidth="1"/>
    <col min="5377" max="5377" width="5.625" style="275" customWidth="1"/>
    <col min="5378" max="5378" width="12.25" style="275" customWidth="1"/>
    <col min="5379" max="5390" width="6.625" style="275" customWidth="1"/>
    <col min="5391" max="5391" width="7.625" style="275" customWidth="1"/>
    <col min="5392" max="5631" width="9" style="275"/>
    <col min="5632" max="5632" width="6.625" style="275" customWidth="1"/>
    <col min="5633" max="5633" width="5.625" style="275" customWidth="1"/>
    <col min="5634" max="5634" width="12.25" style="275" customWidth="1"/>
    <col min="5635" max="5646" width="6.625" style="275" customWidth="1"/>
    <col min="5647" max="5647" width="7.625" style="275" customWidth="1"/>
    <col min="5648" max="5887" width="9" style="275"/>
    <col min="5888" max="5888" width="6.625" style="275" customWidth="1"/>
    <col min="5889" max="5889" width="5.625" style="275" customWidth="1"/>
    <col min="5890" max="5890" width="12.25" style="275" customWidth="1"/>
    <col min="5891" max="5902" width="6.625" style="275" customWidth="1"/>
    <col min="5903" max="5903" width="7.625" style="275" customWidth="1"/>
    <col min="5904" max="6143" width="9" style="275"/>
    <col min="6144" max="6144" width="6.625" style="275" customWidth="1"/>
    <col min="6145" max="6145" width="5.625" style="275" customWidth="1"/>
    <col min="6146" max="6146" width="12.25" style="275" customWidth="1"/>
    <col min="6147" max="6158" width="6.625" style="275" customWidth="1"/>
    <col min="6159" max="6159" width="7.625" style="275" customWidth="1"/>
    <col min="6160" max="6399" width="9" style="275"/>
    <col min="6400" max="6400" width="6.625" style="275" customWidth="1"/>
    <col min="6401" max="6401" width="5.625" style="275" customWidth="1"/>
    <col min="6402" max="6402" width="12.25" style="275" customWidth="1"/>
    <col min="6403" max="6414" width="6.625" style="275" customWidth="1"/>
    <col min="6415" max="6415" width="7.625" style="275" customWidth="1"/>
    <col min="6416" max="6655" width="9" style="275"/>
    <col min="6656" max="6656" width="6.625" style="275" customWidth="1"/>
    <col min="6657" max="6657" width="5.625" style="275" customWidth="1"/>
    <col min="6658" max="6658" width="12.25" style="275" customWidth="1"/>
    <col min="6659" max="6670" width="6.625" style="275" customWidth="1"/>
    <col min="6671" max="6671" width="7.625" style="275" customWidth="1"/>
    <col min="6672" max="6911" width="9" style="275"/>
    <col min="6912" max="6912" width="6.625" style="275" customWidth="1"/>
    <col min="6913" max="6913" width="5.625" style="275" customWidth="1"/>
    <col min="6914" max="6914" width="12.25" style="275" customWidth="1"/>
    <col min="6915" max="6926" width="6.625" style="275" customWidth="1"/>
    <col min="6927" max="6927" width="7.625" style="275" customWidth="1"/>
    <col min="6928" max="7167" width="9" style="275"/>
    <col min="7168" max="7168" width="6.625" style="275" customWidth="1"/>
    <col min="7169" max="7169" width="5.625" style="275" customWidth="1"/>
    <col min="7170" max="7170" width="12.25" style="275" customWidth="1"/>
    <col min="7171" max="7182" width="6.625" style="275" customWidth="1"/>
    <col min="7183" max="7183" width="7.625" style="275" customWidth="1"/>
    <col min="7184" max="7423" width="9" style="275"/>
    <col min="7424" max="7424" width="6.625" style="275" customWidth="1"/>
    <col min="7425" max="7425" width="5.625" style="275" customWidth="1"/>
    <col min="7426" max="7426" width="12.25" style="275" customWidth="1"/>
    <col min="7427" max="7438" width="6.625" style="275" customWidth="1"/>
    <col min="7439" max="7439" width="7.625" style="275" customWidth="1"/>
    <col min="7440" max="7679" width="9" style="275"/>
    <col min="7680" max="7680" width="6.625" style="275" customWidth="1"/>
    <col min="7681" max="7681" width="5.625" style="275" customWidth="1"/>
    <col min="7682" max="7682" width="12.25" style="275" customWidth="1"/>
    <col min="7683" max="7694" width="6.625" style="275" customWidth="1"/>
    <col min="7695" max="7695" width="7.625" style="275" customWidth="1"/>
    <col min="7696" max="7935" width="9" style="275"/>
    <col min="7936" max="7936" width="6.625" style="275" customWidth="1"/>
    <col min="7937" max="7937" width="5.625" style="275" customWidth="1"/>
    <col min="7938" max="7938" width="12.25" style="275" customWidth="1"/>
    <col min="7939" max="7950" width="6.625" style="275" customWidth="1"/>
    <col min="7951" max="7951" width="7.625" style="275" customWidth="1"/>
    <col min="7952" max="8191" width="9" style="275"/>
    <col min="8192" max="8192" width="6.625" style="275" customWidth="1"/>
    <col min="8193" max="8193" width="5.625" style="275" customWidth="1"/>
    <col min="8194" max="8194" width="12.25" style="275" customWidth="1"/>
    <col min="8195" max="8206" width="6.625" style="275" customWidth="1"/>
    <col min="8207" max="8207" width="7.625" style="275" customWidth="1"/>
    <col min="8208" max="8447" width="9" style="275"/>
    <col min="8448" max="8448" width="6.625" style="275" customWidth="1"/>
    <col min="8449" max="8449" width="5.625" style="275" customWidth="1"/>
    <col min="8450" max="8450" width="12.25" style="275" customWidth="1"/>
    <col min="8451" max="8462" width="6.625" style="275" customWidth="1"/>
    <col min="8463" max="8463" width="7.625" style="275" customWidth="1"/>
    <col min="8464" max="8703" width="9" style="275"/>
    <col min="8704" max="8704" width="6.625" style="275" customWidth="1"/>
    <col min="8705" max="8705" width="5.625" style="275" customWidth="1"/>
    <col min="8706" max="8706" width="12.25" style="275" customWidth="1"/>
    <col min="8707" max="8718" width="6.625" style="275" customWidth="1"/>
    <col min="8719" max="8719" width="7.625" style="275" customWidth="1"/>
    <col min="8720" max="8959" width="9" style="275"/>
    <col min="8960" max="8960" width="6.625" style="275" customWidth="1"/>
    <col min="8961" max="8961" width="5.625" style="275" customWidth="1"/>
    <col min="8962" max="8962" width="12.25" style="275" customWidth="1"/>
    <col min="8963" max="8974" width="6.625" style="275" customWidth="1"/>
    <col min="8975" max="8975" width="7.625" style="275" customWidth="1"/>
    <col min="8976" max="9215" width="9" style="275"/>
    <col min="9216" max="9216" width="6.625" style="275" customWidth="1"/>
    <col min="9217" max="9217" width="5.625" style="275" customWidth="1"/>
    <col min="9218" max="9218" width="12.25" style="275" customWidth="1"/>
    <col min="9219" max="9230" width="6.625" style="275" customWidth="1"/>
    <col min="9231" max="9231" width="7.625" style="275" customWidth="1"/>
    <col min="9232" max="9471" width="9" style="275"/>
    <col min="9472" max="9472" width="6.625" style="275" customWidth="1"/>
    <col min="9473" max="9473" width="5.625" style="275" customWidth="1"/>
    <col min="9474" max="9474" width="12.25" style="275" customWidth="1"/>
    <col min="9475" max="9486" width="6.625" style="275" customWidth="1"/>
    <col min="9487" max="9487" width="7.625" style="275" customWidth="1"/>
    <col min="9488" max="9727" width="9" style="275"/>
    <col min="9728" max="9728" width="6.625" style="275" customWidth="1"/>
    <col min="9729" max="9729" width="5.625" style="275" customWidth="1"/>
    <col min="9730" max="9730" width="12.25" style="275" customWidth="1"/>
    <col min="9731" max="9742" width="6.625" style="275" customWidth="1"/>
    <col min="9743" max="9743" width="7.625" style="275" customWidth="1"/>
    <col min="9744" max="9983" width="9" style="275"/>
    <col min="9984" max="9984" width="6.625" style="275" customWidth="1"/>
    <col min="9985" max="9985" width="5.625" style="275" customWidth="1"/>
    <col min="9986" max="9986" width="12.25" style="275" customWidth="1"/>
    <col min="9987" max="9998" width="6.625" style="275" customWidth="1"/>
    <col min="9999" max="9999" width="7.625" style="275" customWidth="1"/>
    <col min="10000" max="10239" width="9" style="275"/>
    <col min="10240" max="10240" width="6.625" style="275" customWidth="1"/>
    <col min="10241" max="10241" width="5.625" style="275" customWidth="1"/>
    <col min="10242" max="10242" width="12.25" style="275" customWidth="1"/>
    <col min="10243" max="10254" width="6.625" style="275" customWidth="1"/>
    <col min="10255" max="10255" width="7.625" style="275" customWidth="1"/>
    <col min="10256" max="10495" width="9" style="275"/>
    <col min="10496" max="10496" width="6.625" style="275" customWidth="1"/>
    <col min="10497" max="10497" width="5.625" style="275" customWidth="1"/>
    <col min="10498" max="10498" width="12.25" style="275" customWidth="1"/>
    <col min="10499" max="10510" width="6.625" style="275" customWidth="1"/>
    <col min="10511" max="10511" width="7.625" style="275" customWidth="1"/>
    <col min="10512" max="10751" width="9" style="275"/>
    <col min="10752" max="10752" width="6.625" style="275" customWidth="1"/>
    <col min="10753" max="10753" width="5.625" style="275" customWidth="1"/>
    <col min="10754" max="10754" width="12.25" style="275" customWidth="1"/>
    <col min="10755" max="10766" width="6.625" style="275" customWidth="1"/>
    <col min="10767" max="10767" width="7.625" style="275" customWidth="1"/>
    <col min="10768" max="11007" width="9" style="275"/>
    <col min="11008" max="11008" width="6.625" style="275" customWidth="1"/>
    <col min="11009" max="11009" width="5.625" style="275" customWidth="1"/>
    <col min="11010" max="11010" width="12.25" style="275" customWidth="1"/>
    <col min="11011" max="11022" width="6.625" style="275" customWidth="1"/>
    <col min="11023" max="11023" width="7.625" style="275" customWidth="1"/>
    <col min="11024" max="11263" width="9" style="275"/>
    <col min="11264" max="11264" width="6.625" style="275" customWidth="1"/>
    <col min="11265" max="11265" width="5.625" style="275" customWidth="1"/>
    <col min="11266" max="11266" width="12.25" style="275" customWidth="1"/>
    <col min="11267" max="11278" width="6.625" style="275" customWidth="1"/>
    <col min="11279" max="11279" width="7.625" style="275" customWidth="1"/>
    <col min="11280" max="11519" width="9" style="275"/>
    <col min="11520" max="11520" width="6.625" style="275" customWidth="1"/>
    <col min="11521" max="11521" width="5.625" style="275" customWidth="1"/>
    <col min="11522" max="11522" width="12.25" style="275" customWidth="1"/>
    <col min="11523" max="11534" width="6.625" style="275" customWidth="1"/>
    <col min="11535" max="11535" width="7.625" style="275" customWidth="1"/>
    <col min="11536" max="11775" width="9" style="275"/>
    <col min="11776" max="11776" width="6.625" style="275" customWidth="1"/>
    <col min="11777" max="11777" width="5.625" style="275" customWidth="1"/>
    <col min="11778" max="11778" width="12.25" style="275" customWidth="1"/>
    <col min="11779" max="11790" width="6.625" style="275" customWidth="1"/>
    <col min="11791" max="11791" width="7.625" style="275" customWidth="1"/>
    <col min="11792" max="12031" width="9" style="275"/>
    <col min="12032" max="12032" width="6.625" style="275" customWidth="1"/>
    <col min="12033" max="12033" width="5.625" style="275" customWidth="1"/>
    <col min="12034" max="12034" width="12.25" style="275" customWidth="1"/>
    <col min="12035" max="12046" width="6.625" style="275" customWidth="1"/>
    <col min="12047" max="12047" width="7.625" style="275" customWidth="1"/>
    <col min="12048" max="12287" width="9" style="275"/>
    <col min="12288" max="12288" width="6.625" style="275" customWidth="1"/>
    <col min="12289" max="12289" width="5.625" style="275" customWidth="1"/>
    <col min="12290" max="12290" width="12.25" style="275" customWidth="1"/>
    <col min="12291" max="12302" width="6.625" style="275" customWidth="1"/>
    <col min="12303" max="12303" width="7.625" style="275" customWidth="1"/>
    <col min="12304" max="12543" width="9" style="275"/>
    <col min="12544" max="12544" width="6.625" style="275" customWidth="1"/>
    <col min="12545" max="12545" width="5.625" style="275" customWidth="1"/>
    <col min="12546" max="12546" width="12.25" style="275" customWidth="1"/>
    <col min="12547" max="12558" width="6.625" style="275" customWidth="1"/>
    <col min="12559" max="12559" width="7.625" style="275" customWidth="1"/>
    <col min="12560" max="12799" width="9" style="275"/>
    <col min="12800" max="12800" width="6.625" style="275" customWidth="1"/>
    <col min="12801" max="12801" width="5.625" style="275" customWidth="1"/>
    <col min="12802" max="12802" width="12.25" style="275" customWidth="1"/>
    <col min="12803" max="12814" width="6.625" style="275" customWidth="1"/>
    <col min="12815" max="12815" width="7.625" style="275" customWidth="1"/>
    <col min="12816" max="13055" width="9" style="275"/>
    <col min="13056" max="13056" width="6.625" style="275" customWidth="1"/>
    <col min="13057" max="13057" width="5.625" style="275" customWidth="1"/>
    <col min="13058" max="13058" width="12.25" style="275" customWidth="1"/>
    <col min="13059" max="13070" width="6.625" style="275" customWidth="1"/>
    <col min="13071" max="13071" width="7.625" style="275" customWidth="1"/>
    <col min="13072" max="13311" width="9" style="275"/>
    <col min="13312" max="13312" width="6.625" style="275" customWidth="1"/>
    <col min="13313" max="13313" width="5.625" style="275" customWidth="1"/>
    <col min="13314" max="13314" width="12.25" style="275" customWidth="1"/>
    <col min="13315" max="13326" width="6.625" style="275" customWidth="1"/>
    <col min="13327" max="13327" width="7.625" style="275" customWidth="1"/>
    <col min="13328" max="13567" width="9" style="275"/>
    <col min="13568" max="13568" width="6.625" style="275" customWidth="1"/>
    <col min="13569" max="13569" width="5.625" style="275" customWidth="1"/>
    <col min="13570" max="13570" width="12.25" style="275" customWidth="1"/>
    <col min="13571" max="13582" width="6.625" style="275" customWidth="1"/>
    <col min="13583" max="13583" width="7.625" style="275" customWidth="1"/>
    <col min="13584" max="13823" width="9" style="275"/>
    <col min="13824" max="13824" width="6.625" style="275" customWidth="1"/>
    <col min="13825" max="13825" width="5.625" style="275" customWidth="1"/>
    <col min="13826" max="13826" width="12.25" style="275" customWidth="1"/>
    <col min="13827" max="13838" width="6.625" style="275" customWidth="1"/>
    <col min="13839" max="13839" width="7.625" style="275" customWidth="1"/>
    <col min="13840" max="14079" width="9" style="275"/>
    <col min="14080" max="14080" width="6.625" style="275" customWidth="1"/>
    <col min="14081" max="14081" width="5.625" style="275" customWidth="1"/>
    <col min="14082" max="14082" width="12.25" style="275" customWidth="1"/>
    <col min="14083" max="14094" width="6.625" style="275" customWidth="1"/>
    <col min="14095" max="14095" width="7.625" style="275" customWidth="1"/>
    <col min="14096" max="14335" width="9" style="275"/>
    <col min="14336" max="14336" width="6.625" style="275" customWidth="1"/>
    <col min="14337" max="14337" width="5.625" style="275" customWidth="1"/>
    <col min="14338" max="14338" width="12.25" style="275" customWidth="1"/>
    <col min="14339" max="14350" width="6.625" style="275" customWidth="1"/>
    <col min="14351" max="14351" width="7.625" style="275" customWidth="1"/>
    <col min="14352" max="14591" width="9" style="275"/>
    <col min="14592" max="14592" width="6.625" style="275" customWidth="1"/>
    <col min="14593" max="14593" width="5.625" style="275" customWidth="1"/>
    <col min="14594" max="14594" width="12.25" style="275" customWidth="1"/>
    <col min="14595" max="14606" width="6.625" style="275" customWidth="1"/>
    <col min="14607" max="14607" width="7.625" style="275" customWidth="1"/>
    <col min="14608" max="14847" width="9" style="275"/>
    <col min="14848" max="14848" width="6.625" style="275" customWidth="1"/>
    <col min="14849" max="14849" width="5.625" style="275" customWidth="1"/>
    <col min="14850" max="14850" width="12.25" style="275" customWidth="1"/>
    <col min="14851" max="14862" width="6.625" style="275" customWidth="1"/>
    <col min="14863" max="14863" width="7.625" style="275" customWidth="1"/>
    <col min="14864" max="15103" width="9" style="275"/>
    <col min="15104" max="15104" width="6.625" style="275" customWidth="1"/>
    <col min="15105" max="15105" width="5.625" style="275" customWidth="1"/>
    <col min="15106" max="15106" width="12.25" style="275" customWidth="1"/>
    <col min="15107" max="15118" width="6.625" style="275" customWidth="1"/>
    <col min="15119" max="15119" width="7.625" style="275" customWidth="1"/>
    <col min="15120" max="15359" width="9" style="275"/>
    <col min="15360" max="15360" width="6.625" style="275" customWidth="1"/>
    <col min="15361" max="15361" width="5.625" style="275" customWidth="1"/>
    <col min="15362" max="15362" width="12.25" style="275" customWidth="1"/>
    <col min="15363" max="15374" width="6.625" style="275" customWidth="1"/>
    <col min="15375" max="15375" width="7.625" style="275" customWidth="1"/>
    <col min="15376" max="15615" width="9" style="275"/>
    <col min="15616" max="15616" width="6.625" style="275" customWidth="1"/>
    <col min="15617" max="15617" width="5.625" style="275" customWidth="1"/>
    <col min="15618" max="15618" width="12.25" style="275" customWidth="1"/>
    <col min="15619" max="15630" width="6.625" style="275" customWidth="1"/>
    <col min="15631" max="15631" width="7.625" style="275" customWidth="1"/>
    <col min="15632" max="15871" width="9" style="275"/>
    <col min="15872" max="15872" width="6.625" style="275" customWidth="1"/>
    <col min="15873" max="15873" width="5.625" style="275" customWidth="1"/>
    <col min="15874" max="15874" width="12.25" style="275" customWidth="1"/>
    <col min="15875" max="15886" width="6.625" style="275" customWidth="1"/>
    <col min="15887" max="15887" width="7.625" style="275" customWidth="1"/>
    <col min="15888" max="16127" width="9" style="275"/>
    <col min="16128" max="16128" width="6.625" style="275" customWidth="1"/>
    <col min="16129" max="16129" width="5.625" style="275" customWidth="1"/>
    <col min="16130" max="16130" width="12.25" style="275" customWidth="1"/>
    <col min="16131" max="16142" width="6.625" style="275" customWidth="1"/>
    <col min="16143" max="16143" width="7.625" style="275" customWidth="1"/>
    <col min="16144" max="16384" width="9" style="275"/>
  </cols>
  <sheetData>
    <row r="1" spans="1:16" ht="17.25" customHeight="1">
      <c r="A1" s="263" t="s">
        <v>289</v>
      </c>
      <c r="G1" s="278"/>
      <c r="H1" s="278"/>
      <c r="I1" s="278"/>
      <c r="J1" s="278"/>
      <c r="K1" s="278"/>
      <c r="L1" s="278"/>
      <c r="M1" s="278"/>
      <c r="N1" s="279"/>
      <c r="O1" s="264"/>
      <c r="P1" s="264"/>
    </row>
    <row r="2" spans="1:16" ht="17.25" customHeight="1">
      <c r="A2" s="280" t="s">
        <v>133</v>
      </c>
      <c r="G2" s="278"/>
      <c r="H2" s="278"/>
      <c r="I2" s="278"/>
      <c r="J2" s="278"/>
      <c r="K2" s="278"/>
      <c r="L2" s="278"/>
      <c r="M2" s="278"/>
      <c r="N2" s="279"/>
      <c r="O2" s="264"/>
      <c r="P2" s="264"/>
    </row>
    <row r="3" spans="1:16" ht="17.25" customHeight="1">
      <c r="A3" s="280" t="s">
        <v>148</v>
      </c>
      <c r="G3" s="278"/>
      <c r="H3" s="278"/>
      <c r="I3" s="278"/>
      <c r="J3" s="278"/>
      <c r="K3" s="278"/>
      <c r="L3" s="278"/>
      <c r="M3" s="278"/>
      <c r="N3" s="279"/>
      <c r="O3" s="264"/>
      <c r="P3" s="264"/>
    </row>
    <row r="4" spans="1:16" ht="15" customHeight="1">
      <c r="A4" s="463" t="s">
        <v>30</v>
      </c>
      <c r="B4" s="464"/>
      <c r="C4" s="465"/>
      <c r="D4" s="466"/>
      <c r="E4" s="466"/>
      <c r="F4" s="466"/>
      <c r="G4" s="466"/>
      <c r="H4" s="466"/>
      <c r="O4" s="264"/>
      <c r="P4" s="264"/>
    </row>
    <row r="5" spans="1:16" ht="15" thickBot="1">
      <c r="A5" s="463" t="s">
        <v>132</v>
      </c>
      <c r="B5" s="464"/>
      <c r="C5" s="465"/>
      <c r="D5" s="476" t="str">
        <f>'調書1-1'!AJ1&amp;" "&amp;'調書1-1'!AQ1</f>
        <v xml:space="preserve"> </v>
      </c>
      <c r="E5" s="477"/>
      <c r="F5" s="477"/>
      <c r="G5" s="477"/>
      <c r="H5" s="477"/>
      <c r="I5" s="478"/>
      <c r="J5" s="478"/>
      <c r="K5" s="478"/>
      <c r="L5" s="478"/>
      <c r="M5" s="479"/>
      <c r="P5" s="281"/>
    </row>
    <row r="6" spans="1:16" s="265" customFormat="1" ht="18" thickBot="1">
      <c r="A6" s="463" t="s">
        <v>124</v>
      </c>
      <c r="B6" s="464"/>
      <c r="C6" s="464"/>
      <c r="D6" s="467"/>
      <c r="E6" s="468"/>
      <c r="F6" s="468"/>
      <c r="G6" s="468"/>
      <c r="H6" s="469"/>
      <c r="J6" s="266"/>
      <c r="K6" s="266"/>
      <c r="L6" s="266"/>
      <c r="M6" s="266"/>
      <c r="N6" s="266"/>
      <c r="O6" s="267"/>
      <c r="P6" s="267"/>
    </row>
    <row r="7" spans="1:16" s="268" customFormat="1" ht="17.25">
      <c r="A7" s="463" t="s">
        <v>125</v>
      </c>
      <c r="B7" s="464"/>
      <c r="C7" s="465"/>
      <c r="D7" s="480">
        <f>IF(P41=0,"",ROUNDUP(P39/P41,2))</f>
        <v>0</v>
      </c>
      <c r="E7" s="480"/>
      <c r="F7" s="480"/>
      <c r="G7" s="480"/>
      <c r="H7" s="480"/>
      <c r="I7" s="463" t="s">
        <v>140</v>
      </c>
      <c r="J7" s="464"/>
      <c r="K7" s="464"/>
      <c r="L7" s="465"/>
      <c r="M7" s="484"/>
      <c r="N7" s="484"/>
      <c r="O7" s="484"/>
      <c r="P7" s="484"/>
    </row>
    <row r="8" spans="1:16" s="268" customFormat="1" ht="17.25">
      <c r="A8" s="265" t="s">
        <v>151</v>
      </c>
      <c r="B8" s="270"/>
      <c r="C8" s="270"/>
      <c r="D8" s="270"/>
      <c r="E8" s="270"/>
      <c r="F8" s="271"/>
      <c r="G8" s="271"/>
      <c r="H8" s="271"/>
      <c r="J8" s="266"/>
      <c r="K8" s="266"/>
      <c r="L8" s="266"/>
      <c r="M8" s="266"/>
      <c r="N8" s="266"/>
      <c r="O8" s="269"/>
      <c r="P8" s="281"/>
    </row>
    <row r="9" spans="1:16" ht="13.5" customHeight="1">
      <c r="P9" s="281"/>
    </row>
    <row r="10" spans="1:16" s="285" customFormat="1" ht="22.5" customHeight="1">
      <c r="A10" s="282"/>
      <c r="B10" s="283"/>
      <c r="C10" s="284"/>
      <c r="D10" s="481" t="s">
        <v>126</v>
      </c>
      <c r="E10" s="482"/>
      <c r="F10" s="482"/>
      <c r="G10" s="482"/>
      <c r="H10" s="482"/>
      <c r="I10" s="482"/>
      <c r="J10" s="482"/>
      <c r="K10" s="482"/>
      <c r="L10" s="482"/>
      <c r="M10" s="482"/>
      <c r="N10" s="482"/>
      <c r="O10" s="482"/>
      <c r="P10" s="483"/>
    </row>
    <row r="11" spans="1:16" s="274" customFormat="1" ht="29.25" customHeight="1">
      <c r="A11" s="272" t="s">
        <v>127</v>
      </c>
      <c r="B11" s="272" t="s">
        <v>134</v>
      </c>
      <c r="C11" s="272" t="s">
        <v>139</v>
      </c>
      <c r="D11" s="302">
        <f>DATE(TEXT('調書1-1'!$D$2,"yyyy")-IF(TEXT('調書1-1'!$D$2,"mm")&lt;"04",2,1),4,1)</f>
        <v>693323</v>
      </c>
      <c r="E11" s="302">
        <f>DATE(TEXT('調書1-1'!$D$2,"yyyy")-IF(TEXT('調書1-1'!$D$2,"mm")&lt;"04",2,1),5,1)</f>
        <v>693353</v>
      </c>
      <c r="F11" s="302">
        <f>DATE(TEXT('調書1-1'!$D$2,"yyyy")-IF(TEXT('調書1-1'!$D$2,"mm")&lt;"04",2,1),6,1)</f>
        <v>693384</v>
      </c>
      <c r="G11" s="302">
        <f>DATE(TEXT('調書1-1'!$D$2,"yyyy")-IF(TEXT('調書1-1'!$D$2,"mm")&lt;"04",2,1),7,1)</f>
        <v>693414</v>
      </c>
      <c r="H11" s="302">
        <f>DATE(TEXT('調書1-1'!$D$2,"yyyy")-IF(TEXT('調書1-1'!$D$2,"mm")&lt;"04",2,1),8,1)</f>
        <v>693445</v>
      </c>
      <c r="I11" s="302">
        <f>DATE(TEXT('調書1-1'!$D$2,"yyyy")-IF(TEXT('調書1-1'!$D$2,"mm")&lt;"04",2,1),9,1)</f>
        <v>693476</v>
      </c>
      <c r="J11" s="302">
        <f>DATE(TEXT('調書1-1'!$D$2,"yyyy")-IF(TEXT('調書1-1'!$D$2,"mm")&lt;"04",2,1),10,1)</f>
        <v>693506</v>
      </c>
      <c r="K11" s="302">
        <f>DATE(TEXT('調書1-1'!$D$2,"yyyy")-IF(TEXT('調書1-1'!$D$2,"mm")&lt;"04",2,1),11,1)</f>
        <v>693537</v>
      </c>
      <c r="L11" s="302">
        <f>DATE(TEXT('調書1-1'!$D$2,"yyyy")-IF(TEXT('調書1-1'!$D$2,"mm")&lt;"04",2,1),12,1)</f>
        <v>693567</v>
      </c>
      <c r="M11" s="302">
        <f>DATE(TEXT('調書1-1'!$D$2,"yyyy")-IF(TEXT('調書1-1'!$D$2,"mm")&lt;"04",2,1),13,1)</f>
        <v>693598</v>
      </c>
      <c r="N11" s="302">
        <f>DATE(TEXT('調書1-1'!$D$2,"yyyy")-IF(TEXT('調書1-1'!$D$2,"mm")&lt;"04",2,1),14,1)</f>
        <v>693629</v>
      </c>
      <c r="O11" s="302">
        <f>DATE(TEXT('調書1-1'!$D$2,"yyyy")-IF(TEXT('調書1-1'!$D$2,"mm")&lt;"04",2,1),15,1)</f>
        <v>693657</v>
      </c>
      <c r="P11" s="273" t="s">
        <v>128</v>
      </c>
    </row>
    <row r="12" spans="1:16" s="285" customFormat="1" ht="17.25" customHeight="1">
      <c r="A12" s="286">
        <v>1</v>
      </c>
      <c r="B12" s="287"/>
      <c r="C12" s="288"/>
      <c r="D12" s="289"/>
      <c r="E12" s="289"/>
      <c r="F12" s="289"/>
      <c r="G12" s="289"/>
      <c r="H12" s="289"/>
      <c r="I12" s="289"/>
      <c r="J12" s="289"/>
      <c r="K12" s="289"/>
      <c r="L12" s="289"/>
      <c r="M12" s="289"/>
      <c r="N12" s="289"/>
      <c r="O12" s="289"/>
      <c r="P12" s="290">
        <f t="shared" ref="P12:P36" si="0">SUM(D12:O12)</f>
        <v>0</v>
      </c>
    </row>
    <row r="13" spans="1:16" s="285" customFormat="1" ht="17.25" customHeight="1">
      <c r="A13" s="286">
        <v>2</v>
      </c>
      <c r="B13" s="287"/>
      <c r="C13" s="288"/>
      <c r="D13" s="289"/>
      <c r="E13" s="289"/>
      <c r="F13" s="289"/>
      <c r="G13" s="289"/>
      <c r="H13" s="289"/>
      <c r="I13" s="289"/>
      <c r="J13" s="289"/>
      <c r="K13" s="289"/>
      <c r="L13" s="289"/>
      <c r="M13" s="289"/>
      <c r="N13" s="289"/>
      <c r="O13" s="289"/>
      <c r="P13" s="290">
        <f t="shared" si="0"/>
        <v>0</v>
      </c>
    </row>
    <row r="14" spans="1:16" s="285" customFormat="1" ht="17.25" customHeight="1">
      <c r="A14" s="286">
        <v>3</v>
      </c>
      <c r="B14" s="287"/>
      <c r="C14" s="288"/>
      <c r="D14" s="289"/>
      <c r="E14" s="289"/>
      <c r="F14" s="289"/>
      <c r="G14" s="289"/>
      <c r="H14" s="289"/>
      <c r="I14" s="289"/>
      <c r="J14" s="289"/>
      <c r="K14" s="289"/>
      <c r="L14" s="289"/>
      <c r="M14" s="289"/>
      <c r="N14" s="289"/>
      <c r="O14" s="289"/>
      <c r="P14" s="290">
        <f t="shared" si="0"/>
        <v>0</v>
      </c>
    </row>
    <row r="15" spans="1:16" s="285" customFormat="1" ht="17.25" customHeight="1">
      <c r="A15" s="286">
        <v>4</v>
      </c>
      <c r="B15" s="287"/>
      <c r="C15" s="288"/>
      <c r="D15" s="289"/>
      <c r="E15" s="289"/>
      <c r="F15" s="289"/>
      <c r="G15" s="289"/>
      <c r="H15" s="289"/>
      <c r="I15" s="289"/>
      <c r="J15" s="289"/>
      <c r="K15" s="289"/>
      <c r="L15" s="289"/>
      <c r="M15" s="289"/>
      <c r="N15" s="289"/>
      <c r="O15" s="289"/>
      <c r="P15" s="290">
        <f t="shared" si="0"/>
        <v>0</v>
      </c>
    </row>
    <row r="16" spans="1:16" s="285" customFormat="1" ht="17.25" customHeight="1">
      <c r="A16" s="286">
        <v>5</v>
      </c>
      <c r="B16" s="287"/>
      <c r="C16" s="288"/>
      <c r="D16" s="289"/>
      <c r="E16" s="289"/>
      <c r="F16" s="289"/>
      <c r="G16" s="289"/>
      <c r="H16" s="289"/>
      <c r="I16" s="289"/>
      <c r="J16" s="289"/>
      <c r="K16" s="289"/>
      <c r="L16" s="289"/>
      <c r="M16" s="289"/>
      <c r="N16" s="289"/>
      <c r="O16" s="289"/>
      <c r="P16" s="290">
        <f t="shared" si="0"/>
        <v>0</v>
      </c>
    </row>
    <row r="17" spans="1:16" s="285" customFormat="1" ht="17.25" customHeight="1">
      <c r="A17" s="286">
        <v>6</v>
      </c>
      <c r="B17" s="287"/>
      <c r="C17" s="288"/>
      <c r="D17" s="289"/>
      <c r="E17" s="289"/>
      <c r="F17" s="289"/>
      <c r="G17" s="289"/>
      <c r="H17" s="289"/>
      <c r="I17" s="289"/>
      <c r="J17" s="289"/>
      <c r="K17" s="289"/>
      <c r="L17" s="289"/>
      <c r="M17" s="289"/>
      <c r="N17" s="289"/>
      <c r="O17" s="289"/>
      <c r="P17" s="290">
        <f t="shared" si="0"/>
        <v>0</v>
      </c>
    </row>
    <row r="18" spans="1:16" s="285" customFormat="1" ht="17.25" customHeight="1">
      <c r="A18" s="286">
        <v>7</v>
      </c>
      <c r="B18" s="287"/>
      <c r="C18" s="288"/>
      <c r="D18" s="289"/>
      <c r="E18" s="289"/>
      <c r="F18" s="289"/>
      <c r="G18" s="289"/>
      <c r="H18" s="289"/>
      <c r="I18" s="289"/>
      <c r="J18" s="289"/>
      <c r="K18" s="289"/>
      <c r="L18" s="289"/>
      <c r="M18" s="289"/>
      <c r="N18" s="289"/>
      <c r="O18" s="289"/>
      <c r="P18" s="290">
        <f t="shared" si="0"/>
        <v>0</v>
      </c>
    </row>
    <row r="19" spans="1:16" s="285" customFormat="1" ht="17.25" customHeight="1">
      <c r="A19" s="286">
        <v>8</v>
      </c>
      <c r="B19" s="287"/>
      <c r="C19" s="288"/>
      <c r="D19" s="289"/>
      <c r="E19" s="289"/>
      <c r="F19" s="289"/>
      <c r="G19" s="289"/>
      <c r="H19" s="289"/>
      <c r="I19" s="289"/>
      <c r="J19" s="289"/>
      <c r="K19" s="289"/>
      <c r="L19" s="289"/>
      <c r="M19" s="289"/>
      <c r="N19" s="289"/>
      <c r="O19" s="289"/>
      <c r="P19" s="290">
        <f t="shared" si="0"/>
        <v>0</v>
      </c>
    </row>
    <row r="20" spans="1:16" s="285" customFormat="1" ht="17.25" customHeight="1">
      <c r="A20" s="286">
        <v>9</v>
      </c>
      <c r="B20" s="287"/>
      <c r="C20" s="288"/>
      <c r="D20" s="289"/>
      <c r="E20" s="289"/>
      <c r="F20" s="289"/>
      <c r="G20" s="289"/>
      <c r="H20" s="289"/>
      <c r="I20" s="289"/>
      <c r="J20" s="289"/>
      <c r="K20" s="289"/>
      <c r="L20" s="289"/>
      <c r="M20" s="289"/>
      <c r="N20" s="289"/>
      <c r="O20" s="289"/>
      <c r="P20" s="290">
        <f t="shared" si="0"/>
        <v>0</v>
      </c>
    </row>
    <row r="21" spans="1:16" s="285" customFormat="1" ht="17.25" customHeight="1">
      <c r="A21" s="286">
        <v>10</v>
      </c>
      <c r="B21" s="287"/>
      <c r="C21" s="288"/>
      <c r="D21" s="289"/>
      <c r="E21" s="289"/>
      <c r="F21" s="289"/>
      <c r="G21" s="289"/>
      <c r="H21" s="289"/>
      <c r="I21" s="289"/>
      <c r="J21" s="289"/>
      <c r="K21" s="289"/>
      <c r="L21" s="289"/>
      <c r="M21" s="289"/>
      <c r="N21" s="289"/>
      <c r="O21" s="289"/>
      <c r="P21" s="290">
        <f t="shared" si="0"/>
        <v>0</v>
      </c>
    </row>
    <row r="22" spans="1:16" s="285" customFormat="1" ht="17.25" customHeight="1">
      <c r="A22" s="286">
        <v>11</v>
      </c>
      <c r="B22" s="287"/>
      <c r="C22" s="288"/>
      <c r="D22" s="289"/>
      <c r="E22" s="289"/>
      <c r="F22" s="289"/>
      <c r="G22" s="289"/>
      <c r="H22" s="289"/>
      <c r="I22" s="289"/>
      <c r="J22" s="289"/>
      <c r="K22" s="289"/>
      <c r="L22" s="289"/>
      <c r="M22" s="289"/>
      <c r="N22" s="289"/>
      <c r="O22" s="289"/>
      <c r="P22" s="290">
        <f t="shared" si="0"/>
        <v>0</v>
      </c>
    </row>
    <row r="23" spans="1:16" s="285" customFormat="1" ht="17.25" customHeight="1">
      <c r="A23" s="286">
        <v>12</v>
      </c>
      <c r="B23" s="287"/>
      <c r="C23" s="288"/>
      <c r="D23" s="289"/>
      <c r="E23" s="289"/>
      <c r="F23" s="289"/>
      <c r="G23" s="289"/>
      <c r="H23" s="289"/>
      <c r="I23" s="289"/>
      <c r="J23" s="289"/>
      <c r="K23" s="289"/>
      <c r="L23" s="289"/>
      <c r="M23" s="289"/>
      <c r="N23" s="289"/>
      <c r="O23" s="289"/>
      <c r="P23" s="290">
        <f t="shared" si="0"/>
        <v>0</v>
      </c>
    </row>
    <row r="24" spans="1:16" s="285" customFormat="1" ht="17.25" customHeight="1">
      <c r="A24" s="286">
        <v>13</v>
      </c>
      <c r="B24" s="287"/>
      <c r="C24" s="288"/>
      <c r="D24" s="289"/>
      <c r="E24" s="289"/>
      <c r="F24" s="289"/>
      <c r="G24" s="289"/>
      <c r="H24" s="289"/>
      <c r="I24" s="289"/>
      <c r="J24" s="289"/>
      <c r="K24" s="289"/>
      <c r="L24" s="289"/>
      <c r="M24" s="289"/>
      <c r="N24" s="289"/>
      <c r="O24" s="289"/>
      <c r="P24" s="290">
        <f t="shared" si="0"/>
        <v>0</v>
      </c>
    </row>
    <row r="25" spans="1:16" s="285" customFormat="1" ht="17.25" customHeight="1">
      <c r="A25" s="286">
        <v>14</v>
      </c>
      <c r="B25" s="287"/>
      <c r="C25" s="288"/>
      <c r="D25" s="289"/>
      <c r="E25" s="289"/>
      <c r="F25" s="289"/>
      <c r="G25" s="289"/>
      <c r="H25" s="289"/>
      <c r="I25" s="289"/>
      <c r="J25" s="289"/>
      <c r="K25" s="289"/>
      <c r="L25" s="289"/>
      <c r="M25" s="289"/>
      <c r="N25" s="289"/>
      <c r="O25" s="289"/>
      <c r="P25" s="290">
        <f t="shared" si="0"/>
        <v>0</v>
      </c>
    </row>
    <row r="26" spans="1:16" s="285" customFormat="1" ht="17.25" customHeight="1">
      <c r="A26" s="286">
        <v>15</v>
      </c>
      <c r="B26" s="287"/>
      <c r="C26" s="288"/>
      <c r="D26" s="289"/>
      <c r="E26" s="289"/>
      <c r="F26" s="289"/>
      <c r="G26" s="289"/>
      <c r="H26" s="289"/>
      <c r="I26" s="289"/>
      <c r="J26" s="289"/>
      <c r="K26" s="289"/>
      <c r="L26" s="289"/>
      <c r="M26" s="289"/>
      <c r="N26" s="289"/>
      <c r="O26" s="289"/>
      <c r="P26" s="290">
        <f t="shared" si="0"/>
        <v>0</v>
      </c>
    </row>
    <row r="27" spans="1:16" s="285" customFormat="1" ht="17.25" customHeight="1">
      <c r="A27" s="286">
        <v>16</v>
      </c>
      <c r="B27" s="287"/>
      <c r="C27" s="288"/>
      <c r="D27" s="289"/>
      <c r="E27" s="289"/>
      <c r="F27" s="289"/>
      <c r="G27" s="289"/>
      <c r="H27" s="289"/>
      <c r="I27" s="289"/>
      <c r="J27" s="289"/>
      <c r="K27" s="289"/>
      <c r="L27" s="289"/>
      <c r="M27" s="289"/>
      <c r="N27" s="289"/>
      <c r="O27" s="289"/>
      <c r="P27" s="290">
        <f t="shared" si="0"/>
        <v>0</v>
      </c>
    </row>
    <row r="28" spans="1:16" s="285" customFormat="1" ht="17.25" customHeight="1">
      <c r="A28" s="286">
        <v>17</v>
      </c>
      <c r="B28" s="287"/>
      <c r="C28" s="288"/>
      <c r="D28" s="289"/>
      <c r="E28" s="289"/>
      <c r="F28" s="289"/>
      <c r="G28" s="289"/>
      <c r="H28" s="289"/>
      <c r="I28" s="289"/>
      <c r="J28" s="289"/>
      <c r="K28" s="289"/>
      <c r="L28" s="289"/>
      <c r="M28" s="289"/>
      <c r="N28" s="289"/>
      <c r="O28" s="289"/>
      <c r="P28" s="290">
        <f t="shared" si="0"/>
        <v>0</v>
      </c>
    </row>
    <row r="29" spans="1:16" s="285" customFormat="1" ht="17.25" customHeight="1">
      <c r="A29" s="286">
        <v>18</v>
      </c>
      <c r="B29" s="287"/>
      <c r="C29" s="288"/>
      <c r="D29" s="289"/>
      <c r="E29" s="289"/>
      <c r="F29" s="289"/>
      <c r="G29" s="289"/>
      <c r="H29" s="289"/>
      <c r="I29" s="289"/>
      <c r="J29" s="289"/>
      <c r="K29" s="289"/>
      <c r="L29" s="289"/>
      <c r="M29" s="289"/>
      <c r="N29" s="289"/>
      <c r="O29" s="289"/>
      <c r="P29" s="290">
        <f t="shared" si="0"/>
        <v>0</v>
      </c>
    </row>
    <row r="30" spans="1:16" s="285" customFormat="1" ht="17.25" customHeight="1">
      <c r="A30" s="286">
        <v>19</v>
      </c>
      <c r="B30" s="287"/>
      <c r="C30" s="288"/>
      <c r="D30" s="289"/>
      <c r="E30" s="289"/>
      <c r="F30" s="289"/>
      <c r="G30" s="289"/>
      <c r="H30" s="289"/>
      <c r="I30" s="289"/>
      <c r="J30" s="289"/>
      <c r="K30" s="289"/>
      <c r="L30" s="289"/>
      <c r="M30" s="289"/>
      <c r="N30" s="289"/>
      <c r="O30" s="289"/>
      <c r="P30" s="290">
        <f t="shared" si="0"/>
        <v>0</v>
      </c>
    </row>
    <row r="31" spans="1:16" s="285" customFormat="1" ht="17.25" customHeight="1">
      <c r="A31" s="286">
        <v>20</v>
      </c>
      <c r="B31" s="287"/>
      <c r="C31" s="288"/>
      <c r="D31" s="289"/>
      <c r="E31" s="289"/>
      <c r="F31" s="289"/>
      <c r="G31" s="289"/>
      <c r="H31" s="289"/>
      <c r="I31" s="289"/>
      <c r="J31" s="289"/>
      <c r="K31" s="289"/>
      <c r="L31" s="289"/>
      <c r="M31" s="289"/>
      <c r="N31" s="289"/>
      <c r="O31" s="289"/>
      <c r="P31" s="290">
        <f t="shared" si="0"/>
        <v>0</v>
      </c>
    </row>
    <row r="32" spans="1:16" s="285" customFormat="1" ht="17.25" customHeight="1">
      <c r="A32" s="286">
        <v>21</v>
      </c>
      <c r="B32" s="287"/>
      <c r="C32" s="288"/>
      <c r="D32" s="289"/>
      <c r="E32" s="289"/>
      <c r="F32" s="289"/>
      <c r="G32" s="289"/>
      <c r="H32" s="289"/>
      <c r="I32" s="289"/>
      <c r="J32" s="289"/>
      <c r="K32" s="289"/>
      <c r="L32" s="289"/>
      <c r="M32" s="289"/>
      <c r="N32" s="289"/>
      <c r="O32" s="289"/>
      <c r="P32" s="290">
        <f t="shared" si="0"/>
        <v>0</v>
      </c>
    </row>
    <row r="33" spans="1:16" s="285" customFormat="1" ht="17.25" customHeight="1">
      <c r="A33" s="286">
        <v>22</v>
      </c>
      <c r="B33" s="287"/>
      <c r="C33" s="288"/>
      <c r="D33" s="289"/>
      <c r="E33" s="289"/>
      <c r="F33" s="289"/>
      <c r="G33" s="289"/>
      <c r="H33" s="289"/>
      <c r="I33" s="289"/>
      <c r="J33" s="289"/>
      <c r="K33" s="289"/>
      <c r="L33" s="289"/>
      <c r="M33" s="289"/>
      <c r="N33" s="289"/>
      <c r="O33" s="289"/>
      <c r="P33" s="290">
        <f>SUM(D33:O33)</f>
        <v>0</v>
      </c>
    </row>
    <row r="34" spans="1:16" s="285" customFormat="1" ht="17.25" customHeight="1">
      <c r="A34" s="286">
        <v>23</v>
      </c>
      <c r="B34" s="287"/>
      <c r="C34" s="288"/>
      <c r="D34" s="289"/>
      <c r="E34" s="289"/>
      <c r="F34" s="289"/>
      <c r="G34" s="289"/>
      <c r="H34" s="289"/>
      <c r="I34" s="289"/>
      <c r="J34" s="289"/>
      <c r="K34" s="289"/>
      <c r="L34" s="289"/>
      <c r="M34" s="289"/>
      <c r="N34" s="289"/>
      <c r="O34" s="289"/>
      <c r="P34" s="290">
        <f>SUM(D34:O34)</f>
        <v>0</v>
      </c>
    </row>
    <row r="35" spans="1:16" s="285" customFormat="1" ht="17.25" customHeight="1">
      <c r="A35" s="286">
        <v>24</v>
      </c>
      <c r="B35" s="287"/>
      <c r="C35" s="288"/>
      <c r="D35" s="289"/>
      <c r="E35" s="289"/>
      <c r="F35" s="289"/>
      <c r="G35" s="289"/>
      <c r="H35" s="289"/>
      <c r="I35" s="289"/>
      <c r="J35" s="289"/>
      <c r="K35" s="289"/>
      <c r="L35" s="289"/>
      <c r="M35" s="289"/>
      <c r="N35" s="289"/>
      <c r="O35" s="289"/>
      <c r="P35" s="290">
        <f t="shared" si="0"/>
        <v>0</v>
      </c>
    </row>
    <row r="36" spans="1:16" s="285" customFormat="1" ht="17.25" customHeight="1">
      <c r="A36" s="286">
        <v>25</v>
      </c>
      <c r="B36" s="287"/>
      <c r="C36" s="288"/>
      <c r="D36" s="289"/>
      <c r="E36" s="289"/>
      <c r="F36" s="289"/>
      <c r="G36" s="289"/>
      <c r="H36" s="289"/>
      <c r="I36" s="289"/>
      <c r="J36" s="289"/>
      <c r="K36" s="289"/>
      <c r="L36" s="289"/>
      <c r="M36" s="289"/>
      <c r="N36" s="289"/>
      <c r="O36" s="289"/>
      <c r="P36" s="290">
        <f t="shared" si="0"/>
        <v>0</v>
      </c>
    </row>
    <row r="37" spans="1:16" s="285" customFormat="1">
      <c r="B37" s="291"/>
      <c r="C37" s="291"/>
      <c r="P37" s="292"/>
    </row>
    <row r="38" spans="1:16" s="285" customFormat="1">
      <c r="B38" s="291"/>
      <c r="C38" s="291"/>
      <c r="P38" s="293"/>
    </row>
    <row r="39" spans="1:16" s="285" customFormat="1" ht="18.75" customHeight="1">
      <c r="A39" s="473" t="s">
        <v>11</v>
      </c>
      <c r="B39" s="474"/>
      <c r="C39" s="475"/>
      <c r="D39" s="290">
        <f t="shared" ref="D39:P39" si="1">SUM(D12:D36)</f>
        <v>0</v>
      </c>
      <c r="E39" s="290">
        <f t="shared" si="1"/>
        <v>0</v>
      </c>
      <c r="F39" s="290">
        <f t="shared" si="1"/>
        <v>0</v>
      </c>
      <c r="G39" s="290">
        <f t="shared" si="1"/>
        <v>0</v>
      </c>
      <c r="H39" s="290">
        <f t="shared" si="1"/>
        <v>0</v>
      </c>
      <c r="I39" s="290">
        <f t="shared" si="1"/>
        <v>0</v>
      </c>
      <c r="J39" s="290">
        <f t="shared" si="1"/>
        <v>0</v>
      </c>
      <c r="K39" s="290">
        <f t="shared" si="1"/>
        <v>0</v>
      </c>
      <c r="L39" s="290">
        <f t="shared" si="1"/>
        <v>0</v>
      </c>
      <c r="M39" s="290">
        <f t="shared" si="1"/>
        <v>0</v>
      </c>
      <c r="N39" s="290">
        <f t="shared" si="1"/>
        <v>0</v>
      </c>
      <c r="O39" s="290">
        <f t="shared" si="1"/>
        <v>0</v>
      </c>
      <c r="P39" s="294">
        <f t="shared" si="1"/>
        <v>0</v>
      </c>
    </row>
    <row r="40" spans="1:16" s="285" customFormat="1" ht="7.5" customHeight="1">
      <c r="A40" s="283"/>
      <c r="B40" s="283"/>
      <c r="C40" s="283"/>
      <c r="D40" s="295"/>
      <c r="E40" s="295"/>
      <c r="F40" s="295"/>
      <c r="G40" s="295"/>
      <c r="H40" s="295"/>
      <c r="I40" s="295"/>
      <c r="J40" s="295"/>
      <c r="K40" s="295"/>
      <c r="L40" s="296"/>
      <c r="M40" s="296"/>
      <c r="N40" s="296"/>
      <c r="O40" s="296"/>
      <c r="P40" s="297"/>
    </row>
    <row r="41" spans="1:16" s="285" customFormat="1" ht="18.75" customHeight="1">
      <c r="A41" s="470" t="s">
        <v>129</v>
      </c>
      <c r="B41" s="471"/>
      <c r="C41" s="472"/>
      <c r="D41" s="289">
        <v>22</v>
      </c>
      <c r="E41" s="289">
        <v>22</v>
      </c>
      <c r="F41" s="289">
        <v>22</v>
      </c>
      <c r="G41" s="289">
        <v>22</v>
      </c>
      <c r="H41" s="289">
        <v>22</v>
      </c>
      <c r="I41" s="289">
        <v>22</v>
      </c>
      <c r="J41" s="289">
        <v>22</v>
      </c>
      <c r="K41" s="289">
        <v>22</v>
      </c>
      <c r="L41" s="289">
        <v>22</v>
      </c>
      <c r="M41" s="289">
        <v>22</v>
      </c>
      <c r="N41" s="289">
        <v>22</v>
      </c>
      <c r="O41" s="289">
        <v>22</v>
      </c>
      <c r="P41" s="290">
        <f>SUM(D41:O41)</f>
        <v>264</v>
      </c>
    </row>
    <row r="42" spans="1:16" s="285" customFormat="1">
      <c r="A42" s="298"/>
      <c r="B42" s="298"/>
      <c r="C42" s="298"/>
      <c r="D42" s="299"/>
      <c r="E42" s="299"/>
      <c r="F42" s="299"/>
      <c r="G42" s="299"/>
      <c r="H42" s="299"/>
      <c r="I42" s="299"/>
      <c r="J42" s="299"/>
      <c r="K42" s="299"/>
      <c r="L42" s="299"/>
      <c r="M42" s="299"/>
      <c r="N42" s="299"/>
      <c r="O42" s="299"/>
      <c r="P42" s="299"/>
    </row>
    <row r="43" spans="1:16" ht="13.5" customHeight="1">
      <c r="A43" s="275" t="s">
        <v>130</v>
      </c>
      <c r="B43" s="276"/>
      <c r="C43" s="276"/>
      <c r="D43" s="276"/>
      <c r="E43" s="276"/>
      <c r="F43" s="276"/>
      <c r="G43" s="276"/>
      <c r="H43" s="276"/>
      <c r="I43" s="276"/>
      <c r="J43" s="276"/>
      <c r="K43" s="276"/>
      <c r="L43" s="276"/>
      <c r="M43" s="276"/>
      <c r="N43" s="276"/>
      <c r="O43" s="276"/>
      <c r="P43" s="276"/>
    </row>
    <row r="44" spans="1:16">
      <c r="A44" s="275" t="s">
        <v>131</v>
      </c>
      <c r="B44" s="276"/>
      <c r="C44" s="276"/>
      <c r="D44" s="276"/>
      <c r="E44" s="276"/>
      <c r="F44" s="276"/>
      <c r="G44" s="276"/>
      <c r="H44" s="276"/>
      <c r="I44" s="276"/>
      <c r="J44" s="276"/>
      <c r="K44" s="276"/>
      <c r="L44" s="276"/>
      <c r="M44" s="276"/>
      <c r="N44" s="276"/>
      <c r="O44" s="276"/>
      <c r="P44" s="276"/>
    </row>
  </sheetData>
  <mergeCells count="13">
    <mergeCell ref="A4:C4"/>
    <mergeCell ref="D4:H4"/>
    <mergeCell ref="D6:H6"/>
    <mergeCell ref="A41:C41"/>
    <mergeCell ref="A39:C39"/>
    <mergeCell ref="D5:M5"/>
    <mergeCell ref="A5:C5"/>
    <mergeCell ref="A7:C7"/>
    <mergeCell ref="A6:C6"/>
    <mergeCell ref="D7:H7"/>
    <mergeCell ref="D10:P10"/>
    <mergeCell ref="I7:L7"/>
    <mergeCell ref="M7:P7"/>
  </mergeCells>
  <phoneticPr fontId="6"/>
  <dataValidations count="3">
    <dataValidation type="whole" operator="lessThanOrEqual" allowBlank="1" showInputMessage="1" showErrorMessage="1" errorTitle="利用日数の入力に誤りがあります。" error="当該月の日数より大きい数値は入力できません。" sqref="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N65576 JI65576 TE65576 ADA65576 AMW65576 AWS65576 BGO65576 BQK65576 CAG65576 CKC65576 CTY65576 DDU65576 DNQ65576 DXM65576 EHI65576 ERE65576 FBA65576 FKW65576 FUS65576 GEO65576 GOK65576 GYG65576 HIC65576 HRY65576 IBU65576 ILQ65576 IVM65576 JFI65576 JPE65576 JZA65576 KIW65576 KSS65576 LCO65576 LMK65576 LWG65576 MGC65576 MPY65576 MZU65576 NJQ65576 NTM65576 ODI65576 ONE65576 OXA65576 PGW65576 PQS65576 QAO65576 QKK65576 QUG65576 REC65576 RNY65576 RXU65576 SHQ65576 SRM65576 TBI65576 TLE65576 TVA65576 UEW65576 UOS65576 UYO65576 VIK65576 VSG65576 WCC65576 WLY65576 WVU65576 N131112 JI131112 TE131112 ADA131112 AMW131112 AWS131112 BGO131112 BQK131112 CAG131112 CKC131112 CTY131112 DDU131112 DNQ131112 DXM131112 EHI131112 ERE131112 FBA131112 FKW131112 FUS131112 GEO131112 GOK131112 GYG131112 HIC131112 HRY131112 IBU131112 ILQ131112 IVM131112 JFI131112 JPE131112 JZA131112 KIW131112 KSS131112 LCO131112 LMK131112 LWG131112 MGC131112 MPY131112 MZU131112 NJQ131112 NTM131112 ODI131112 ONE131112 OXA131112 PGW131112 PQS131112 QAO131112 QKK131112 QUG131112 REC131112 RNY131112 RXU131112 SHQ131112 SRM131112 TBI131112 TLE131112 TVA131112 UEW131112 UOS131112 UYO131112 VIK131112 VSG131112 WCC131112 WLY131112 WVU131112 N196648 JI196648 TE196648 ADA196648 AMW196648 AWS196648 BGO196648 BQK196648 CAG196648 CKC196648 CTY196648 DDU196648 DNQ196648 DXM196648 EHI196648 ERE196648 FBA196648 FKW196648 FUS196648 GEO196648 GOK196648 GYG196648 HIC196648 HRY196648 IBU196648 ILQ196648 IVM196648 JFI196648 JPE196648 JZA196648 KIW196648 KSS196648 LCO196648 LMK196648 LWG196648 MGC196648 MPY196648 MZU196648 NJQ196648 NTM196648 ODI196648 ONE196648 OXA196648 PGW196648 PQS196648 QAO196648 QKK196648 QUG196648 REC196648 RNY196648 RXU196648 SHQ196648 SRM196648 TBI196648 TLE196648 TVA196648 UEW196648 UOS196648 UYO196648 VIK196648 VSG196648 WCC196648 WLY196648 WVU196648 N262184 JI262184 TE262184 ADA262184 AMW262184 AWS262184 BGO262184 BQK262184 CAG262184 CKC262184 CTY262184 DDU262184 DNQ262184 DXM262184 EHI262184 ERE262184 FBA262184 FKW262184 FUS262184 GEO262184 GOK262184 GYG262184 HIC262184 HRY262184 IBU262184 ILQ262184 IVM262184 JFI262184 JPE262184 JZA262184 KIW262184 KSS262184 LCO262184 LMK262184 LWG262184 MGC262184 MPY262184 MZU262184 NJQ262184 NTM262184 ODI262184 ONE262184 OXA262184 PGW262184 PQS262184 QAO262184 QKK262184 QUG262184 REC262184 RNY262184 RXU262184 SHQ262184 SRM262184 TBI262184 TLE262184 TVA262184 UEW262184 UOS262184 UYO262184 VIK262184 VSG262184 WCC262184 WLY262184 WVU262184 N327720 JI327720 TE327720 ADA327720 AMW327720 AWS327720 BGO327720 BQK327720 CAG327720 CKC327720 CTY327720 DDU327720 DNQ327720 DXM327720 EHI327720 ERE327720 FBA327720 FKW327720 FUS327720 GEO327720 GOK327720 GYG327720 HIC327720 HRY327720 IBU327720 ILQ327720 IVM327720 JFI327720 JPE327720 JZA327720 KIW327720 KSS327720 LCO327720 LMK327720 LWG327720 MGC327720 MPY327720 MZU327720 NJQ327720 NTM327720 ODI327720 ONE327720 OXA327720 PGW327720 PQS327720 QAO327720 QKK327720 QUG327720 REC327720 RNY327720 RXU327720 SHQ327720 SRM327720 TBI327720 TLE327720 TVA327720 UEW327720 UOS327720 UYO327720 VIK327720 VSG327720 WCC327720 WLY327720 WVU327720 N393256 JI393256 TE393256 ADA393256 AMW393256 AWS393256 BGO393256 BQK393256 CAG393256 CKC393256 CTY393256 DDU393256 DNQ393256 DXM393256 EHI393256 ERE393256 FBA393256 FKW393256 FUS393256 GEO393256 GOK393256 GYG393256 HIC393256 HRY393256 IBU393256 ILQ393256 IVM393256 JFI393256 JPE393256 JZA393256 KIW393256 KSS393256 LCO393256 LMK393256 LWG393256 MGC393256 MPY393256 MZU393256 NJQ393256 NTM393256 ODI393256 ONE393256 OXA393256 PGW393256 PQS393256 QAO393256 QKK393256 QUG393256 REC393256 RNY393256 RXU393256 SHQ393256 SRM393256 TBI393256 TLE393256 TVA393256 UEW393256 UOS393256 UYO393256 VIK393256 VSG393256 WCC393256 WLY393256 WVU393256 N458792 JI458792 TE458792 ADA458792 AMW458792 AWS458792 BGO458792 BQK458792 CAG458792 CKC458792 CTY458792 DDU458792 DNQ458792 DXM458792 EHI458792 ERE458792 FBA458792 FKW458792 FUS458792 GEO458792 GOK458792 GYG458792 HIC458792 HRY458792 IBU458792 ILQ458792 IVM458792 JFI458792 JPE458792 JZA458792 KIW458792 KSS458792 LCO458792 LMK458792 LWG458792 MGC458792 MPY458792 MZU458792 NJQ458792 NTM458792 ODI458792 ONE458792 OXA458792 PGW458792 PQS458792 QAO458792 QKK458792 QUG458792 REC458792 RNY458792 RXU458792 SHQ458792 SRM458792 TBI458792 TLE458792 TVA458792 UEW458792 UOS458792 UYO458792 VIK458792 VSG458792 WCC458792 WLY458792 WVU458792 N524328 JI524328 TE524328 ADA524328 AMW524328 AWS524328 BGO524328 BQK524328 CAG524328 CKC524328 CTY524328 DDU524328 DNQ524328 DXM524328 EHI524328 ERE524328 FBA524328 FKW524328 FUS524328 GEO524328 GOK524328 GYG524328 HIC524328 HRY524328 IBU524328 ILQ524328 IVM524328 JFI524328 JPE524328 JZA524328 KIW524328 KSS524328 LCO524328 LMK524328 LWG524328 MGC524328 MPY524328 MZU524328 NJQ524328 NTM524328 ODI524328 ONE524328 OXA524328 PGW524328 PQS524328 QAO524328 QKK524328 QUG524328 REC524328 RNY524328 RXU524328 SHQ524328 SRM524328 TBI524328 TLE524328 TVA524328 UEW524328 UOS524328 UYO524328 VIK524328 VSG524328 WCC524328 WLY524328 WVU524328 N589864 JI589864 TE589864 ADA589864 AMW589864 AWS589864 BGO589864 BQK589864 CAG589864 CKC589864 CTY589864 DDU589864 DNQ589864 DXM589864 EHI589864 ERE589864 FBA589864 FKW589864 FUS589864 GEO589864 GOK589864 GYG589864 HIC589864 HRY589864 IBU589864 ILQ589864 IVM589864 JFI589864 JPE589864 JZA589864 KIW589864 KSS589864 LCO589864 LMK589864 LWG589864 MGC589864 MPY589864 MZU589864 NJQ589864 NTM589864 ODI589864 ONE589864 OXA589864 PGW589864 PQS589864 QAO589864 QKK589864 QUG589864 REC589864 RNY589864 RXU589864 SHQ589864 SRM589864 TBI589864 TLE589864 TVA589864 UEW589864 UOS589864 UYO589864 VIK589864 VSG589864 WCC589864 WLY589864 WVU589864 N655400 JI655400 TE655400 ADA655400 AMW655400 AWS655400 BGO655400 BQK655400 CAG655400 CKC655400 CTY655400 DDU655400 DNQ655400 DXM655400 EHI655400 ERE655400 FBA655400 FKW655400 FUS655400 GEO655400 GOK655400 GYG655400 HIC655400 HRY655400 IBU655400 ILQ655400 IVM655400 JFI655400 JPE655400 JZA655400 KIW655400 KSS655400 LCO655400 LMK655400 LWG655400 MGC655400 MPY655400 MZU655400 NJQ655400 NTM655400 ODI655400 ONE655400 OXA655400 PGW655400 PQS655400 QAO655400 QKK655400 QUG655400 REC655400 RNY655400 RXU655400 SHQ655400 SRM655400 TBI655400 TLE655400 TVA655400 UEW655400 UOS655400 UYO655400 VIK655400 VSG655400 WCC655400 WLY655400 WVU655400 N720936 JI720936 TE720936 ADA720936 AMW720936 AWS720936 BGO720936 BQK720936 CAG720936 CKC720936 CTY720936 DDU720936 DNQ720936 DXM720936 EHI720936 ERE720936 FBA720936 FKW720936 FUS720936 GEO720936 GOK720936 GYG720936 HIC720936 HRY720936 IBU720936 ILQ720936 IVM720936 JFI720936 JPE720936 JZA720936 KIW720936 KSS720936 LCO720936 LMK720936 LWG720936 MGC720936 MPY720936 MZU720936 NJQ720936 NTM720936 ODI720936 ONE720936 OXA720936 PGW720936 PQS720936 QAO720936 QKK720936 QUG720936 REC720936 RNY720936 RXU720936 SHQ720936 SRM720936 TBI720936 TLE720936 TVA720936 UEW720936 UOS720936 UYO720936 VIK720936 VSG720936 WCC720936 WLY720936 WVU720936 N786472 JI786472 TE786472 ADA786472 AMW786472 AWS786472 BGO786472 BQK786472 CAG786472 CKC786472 CTY786472 DDU786472 DNQ786472 DXM786472 EHI786472 ERE786472 FBA786472 FKW786472 FUS786472 GEO786472 GOK786472 GYG786472 HIC786472 HRY786472 IBU786472 ILQ786472 IVM786472 JFI786472 JPE786472 JZA786472 KIW786472 KSS786472 LCO786472 LMK786472 LWG786472 MGC786472 MPY786472 MZU786472 NJQ786472 NTM786472 ODI786472 ONE786472 OXA786472 PGW786472 PQS786472 QAO786472 QKK786472 QUG786472 REC786472 RNY786472 RXU786472 SHQ786472 SRM786472 TBI786472 TLE786472 TVA786472 UEW786472 UOS786472 UYO786472 VIK786472 VSG786472 WCC786472 WLY786472 WVU786472 N852008 JI852008 TE852008 ADA852008 AMW852008 AWS852008 BGO852008 BQK852008 CAG852008 CKC852008 CTY852008 DDU852008 DNQ852008 DXM852008 EHI852008 ERE852008 FBA852008 FKW852008 FUS852008 GEO852008 GOK852008 GYG852008 HIC852008 HRY852008 IBU852008 ILQ852008 IVM852008 JFI852008 JPE852008 JZA852008 KIW852008 KSS852008 LCO852008 LMK852008 LWG852008 MGC852008 MPY852008 MZU852008 NJQ852008 NTM852008 ODI852008 ONE852008 OXA852008 PGW852008 PQS852008 QAO852008 QKK852008 QUG852008 REC852008 RNY852008 RXU852008 SHQ852008 SRM852008 TBI852008 TLE852008 TVA852008 UEW852008 UOS852008 UYO852008 VIK852008 VSG852008 WCC852008 WLY852008 WVU852008 N917544 JI917544 TE917544 ADA917544 AMW917544 AWS917544 BGO917544 BQK917544 CAG917544 CKC917544 CTY917544 DDU917544 DNQ917544 DXM917544 EHI917544 ERE917544 FBA917544 FKW917544 FUS917544 GEO917544 GOK917544 GYG917544 HIC917544 HRY917544 IBU917544 ILQ917544 IVM917544 JFI917544 JPE917544 JZA917544 KIW917544 KSS917544 LCO917544 LMK917544 LWG917544 MGC917544 MPY917544 MZU917544 NJQ917544 NTM917544 ODI917544 ONE917544 OXA917544 PGW917544 PQS917544 QAO917544 QKK917544 QUG917544 REC917544 RNY917544 RXU917544 SHQ917544 SRM917544 TBI917544 TLE917544 TVA917544 UEW917544 UOS917544 UYO917544 VIK917544 VSG917544 WCC917544 WLY917544 WVU917544 N983080 JI983080 TE983080 ADA983080 AMW983080 AWS983080 BGO983080 BQK983080 CAG983080 CKC983080 CTY983080 DDU983080 DNQ983080 DXM983080 EHI983080 ERE983080 FBA983080 FKW983080 FUS983080 GEO983080 GOK983080 GYG983080 HIC983080 HRY983080 IBU983080 ILQ983080 IVM983080 JFI983080 JPE983080 JZA983080 KIW983080 KSS983080 LCO983080 LMK983080 LWG983080 MGC983080 MPY983080 MZU983080 NJQ983080 NTM983080 ODI983080 ONE983080 OXA983080 PGW983080 PQS983080 QAO983080 QKK983080 QUG983080 REC983080 RNY983080 RXU983080 SHQ983080 SRM983080 TBI983080 TLE983080 TVA983080 UEW983080 UOS983080 UYO983080 VIK983080 VSG983080 WCC983080 WLY983080 WVU983080">
      <formula1>29</formula1>
    </dataValidation>
    <dataValidation type="list" allowBlank="1" showInputMessage="1" showErrorMessage="1" sqref="C12:C36">
      <formula1>",区分２,区分３,区分４,区分５,区分６"</formula1>
    </dataValidation>
    <dataValidation type="list" allowBlank="1" showInputMessage="1" showErrorMessage="1" sqref="D4">
      <formula1>"自立訓練(機能訓練),自立訓練(生活訓練),宿泊型自立訓練(生活訓練)"</formula1>
    </dataValidation>
  </dataValidations>
  <printOptions horizontalCentered="1"/>
  <pageMargins left="0.78740157480314965" right="0.78740157480314965" top="0.98425196850393704" bottom="0.98425196850393704" header="0.51181102362204722" footer="0.51181102362204722"/>
  <pageSetup paperSize="9" scale="72" firstPageNumber="1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38"/>
  <sheetViews>
    <sheetView showGridLines="0" view="pageBreakPreview" zoomScale="85" zoomScaleNormal="100" zoomScaleSheetLayoutView="85" workbookViewId="0">
      <selection activeCell="E3" sqref="E3:O3"/>
    </sheetView>
  </sheetViews>
  <sheetFormatPr defaultColWidth="9" defaultRowHeight="21" customHeight="1"/>
  <cols>
    <col min="1" max="1" width="4.75" style="1" customWidth="1"/>
    <col min="2" max="2" width="14.125" style="2" customWidth="1"/>
    <col min="3" max="3" width="14.25" style="2" customWidth="1"/>
    <col min="4" max="4" width="14.875" style="2" customWidth="1"/>
    <col min="5" max="5" width="3" style="2" customWidth="1"/>
    <col min="6" max="35" width="3" style="1" customWidth="1"/>
    <col min="36" max="44" width="3.125" style="1" customWidth="1"/>
    <col min="45" max="45" width="10.625" style="1" customWidth="1"/>
    <col min="46" max="46" width="2.875" style="1" customWidth="1"/>
    <col min="47" max="47" width="24.125" style="1" customWidth="1"/>
    <col min="48" max="50" width="2.875" style="1" customWidth="1"/>
    <col min="51" max="53" width="2.25" style="1" customWidth="1"/>
    <col min="54" max="74" width="2.625" style="1" customWidth="1"/>
    <col min="75" max="16384" width="9" style="1"/>
  </cols>
  <sheetData>
    <row r="1" spans="1:59" s="8" customFormat="1" ht="18.75" customHeight="1">
      <c r="A1" s="147" t="s">
        <v>287</v>
      </c>
      <c r="B1" s="147"/>
      <c r="C1" s="147" t="str">
        <f>IF(DAY('調書1-1'!D2)&lt;15,"(2か月前)　従業者の勤務の体制及び勤務形態一覧表","(前月)　従業者の勤務の体制及び勤務形態一覧表")</f>
        <v>(2か月前)　従業者の勤務の体制及び勤務形態一覧表</v>
      </c>
      <c r="D1" s="147"/>
      <c r="E1" s="147"/>
      <c r="F1" s="147"/>
      <c r="G1" s="147"/>
      <c r="H1" s="147"/>
      <c r="I1" s="147"/>
      <c r="J1" s="147"/>
      <c r="K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row>
    <row r="2" spans="1:59" s="8" customFormat="1" ht="18.75" customHeight="1" thickBot="1">
      <c r="B2" s="73"/>
      <c r="C2" s="73"/>
      <c r="D2" s="73"/>
      <c r="E2" s="73"/>
      <c r="F2" s="73"/>
      <c r="L2" s="485" t="e">
        <f>"（"&amp;TEXT(DATE(TEXT('調書1-1'!$AU$2,"yyyy"),TEXT('調書1-1'!$AU$2,"mm")-1,1),"gggee年mm月")&amp;"分）"</f>
        <v>#NUM!</v>
      </c>
      <c r="M2" s="485"/>
      <c r="N2" s="485"/>
      <c r="O2" s="485"/>
      <c r="P2" s="485"/>
      <c r="Q2" s="485"/>
      <c r="R2" s="485"/>
    </row>
    <row r="3" spans="1:59" s="8" customFormat="1" ht="18.75" customHeight="1" thickBot="1">
      <c r="A3" s="499" t="s">
        <v>30</v>
      </c>
      <c r="B3" s="500"/>
      <c r="C3" s="500"/>
      <c r="D3" s="500"/>
      <c r="E3" s="492"/>
      <c r="F3" s="493"/>
      <c r="G3" s="493"/>
      <c r="H3" s="493"/>
      <c r="I3" s="493"/>
      <c r="J3" s="493"/>
      <c r="K3" s="493"/>
      <c r="L3" s="493"/>
      <c r="M3" s="493"/>
      <c r="N3" s="493"/>
      <c r="O3" s="493"/>
      <c r="P3" s="499" t="s">
        <v>90</v>
      </c>
      <c r="Q3" s="500"/>
      <c r="R3" s="500"/>
      <c r="S3" s="500"/>
      <c r="T3" s="500"/>
      <c r="U3" s="500"/>
      <c r="V3" s="500"/>
      <c r="W3" s="500"/>
      <c r="X3" s="500"/>
      <c r="Y3" s="503"/>
      <c r="Z3" s="546" t="str">
        <f>'調書1-1'!$AJ$1&amp;"　"&amp;'調書1-1'!$AQ$1</f>
        <v>　</v>
      </c>
      <c r="AA3" s="547"/>
      <c r="AB3" s="547"/>
      <c r="AC3" s="547"/>
      <c r="AD3" s="547"/>
      <c r="AE3" s="547"/>
      <c r="AF3" s="547"/>
      <c r="AG3" s="547"/>
      <c r="AH3" s="547"/>
      <c r="AI3" s="547"/>
      <c r="AJ3" s="547"/>
      <c r="AK3" s="547"/>
      <c r="AL3" s="547"/>
      <c r="AM3" s="547"/>
      <c r="AN3" s="547"/>
      <c r="AO3" s="547"/>
      <c r="AP3" s="547"/>
      <c r="AQ3" s="547"/>
      <c r="AR3" s="547"/>
      <c r="AS3" s="548"/>
    </row>
    <row r="4" spans="1:59" s="8" customFormat="1" ht="18.75" customHeight="1" thickBot="1">
      <c r="A4" s="501"/>
      <c r="B4" s="502"/>
      <c r="C4" s="502"/>
      <c r="D4" s="502"/>
      <c r="E4" s="498" t="s">
        <v>29</v>
      </c>
      <c r="F4" s="490"/>
      <c r="G4" s="490"/>
      <c r="H4" s="490"/>
      <c r="I4" s="490"/>
      <c r="J4" s="490"/>
      <c r="K4" s="490"/>
      <c r="L4" s="490"/>
      <c r="M4" s="490"/>
      <c r="N4" s="490"/>
      <c r="O4" s="490"/>
      <c r="P4" s="490"/>
      <c r="Q4" s="490"/>
      <c r="R4" s="490"/>
      <c r="S4" s="490"/>
      <c r="T4" s="490"/>
      <c r="U4" s="490"/>
      <c r="V4" s="490"/>
      <c r="W4" s="490"/>
      <c r="X4" s="490"/>
      <c r="Y4" s="490"/>
      <c r="Z4" s="490"/>
      <c r="AA4" s="491"/>
      <c r="AB4" s="492" t="s">
        <v>23</v>
      </c>
      <c r="AC4" s="493"/>
      <c r="AD4" s="493"/>
      <c r="AE4" s="493"/>
      <c r="AF4" s="493"/>
      <c r="AG4" s="493"/>
      <c r="AH4" s="493"/>
      <c r="AI4" s="493"/>
      <c r="AJ4" s="493"/>
      <c r="AK4" s="493"/>
      <c r="AL4" s="493"/>
      <c r="AM4" s="493"/>
      <c r="AN4" s="493"/>
      <c r="AO4" s="493"/>
      <c r="AP4" s="493"/>
      <c r="AQ4" s="493"/>
      <c r="AR4" s="493"/>
      <c r="AS4" s="494"/>
    </row>
    <row r="5" spans="1:59" s="8" customFormat="1" ht="18.75" customHeight="1" thickBot="1">
      <c r="A5" s="499" t="s">
        <v>28</v>
      </c>
      <c r="B5" s="500"/>
      <c r="C5" s="500"/>
      <c r="D5" s="57" t="s">
        <v>23</v>
      </c>
      <c r="E5" s="489" t="s">
        <v>27</v>
      </c>
      <c r="F5" s="490"/>
      <c r="G5" s="490"/>
      <c r="H5" s="490"/>
      <c r="I5" s="490"/>
      <c r="J5" s="490"/>
      <c r="K5" s="490"/>
      <c r="L5" s="491"/>
      <c r="M5" s="549" t="s">
        <v>23</v>
      </c>
      <c r="N5" s="550"/>
      <c r="O5" s="550"/>
      <c r="P5" s="550"/>
      <c r="Q5" s="550"/>
      <c r="R5" s="550"/>
      <c r="S5" s="550"/>
      <c r="T5" s="550"/>
      <c r="U5" s="550"/>
      <c r="V5" s="551"/>
      <c r="W5" s="489" t="s">
        <v>26</v>
      </c>
      <c r="X5" s="490"/>
      <c r="Y5" s="490"/>
      <c r="Z5" s="490"/>
      <c r="AA5" s="490"/>
      <c r="AB5" s="490"/>
      <c r="AC5" s="490"/>
      <c r="AD5" s="490"/>
      <c r="AE5" s="491"/>
      <c r="AF5" s="495" t="s">
        <v>23</v>
      </c>
      <c r="AG5" s="496"/>
      <c r="AH5" s="496"/>
      <c r="AI5" s="496"/>
      <c r="AJ5" s="496"/>
      <c r="AK5" s="496"/>
      <c r="AL5" s="496"/>
      <c r="AM5" s="496"/>
      <c r="AN5" s="496"/>
      <c r="AO5" s="496"/>
      <c r="AP5" s="496"/>
      <c r="AQ5" s="496"/>
      <c r="AR5" s="496"/>
      <c r="AS5" s="497"/>
    </row>
    <row r="6" spans="1:59" s="8" customFormat="1" ht="18.75" customHeight="1" thickBot="1">
      <c r="A6" s="499" t="s">
        <v>25</v>
      </c>
      <c r="B6" s="500"/>
      <c r="C6" s="500"/>
      <c r="D6" s="500"/>
      <c r="E6" s="500"/>
      <c r="F6" s="500"/>
      <c r="G6" s="500"/>
      <c r="H6" s="500"/>
      <c r="I6" s="500"/>
      <c r="J6" s="500"/>
      <c r="K6" s="500"/>
      <c r="L6" s="503"/>
      <c r="M6" s="549" t="s">
        <v>23</v>
      </c>
      <c r="N6" s="550"/>
      <c r="O6" s="550"/>
      <c r="P6" s="550"/>
      <c r="Q6" s="550"/>
      <c r="R6" s="550"/>
      <c r="S6" s="550"/>
      <c r="T6" s="550"/>
      <c r="U6" s="550"/>
      <c r="V6" s="551"/>
      <c r="W6" s="489" t="s">
        <v>24</v>
      </c>
      <c r="X6" s="490"/>
      <c r="Y6" s="490"/>
      <c r="Z6" s="490"/>
      <c r="AA6" s="490"/>
      <c r="AB6" s="490"/>
      <c r="AC6" s="490"/>
      <c r="AD6" s="490"/>
      <c r="AE6" s="491"/>
      <c r="AF6" s="543" t="s">
        <v>23</v>
      </c>
      <c r="AG6" s="544"/>
      <c r="AH6" s="544"/>
      <c r="AI6" s="544"/>
      <c r="AJ6" s="544"/>
      <c r="AK6" s="544"/>
      <c r="AL6" s="544"/>
      <c r="AM6" s="544"/>
      <c r="AN6" s="544"/>
      <c r="AO6" s="544"/>
      <c r="AP6" s="544"/>
      <c r="AQ6" s="544"/>
      <c r="AR6" s="544"/>
      <c r="AS6" s="545"/>
    </row>
    <row r="7" spans="1:59" s="8" customFormat="1" ht="18.75" customHeight="1">
      <c r="A7" s="555" t="s">
        <v>22</v>
      </c>
      <c r="B7" s="526" t="s">
        <v>21</v>
      </c>
      <c r="C7" s="522" t="s">
        <v>20</v>
      </c>
      <c r="D7" s="524" t="s">
        <v>19</v>
      </c>
      <c r="E7" s="526" t="s">
        <v>18</v>
      </c>
      <c r="F7" s="524"/>
      <c r="G7" s="524"/>
      <c r="H7" s="524"/>
      <c r="I7" s="524"/>
      <c r="J7" s="524"/>
      <c r="K7" s="527"/>
      <c r="L7" s="526" t="s">
        <v>17</v>
      </c>
      <c r="M7" s="524"/>
      <c r="N7" s="524"/>
      <c r="O7" s="524"/>
      <c r="P7" s="524"/>
      <c r="Q7" s="524"/>
      <c r="R7" s="527"/>
      <c r="S7" s="526" t="s">
        <v>16</v>
      </c>
      <c r="T7" s="524"/>
      <c r="U7" s="524"/>
      <c r="V7" s="524"/>
      <c r="W7" s="524"/>
      <c r="X7" s="524"/>
      <c r="Y7" s="527"/>
      <c r="Z7" s="541" t="s">
        <v>15</v>
      </c>
      <c r="AA7" s="524"/>
      <c r="AB7" s="524"/>
      <c r="AC7" s="524"/>
      <c r="AD7" s="524"/>
      <c r="AE7" s="524"/>
      <c r="AF7" s="542"/>
      <c r="AG7" s="552"/>
      <c r="AH7" s="553"/>
      <c r="AI7" s="554"/>
      <c r="AJ7" s="528" t="s">
        <v>11</v>
      </c>
      <c r="AK7" s="522"/>
      <c r="AL7" s="522"/>
      <c r="AM7" s="522" t="s">
        <v>14</v>
      </c>
      <c r="AN7" s="522"/>
      <c r="AO7" s="522"/>
      <c r="AP7" s="522" t="s">
        <v>13</v>
      </c>
      <c r="AQ7" s="522"/>
      <c r="AR7" s="522"/>
      <c r="AS7" s="561" t="s">
        <v>12</v>
      </c>
    </row>
    <row r="8" spans="1:59" s="8" customFormat="1" ht="18.75" customHeight="1">
      <c r="A8" s="556"/>
      <c r="B8" s="558"/>
      <c r="C8" s="523"/>
      <c r="D8" s="525"/>
      <c r="E8" s="72">
        <v>1</v>
      </c>
      <c r="F8" s="69">
        <v>2</v>
      </c>
      <c r="G8" s="69">
        <v>3</v>
      </c>
      <c r="H8" s="70">
        <v>4</v>
      </c>
      <c r="I8" s="69">
        <v>5</v>
      </c>
      <c r="J8" s="69">
        <v>6</v>
      </c>
      <c r="K8" s="71">
        <v>7</v>
      </c>
      <c r="L8" s="72">
        <v>8</v>
      </c>
      <c r="M8" s="69">
        <v>9</v>
      </c>
      <c r="N8" s="69">
        <v>10</v>
      </c>
      <c r="O8" s="69">
        <v>11</v>
      </c>
      <c r="P8" s="69">
        <v>12</v>
      </c>
      <c r="Q8" s="69">
        <v>13</v>
      </c>
      <c r="R8" s="71">
        <v>14</v>
      </c>
      <c r="S8" s="72">
        <v>15</v>
      </c>
      <c r="T8" s="69">
        <v>16</v>
      </c>
      <c r="U8" s="69">
        <v>17</v>
      </c>
      <c r="V8" s="69">
        <v>18</v>
      </c>
      <c r="W8" s="69">
        <v>19</v>
      </c>
      <c r="X8" s="69">
        <v>20</v>
      </c>
      <c r="Y8" s="71">
        <v>21</v>
      </c>
      <c r="Z8" s="70">
        <v>22</v>
      </c>
      <c r="AA8" s="69">
        <v>23</v>
      </c>
      <c r="AB8" s="69">
        <v>24</v>
      </c>
      <c r="AC8" s="69">
        <v>25</v>
      </c>
      <c r="AD8" s="69">
        <v>26</v>
      </c>
      <c r="AE8" s="69">
        <v>27</v>
      </c>
      <c r="AF8" s="68">
        <v>28</v>
      </c>
      <c r="AG8" s="62">
        <v>29</v>
      </c>
      <c r="AH8" s="153">
        <v>30</v>
      </c>
      <c r="AI8" s="67">
        <v>31</v>
      </c>
      <c r="AJ8" s="529"/>
      <c r="AK8" s="523"/>
      <c r="AL8" s="523"/>
      <c r="AM8" s="523"/>
      <c r="AN8" s="523"/>
      <c r="AO8" s="523"/>
      <c r="AP8" s="523"/>
      <c r="AQ8" s="523"/>
      <c r="AR8" s="523"/>
      <c r="AS8" s="562"/>
    </row>
    <row r="9" spans="1:59" s="8" customFormat="1" ht="18.75" customHeight="1">
      <c r="A9" s="556"/>
      <c r="B9" s="558"/>
      <c r="C9" s="523"/>
      <c r="D9" s="525"/>
      <c r="E9" s="160" t="e">
        <f>IF(TEXT(DATE(TEXT('調書1-1'!$AU$2,"yyyy"),TEXT('調書1-1'!$AU$2,"mm")-1,E$8),"DD")=TEXT(E$8,"00"),TEXT(DATE(TEXT('調書1-1'!$AU$2,"yyyy"),TEXT('調書1-1'!$AU$2,"mm")-1,E$8),"aaa"),"-")</f>
        <v>#NUM!</v>
      </c>
      <c r="F9" s="161" t="e">
        <f>IF(TEXT(DATE(TEXT('調書1-1'!$AU$2,"yyyy"),TEXT('調書1-1'!$AU$2,"mm")-1,F$8),"DD")=TEXT(F$8,"00"),TEXT(DATE(TEXT('調書1-1'!$AU$2,"yyyy"),TEXT('調書1-1'!$AU$2,"mm")-1,F$8),"aaa"),"-")</f>
        <v>#NUM!</v>
      </c>
      <c r="G9" s="162" t="e">
        <f>IF(TEXT(DATE(TEXT('調書1-1'!$AU$2,"yyyy"),TEXT('調書1-1'!$AU$2,"mm")-1,G$8),"DD")=TEXT(G$8,"00"),TEXT(DATE(TEXT('調書1-1'!$AU$2,"yyyy"),TEXT('調書1-1'!$AU$2,"mm")-1,G$8),"aaa"),"-")</f>
        <v>#NUM!</v>
      </c>
      <c r="H9" s="161" t="e">
        <f>IF(TEXT(DATE(TEXT('調書1-1'!$AU$2,"yyyy"),TEXT('調書1-1'!$AU$2,"mm")-1,H$8),"DD")=TEXT(H$8,"00"),TEXT(DATE(TEXT('調書1-1'!$AU$2,"yyyy"),TEXT('調書1-1'!$AU$2,"mm")-1,H$8),"aaa"),"-")</f>
        <v>#NUM!</v>
      </c>
      <c r="I9" s="161" t="e">
        <f>IF(TEXT(DATE(TEXT('調書1-1'!$AU$2,"yyyy"),TEXT('調書1-1'!$AU$2,"mm")-1,I$8),"DD")=TEXT(I$8,"00"),TEXT(DATE(TEXT('調書1-1'!$AU$2,"yyyy"),TEXT('調書1-1'!$AU$2,"mm")-1,I$8),"aaa"),"-")</f>
        <v>#NUM!</v>
      </c>
      <c r="J9" s="161" t="e">
        <f>IF(TEXT(DATE(TEXT('調書1-1'!$AU$2,"yyyy"),TEXT('調書1-1'!$AU$2,"mm")-1,J$8),"DD")=TEXT(J$8,"00"),TEXT(DATE(TEXT('調書1-1'!$AU$2,"yyyy"),TEXT('調書1-1'!$AU$2,"mm")-1,J$8),"aaa"),"-")</f>
        <v>#NUM!</v>
      </c>
      <c r="K9" s="161" t="e">
        <f>IF(TEXT(DATE(TEXT('調書1-1'!$AU$2,"yyyy"),TEXT('調書1-1'!$AU$2,"mm")-1,K$8),"DD")=TEXT(K$8,"00"),TEXT(DATE(TEXT('調書1-1'!$AU$2,"yyyy"),TEXT('調書1-1'!$AU$2,"mm")-1,K$8),"aaa"),"-")</f>
        <v>#NUM!</v>
      </c>
      <c r="L9" s="160" t="e">
        <f>IF(TEXT(DATE(TEXT('調書1-1'!$AU$2,"yyyy"),TEXT('調書1-1'!$AU$2,"mm")-1,L$8),"DD")=TEXT(L$8,"00"),TEXT(DATE(TEXT('調書1-1'!$AU$2,"yyyy"),TEXT('調書1-1'!$AU$2,"mm")-1,L$8),"aaa"),"-")</f>
        <v>#NUM!</v>
      </c>
      <c r="M9" s="161" t="e">
        <f>IF(TEXT(DATE(TEXT('調書1-1'!$AU$2,"yyyy"),TEXT('調書1-1'!$AU$2,"mm")-1,M$8),"DD")=TEXT(M$8,"00"),TEXT(DATE(TEXT('調書1-1'!$AU$2,"yyyy"),TEXT('調書1-1'!$AU$2,"mm")-1,M$8),"aaa"),"-")</f>
        <v>#NUM!</v>
      </c>
      <c r="N9" s="162" t="e">
        <f>IF(TEXT(DATE(TEXT('調書1-1'!$AU$2,"yyyy"),TEXT('調書1-1'!$AU$2,"mm")-1,N$8),"DD")=TEXT(N$8,"00"),TEXT(DATE(TEXT('調書1-1'!$AU$2,"yyyy"),TEXT('調書1-1'!$AU$2,"mm")-1,N$8),"aaa"),"-")</f>
        <v>#NUM!</v>
      </c>
      <c r="O9" s="161" t="e">
        <f>IF(TEXT(DATE(TEXT('調書1-1'!$AU$2,"yyyy"),TEXT('調書1-1'!$AU$2,"mm")-1,O$8),"DD")=TEXT(O$8,"00"),TEXT(DATE(TEXT('調書1-1'!$AU$2,"yyyy"),TEXT('調書1-1'!$AU$2,"mm")-1,O$8),"aaa"),"-")</f>
        <v>#NUM!</v>
      </c>
      <c r="P9" s="161" t="e">
        <f>IF(TEXT(DATE(TEXT('調書1-1'!$AU$2,"yyyy"),TEXT('調書1-1'!$AU$2,"mm")-1,P$8),"DD")=TEXT(P$8,"00"),TEXT(DATE(TEXT('調書1-1'!$AU$2,"yyyy"),TEXT('調書1-1'!$AU$2,"mm")-1,P$8),"aaa"),"-")</f>
        <v>#NUM!</v>
      </c>
      <c r="Q9" s="161" t="e">
        <f>IF(TEXT(DATE(TEXT('調書1-1'!$AU$2,"yyyy"),TEXT('調書1-1'!$AU$2,"mm")-1,Q$8),"DD")=TEXT(Q$8,"00"),TEXT(DATE(TEXT('調書1-1'!$AU$2,"yyyy"),TEXT('調書1-1'!$AU$2,"mm")-1,Q$8),"aaa"),"-")</f>
        <v>#NUM!</v>
      </c>
      <c r="R9" s="161" t="e">
        <f>IF(TEXT(DATE(TEXT('調書1-1'!$AU$2,"yyyy"),TEXT('調書1-1'!$AU$2,"mm")-1,R$8),"DD")=TEXT(R$8,"00"),TEXT(DATE(TEXT('調書1-1'!$AU$2,"yyyy"),TEXT('調書1-1'!$AU$2,"mm")-1,R$8),"aaa"),"-")</f>
        <v>#NUM!</v>
      </c>
      <c r="S9" s="160" t="e">
        <f>IF(TEXT(DATE(TEXT('調書1-1'!$AU$2,"yyyy"),TEXT('調書1-1'!$AU$2,"mm")-1,S$8),"DD")=TEXT(S$8,"00"),TEXT(DATE(TEXT('調書1-1'!$AU$2,"yyyy"),TEXT('調書1-1'!$AU$2,"mm")-1,S$8),"aaa"),"-")</f>
        <v>#NUM!</v>
      </c>
      <c r="T9" s="161" t="e">
        <f>IF(TEXT(DATE(TEXT('調書1-1'!$AU$2,"yyyy"),TEXT('調書1-1'!$AU$2,"mm")-1,T$8),"DD")=TEXT(T$8,"00"),TEXT(DATE(TEXT('調書1-1'!$AU$2,"yyyy"),TEXT('調書1-1'!$AU$2,"mm")-1,T$8),"aaa"),"-")</f>
        <v>#NUM!</v>
      </c>
      <c r="U9" s="162" t="e">
        <f>IF(TEXT(DATE(TEXT('調書1-1'!$AU$2,"yyyy"),TEXT('調書1-1'!$AU$2,"mm")-1,U$8),"DD")=TEXT(U$8,"00"),TEXT(DATE(TEXT('調書1-1'!$AU$2,"yyyy"),TEXT('調書1-1'!$AU$2,"mm")-1,U$8),"aaa"),"-")</f>
        <v>#NUM!</v>
      </c>
      <c r="V9" s="161" t="e">
        <f>IF(TEXT(DATE(TEXT('調書1-1'!$AU$2,"yyyy"),TEXT('調書1-1'!$AU$2,"mm")-1,V$8),"DD")=TEXT(V$8,"00"),TEXT(DATE(TEXT('調書1-1'!$AU$2,"yyyy"),TEXT('調書1-1'!$AU$2,"mm")-1,V$8),"aaa"),"-")</f>
        <v>#NUM!</v>
      </c>
      <c r="W9" s="161" t="e">
        <f>IF(TEXT(DATE(TEXT('調書1-1'!$AU$2,"yyyy"),TEXT('調書1-1'!$AU$2,"mm")-1,W$8),"DD")=TEXT(W$8,"00"),TEXT(DATE(TEXT('調書1-1'!$AU$2,"yyyy"),TEXT('調書1-1'!$AU$2,"mm")-1,W$8),"aaa"),"-")</f>
        <v>#NUM!</v>
      </c>
      <c r="X9" s="161" t="e">
        <f>IF(TEXT(DATE(TEXT('調書1-1'!$AU$2,"yyyy"),TEXT('調書1-1'!$AU$2,"mm")-1,X$8),"DD")=TEXT(X$8,"00"),TEXT(DATE(TEXT('調書1-1'!$AU$2,"yyyy"),TEXT('調書1-1'!$AU$2,"mm")-1,X$8),"aaa"),"-")</f>
        <v>#NUM!</v>
      </c>
      <c r="Y9" s="161" t="e">
        <f>IF(TEXT(DATE(TEXT('調書1-1'!$AU$2,"yyyy"),TEXT('調書1-1'!$AU$2,"mm")-1,Y$8),"DD")=TEXT(Y$8,"00"),TEXT(DATE(TEXT('調書1-1'!$AU$2,"yyyy"),TEXT('調書1-1'!$AU$2,"mm")-1,Y$8),"aaa"),"-")</f>
        <v>#NUM!</v>
      </c>
      <c r="Z9" s="160" t="e">
        <f>IF(TEXT(DATE(TEXT('調書1-1'!$AU$2,"yyyy"),TEXT('調書1-1'!$AU$2,"mm")-1,Z$8),"DD")=TEXT(Z$8,"00"),TEXT(DATE(TEXT('調書1-1'!$AU$2,"yyyy"),TEXT('調書1-1'!$AU$2,"mm")-1,Z$8),"aaa"),"-")</f>
        <v>#NUM!</v>
      </c>
      <c r="AA9" s="161" t="e">
        <f>IF(TEXT(DATE(TEXT('調書1-1'!$AU$2,"yyyy"),TEXT('調書1-1'!$AU$2,"mm")-1,AA$8),"DD")=TEXT(AA$8,"00"),TEXT(DATE(TEXT('調書1-1'!$AU$2,"yyyy"),TEXT('調書1-1'!$AU$2,"mm")-1,AA$8),"aaa"),"-")</f>
        <v>#NUM!</v>
      </c>
      <c r="AB9" s="162" t="e">
        <f>IF(TEXT(DATE(TEXT('調書1-1'!$AU$2,"yyyy"),TEXT('調書1-1'!$AU$2,"mm")-1,AB$8),"DD")=TEXT(AB$8,"00"),TEXT(DATE(TEXT('調書1-1'!$AU$2,"yyyy"),TEXT('調書1-1'!$AU$2,"mm")-1,AB$8),"aaa"),"-")</f>
        <v>#NUM!</v>
      </c>
      <c r="AC9" s="161" t="e">
        <f>IF(TEXT(DATE(TEXT('調書1-1'!$AU$2,"yyyy"),TEXT('調書1-1'!$AU$2,"mm")-1,AC$8),"DD")=TEXT(AC$8,"00"),TEXT(DATE(TEXT('調書1-1'!$AU$2,"yyyy"),TEXT('調書1-1'!$AU$2,"mm")-1,AC$8),"aaa"),"-")</f>
        <v>#NUM!</v>
      </c>
      <c r="AD9" s="161" t="e">
        <f>IF(TEXT(DATE(TEXT('調書1-1'!$AU$2,"yyyy"),TEXT('調書1-1'!$AU$2,"mm")-1,AD$8),"DD")=TEXT(AD$8,"00"),TEXT(DATE(TEXT('調書1-1'!$AU$2,"yyyy"),TEXT('調書1-1'!$AU$2,"mm")-1,AD$8),"aaa"),"-")</f>
        <v>#NUM!</v>
      </c>
      <c r="AE9" s="161" t="e">
        <f>IF(TEXT(DATE(TEXT('調書1-1'!$AU$2,"yyyy"),TEXT('調書1-1'!$AU$2,"mm")-1,AE$8),"DD")=TEXT(AE$8,"00"),TEXT(DATE(TEXT('調書1-1'!$AU$2,"yyyy"),TEXT('調書1-1'!$AU$2,"mm")-1,AE$8),"aaa"),"-")</f>
        <v>#NUM!</v>
      </c>
      <c r="AF9" s="161" t="e">
        <f>IF(TEXT(DATE(TEXT('調書1-1'!$AU$2,"yyyy"),TEXT('調書1-1'!$AU$2,"mm")-1,AF$8),"DD")=TEXT(AF$8,"00"),TEXT(DATE(TEXT('調書1-1'!$AU$2,"yyyy"),TEXT('調書1-1'!$AU$2,"mm")-1,AF$8),"aaa"),"-")</f>
        <v>#NUM!</v>
      </c>
      <c r="AG9" s="163" t="e">
        <f>IF(TEXT(DATE(TEXT('調書1-1'!$AU$2,"yyyy"),TEXT('調書1-1'!$AU$2,"mm")-1,AG$8),"DD")=TEXT(AG$8,"00"),TEXT(DATE(TEXT('調書1-1'!$AU$2,"yyyy"),TEXT('調書1-1'!$AU$2,"mm")-1,AG$8),"aaa"),"-")</f>
        <v>#NUM!</v>
      </c>
      <c r="AH9" s="164" t="e">
        <f>IF(TEXT(DATE(TEXT('調書1-1'!$AU$2,"yyyy"),TEXT('調書1-1'!$AU$2,"mm")-1,AH$8),"DD")=TEXT(AH$8,"00"),TEXT(DATE(TEXT('調書1-1'!$AU$2,"yyyy"),TEXT('調書1-1'!$AU$2,"mm")-1,AH$8),"aaa"),"-")</f>
        <v>#NUM!</v>
      </c>
      <c r="AI9" s="165" t="e">
        <f>IF(TEXT(DATE(TEXT('調書1-1'!$AU$2,"yyyy"),TEXT('調書1-1'!$AU$2,"mm")-1,AI$8),"DD")=TEXT(AI$8,"00"),TEXT(DATE(TEXT('調書1-1'!$AU$2,"yyyy"),TEXT('調書1-1'!$AU$2,"mm")-1,AI$8),"aaa"),"-")</f>
        <v>#NUM!</v>
      </c>
      <c r="AJ9" s="529"/>
      <c r="AK9" s="523"/>
      <c r="AL9" s="523"/>
      <c r="AM9" s="523"/>
      <c r="AN9" s="523"/>
      <c r="AO9" s="523"/>
      <c r="AP9" s="523"/>
      <c r="AQ9" s="523"/>
      <c r="AR9" s="523"/>
      <c r="AS9" s="562"/>
      <c r="AU9" s="66"/>
    </row>
    <row r="10" spans="1:59" s="8" customFormat="1" ht="17.25" customHeight="1">
      <c r="A10" s="556"/>
      <c r="B10" s="32"/>
      <c r="C10" s="31"/>
      <c r="D10" s="31"/>
      <c r="E10" s="32"/>
      <c r="F10" s="37"/>
      <c r="G10" s="37"/>
      <c r="H10" s="65"/>
      <c r="I10" s="37"/>
      <c r="J10" s="31"/>
      <c r="K10" s="64"/>
      <c r="L10" s="32"/>
      <c r="M10" s="37"/>
      <c r="N10" s="37"/>
      <c r="O10" s="65"/>
      <c r="P10" s="37"/>
      <c r="Q10" s="31"/>
      <c r="R10" s="64"/>
      <c r="S10" s="32"/>
      <c r="T10" s="37"/>
      <c r="U10" s="37"/>
      <c r="V10" s="65"/>
      <c r="W10" s="37"/>
      <c r="X10" s="31"/>
      <c r="Y10" s="64"/>
      <c r="Z10" s="32"/>
      <c r="AA10" s="37"/>
      <c r="AB10" s="37"/>
      <c r="AC10" s="65"/>
      <c r="AD10" s="37"/>
      <c r="AE10" s="31"/>
      <c r="AF10" s="63"/>
      <c r="AG10" s="62"/>
      <c r="AH10" s="154"/>
      <c r="AI10" s="61"/>
      <c r="AJ10" s="486">
        <f t="shared" ref="AJ10:AJ19" si="0">SUM(E10:AF10)</f>
        <v>0</v>
      </c>
      <c r="AK10" s="486"/>
      <c r="AL10" s="487"/>
      <c r="AM10" s="488">
        <f t="shared" ref="AM10:AM19" si="1">ROUNDDOWN(AJ10/4,1)</f>
        <v>0</v>
      </c>
      <c r="AN10" s="486"/>
      <c r="AO10" s="487"/>
      <c r="AP10" s="488" t="str">
        <f>IF($AD$21=0,"0.0",ROUNDDOWN(AJ10/4/$AD$21,1))</f>
        <v>0.0</v>
      </c>
      <c r="AQ10" s="486"/>
      <c r="AR10" s="487"/>
      <c r="AS10" s="24"/>
      <c r="AU10" s="14" t="str">
        <f>IF($AD$21=0,"",IF(AP10&gt;1,"常勤換算後の人数を1.0にしてください",""))</f>
        <v/>
      </c>
    </row>
    <row r="11" spans="1:59" s="8" customFormat="1" ht="17.25" customHeight="1">
      <c r="A11" s="556"/>
      <c r="B11" s="32"/>
      <c r="C11" s="31"/>
      <c r="D11" s="31"/>
      <c r="E11" s="32"/>
      <c r="F11" s="37"/>
      <c r="G11" s="37"/>
      <c r="H11" s="37"/>
      <c r="I11" s="37"/>
      <c r="J11" s="31"/>
      <c r="K11" s="64"/>
      <c r="L11" s="32"/>
      <c r="M11" s="37"/>
      <c r="N11" s="37"/>
      <c r="O11" s="37"/>
      <c r="P11" s="37"/>
      <c r="Q11" s="31"/>
      <c r="R11" s="64"/>
      <c r="S11" s="32"/>
      <c r="T11" s="37"/>
      <c r="U11" s="37"/>
      <c r="V11" s="37"/>
      <c r="W11" s="37"/>
      <c r="X11" s="31"/>
      <c r="Y11" s="64"/>
      <c r="Z11" s="32"/>
      <c r="AA11" s="37"/>
      <c r="AB11" s="37"/>
      <c r="AC11" s="37"/>
      <c r="AD11" s="37"/>
      <c r="AE11" s="31"/>
      <c r="AF11" s="63"/>
      <c r="AG11" s="62"/>
      <c r="AH11" s="154"/>
      <c r="AI11" s="61"/>
      <c r="AJ11" s="486">
        <f t="shared" si="0"/>
        <v>0</v>
      </c>
      <c r="AK11" s="486"/>
      <c r="AL11" s="487"/>
      <c r="AM11" s="488">
        <f t="shared" si="1"/>
        <v>0</v>
      </c>
      <c r="AN11" s="486"/>
      <c r="AO11" s="487"/>
      <c r="AP11" s="488" t="str">
        <f>IF($AD$21=0,"0.0",ROUNDDOWN(AJ11/4/$AD$21,1))</f>
        <v>0.0</v>
      </c>
      <c r="AQ11" s="486"/>
      <c r="AR11" s="487"/>
      <c r="AS11" s="24"/>
      <c r="AU11" s="14" t="str">
        <f>IF($AD$21=0,"",IF(AP11&gt;1,"常勤換算後の人数を1.0にしてください",""))</f>
        <v/>
      </c>
    </row>
    <row r="12" spans="1:59" s="8" customFormat="1" ht="17.25" customHeight="1">
      <c r="A12" s="556"/>
      <c r="B12" s="32"/>
      <c r="C12" s="31"/>
      <c r="D12" s="31"/>
      <c r="E12" s="32"/>
      <c r="F12" s="37"/>
      <c r="G12" s="37"/>
      <c r="H12" s="37"/>
      <c r="I12" s="37"/>
      <c r="J12" s="31"/>
      <c r="K12" s="64"/>
      <c r="L12" s="32"/>
      <c r="M12" s="37"/>
      <c r="N12" s="37"/>
      <c r="O12" s="37"/>
      <c r="P12" s="37"/>
      <c r="Q12" s="31"/>
      <c r="R12" s="64"/>
      <c r="S12" s="32"/>
      <c r="T12" s="37"/>
      <c r="U12" s="37"/>
      <c r="V12" s="37"/>
      <c r="W12" s="37"/>
      <c r="X12" s="31"/>
      <c r="Y12" s="64"/>
      <c r="Z12" s="32"/>
      <c r="AA12" s="37"/>
      <c r="AB12" s="37"/>
      <c r="AC12" s="37"/>
      <c r="AD12" s="37"/>
      <c r="AE12" s="31"/>
      <c r="AF12" s="63"/>
      <c r="AG12" s="62"/>
      <c r="AH12" s="154"/>
      <c r="AI12" s="61"/>
      <c r="AJ12" s="486">
        <f t="shared" si="0"/>
        <v>0</v>
      </c>
      <c r="AK12" s="486"/>
      <c r="AL12" s="487"/>
      <c r="AM12" s="488">
        <f t="shared" si="1"/>
        <v>0</v>
      </c>
      <c r="AN12" s="486"/>
      <c r="AO12" s="487"/>
      <c r="AP12" s="488" t="str">
        <f>IF($AD$21=0,"0.0",ROUNDDOWN(AJ12/4/$AD$21,1))</f>
        <v>0.0</v>
      </c>
      <c r="AQ12" s="486"/>
      <c r="AR12" s="487"/>
      <c r="AS12" s="24"/>
      <c r="AU12" s="14" t="str">
        <f>IF($AD$21=0,"",IF(AP12&gt;1,"常勤換算後の人数を1.0にしてください",""))</f>
        <v/>
      </c>
    </row>
    <row r="13" spans="1:59" s="8" customFormat="1" ht="17.25" customHeight="1">
      <c r="A13" s="556"/>
      <c r="B13" s="32"/>
      <c r="C13" s="31"/>
      <c r="D13" s="31"/>
      <c r="E13" s="32"/>
      <c r="F13" s="37"/>
      <c r="G13" s="37"/>
      <c r="H13" s="37"/>
      <c r="I13" s="37"/>
      <c r="J13" s="31"/>
      <c r="K13" s="64"/>
      <c r="L13" s="32"/>
      <c r="M13" s="37"/>
      <c r="N13" s="37"/>
      <c r="O13" s="37"/>
      <c r="P13" s="37"/>
      <c r="Q13" s="31"/>
      <c r="R13" s="64"/>
      <c r="S13" s="32"/>
      <c r="T13" s="37"/>
      <c r="U13" s="37"/>
      <c r="V13" s="37"/>
      <c r="W13" s="37"/>
      <c r="X13" s="31"/>
      <c r="Y13" s="64"/>
      <c r="Z13" s="32"/>
      <c r="AA13" s="37"/>
      <c r="AB13" s="37"/>
      <c r="AC13" s="37"/>
      <c r="AD13" s="37"/>
      <c r="AE13" s="31"/>
      <c r="AF13" s="63"/>
      <c r="AG13" s="62"/>
      <c r="AH13" s="154"/>
      <c r="AI13" s="61"/>
      <c r="AJ13" s="486">
        <f t="shared" si="0"/>
        <v>0</v>
      </c>
      <c r="AK13" s="486"/>
      <c r="AL13" s="487"/>
      <c r="AM13" s="488">
        <f t="shared" si="1"/>
        <v>0</v>
      </c>
      <c r="AN13" s="486"/>
      <c r="AO13" s="487"/>
      <c r="AP13" s="488" t="str">
        <f>IF($AD$21=0,"0.0",ROUNDDOWN(AJ13/4/$AD$21,1))</f>
        <v>0.0</v>
      </c>
      <c r="AQ13" s="486"/>
      <c r="AR13" s="487"/>
      <c r="AS13" s="24"/>
      <c r="AU13" s="14" t="str">
        <f>IF($AD$21=0,"",IF(AP13&gt;1,"常勤換算後の人数を1.0にしてください",""))</f>
        <v/>
      </c>
    </row>
    <row r="14" spans="1:59" s="8" customFormat="1" ht="17.25" customHeight="1">
      <c r="A14" s="556"/>
      <c r="B14" s="32"/>
      <c r="C14" s="31"/>
      <c r="D14" s="31"/>
      <c r="E14" s="32"/>
      <c r="F14" s="37"/>
      <c r="G14" s="37"/>
      <c r="H14" s="65"/>
      <c r="I14" s="37"/>
      <c r="J14" s="31"/>
      <c r="K14" s="64"/>
      <c r="L14" s="32"/>
      <c r="M14" s="37"/>
      <c r="N14" s="37"/>
      <c r="O14" s="65"/>
      <c r="P14" s="37"/>
      <c r="Q14" s="31"/>
      <c r="R14" s="64"/>
      <c r="S14" s="32"/>
      <c r="T14" s="37"/>
      <c r="U14" s="37"/>
      <c r="V14" s="65"/>
      <c r="W14" s="37"/>
      <c r="X14" s="31"/>
      <c r="Y14" s="64"/>
      <c r="Z14" s="32"/>
      <c r="AA14" s="37"/>
      <c r="AB14" s="37"/>
      <c r="AC14" s="65"/>
      <c r="AD14" s="37"/>
      <c r="AE14" s="31"/>
      <c r="AF14" s="63"/>
      <c r="AG14" s="62"/>
      <c r="AH14" s="154"/>
      <c r="AI14" s="61"/>
      <c r="AJ14" s="486">
        <f t="shared" ref="AJ14:AJ16" si="2">SUM(E14:AF14)</f>
        <v>0</v>
      </c>
      <c r="AK14" s="486"/>
      <c r="AL14" s="487"/>
      <c r="AM14" s="488">
        <f t="shared" ref="AM14:AM16" si="3">ROUNDDOWN(AJ14/4,1)</f>
        <v>0</v>
      </c>
      <c r="AN14" s="486"/>
      <c r="AO14" s="487"/>
      <c r="AP14" s="488" t="str">
        <f t="shared" ref="AP14:AP16" si="4">IF($AD$21=0,"0.0",ROUNDDOWN(AJ14/4/$AD$21,1))</f>
        <v>0.0</v>
      </c>
      <c r="AQ14" s="486"/>
      <c r="AR14" s="487"/>
      <c r="AS14" s="24"/>
      <c r="AU14" s="14"/>
    </row>
    <row r="15" spans="1:59" s="8" customFormat="1" ht="17.25" customHeight="1">
      <c r="A15" s="556"/>
      <c r="B15" s="32"/>
      <c r="C15" s="31"/>
      <c r="D15" s="31"/>
      <c r="E15" s="32"/>
      <c r="F15" s="37"/>
      <c r="G15" s="37"/>
      <c r="H15" s="65"/>
      <c r="I15" s="37"/>
      <c r="J15" s="31"/>
      <c r="K15" s="64"/>
      <c r="L15" s="32"/>
      <c r="M15" s="37"/>
      <c r="N15" s="37"/>
      <c r="O15" s="65"/>
      <c r="P15" s="37"/>
      <c r="Q15" s="31"/>
      <c r="R15" s="64"/>
      <c r="S15" s="32"/>
      <c r="T15" s="37"/>
      <c r="U15" s="37"/>
      <c r="V15" s="65"/>
      <c r="W15" s="37"/>
      <c r="X15" s="31"/>
      <c r="Y15" s="64"/>
      <c r="Z15" s="32"/>
      <c r="AA15" s="37"/>
      <c r="AB15" s="37"/>
      <c r="AC15" s="65"/>
      <c r="AD15" s="37"/>
      <c r="AE15" s="31"/>
      <c r="AF15" s="63"/>
      <c r="AG15" s="62"/>
      <c r="AH15" s="154"/>
      <c r="AI15" s="61"/>
      <c r="AJ15" s="486">
        <f t="shared" si="2"/>
        <v>0</v>
      </c>
      <c r="AK15" s="486"/>
      <c r="AL15" s="487"/>
      <c r="AM15" s="488">
        <f t="shared" si="3"/>
        <v>0</v>
      </c>
      <c r="AN15" s="486"/>
      <c r="AO15" s="487"/>
      <c r="AP15" s="488" t="str">
        <f t="shared" si="4"/>
        <v>0.0</v>
      </c>
      <c r="AQ15" s="486"/>
      <c r="AR15" s="487"/>
      <c r="AS15" s="24"/>
      <c r="AU15" s="14"/>
    </row>
    <row r="16" spans="1:59" s="8" customFormat="1" ht="17.25" customHeight="1">
      <c r="A16" s="556"/>
      <c r="B16" s="32"/>
      <c r="C16" s="31"/>
      <c r="D16" s="31"/>
      <c r="E16" s="32"/>
      <c r="F16" s="37"/>
      <c r="G16" s="37"/>
      <c r="H16" s="65"/>
      <c r="I16" s="37"/>
      <c r="J16" s="31"/>
      <c r="K16" s="64"/>
      <c r="L16" s="32"/>
      <c r="M16" s="37"/>
      <c r="N16" s="37"/>
      <c r="O16" s="65"/>
      <c r="P16" s="37"/>
      <c r="Q16" s="31"/>
      <c r="R16" s="64"/>
      <c r="S16" s="32"/>
      <c r="T16" s="37"/>
      <c r="U16" s="37"/>
      <c r="V16" s="65"/>
      <c r="W16" s="37"/>
      <c r="X16" s="31"/>
      <c r="Y16" s="64"/>
      <c r="Z16" s="32"/>
      <c r="AA16" s="37"/>
      <c r="AB16" s="37"/>
      <c r="AC16" s="65"/>
      <c r="AD16" s="37"/>
      <c r="AE16" s="31"/>
      <c r="AF16" s="63"/>
      <c r="AG16" s="62"/>
      <c r="AH16" s="154"/>
      <c r="AI16" s="61"/>
      <c r="AJ16" s="486">
        <f t="shared" si="2"/>
        <v>0</v>
      </c>
      <c r="AK16" s="486"/>
      <c r="AL16" s="487"/>
      <c r="AM16" s="488">
        <f t="shared" si="3"/>
        <v>0</v>
      </c>
      <c r="AN16" s="486"/>
      <c r="AO16" s="487"/>
      <c r="AP16" s="488" t="str">
        <f t="shared" si="4"/>
        <v>0.0</v>
      </c>
      <c r="AQ16" s="486"/>
      <c r="AR16" s="487"/>
      <c r="AS16" s="24"/>
      <c r="AU16" s="14"/>
    </row>
    <row r="17" spans="1:60" s="8" customFormat="1" ht="17.25" customHeight="1">
      <c r="A17" s="556"/>
      <c r="B17" s="32"/>
      <c r="C17" s="31"/>
      <c r="D17" s="31"/>
      <c r="E17" s="32"/>
      <c r="F17" s="37"/>
      <c r="G17" s="37"/>
      <c r="H17" s="65"/>
      <c r="I17" s="37"/>
      <c r="J17" s="31"/>
      <c r="K17" s="64"/>
      <c r="L17" s="32"/>
      <c r="M17" s="37"/>
      <c r="N17" s="37"/>
      <c r="O17" s="65"/>
      <c r="P17" s="37"/>
      <c r="Q17" s="31"/>
      <c r="R17" s="64"/>
      <c r="S17" s="32"/>
      <c r="T17" s="37"/>
      <c r="U17" s="37"/>
      <c r="V17" s="65"/>
      <c r="W17" s="37"/>
      <c r="X17" s="31"/>
      <c r="Y17" s="64"/>
      <c r="Z17" s="32"/>
      <c r="AA17" s="37"/>
      <c r="AB17" s="37"/>
      <c r="AC17" s="65"/>
      <c r="AD17" s="37"/>
      <c r="AE17" s="31"/>
      <c r="AF17" s="63"/>
      <c r="AG17" s="62"/>
      <c r="AH17" s="154"/>
      <c r="AI17" s="61"/>
      <c r="AJ17" s="486">
        <f t="shared" si="0"/>
        <v>0</v>
      </c>
      <c r="AK17" s="486"/>
      <c r="AL17" s="487"/>
      <c r="AM17" s="488">
        <f t="shared" si="1"/>
        <v>0</v>
      </c>
      <c r="AN17" s="486"/>
      <c r="AO17" s="487"/>
      <c r="AP17" s="488" t="str">
        <f>IF($AD$21=0,"0.0",ROUNDDOWN(AJ17/4/$AD$21,1))</f>
        <v>0.0</v>
      </c>
      <c r="AQ17" s="486"/>
      <c r="AR17" s="487"/>
      <c r="AS17" s="24"/>
      <c r="AU17" s="14" t="str">
        <f>IF($AD$21=0,"",IF(AP17&gt;1,"常勤換算後の人数を1.0にしてください",""))</f>
        <v/>
      </c>
    </row>
    <row r="18" spans="1:60" s="8" customFormat="1" ht="17.25" customHeight="1">
      <c r="A18" s="556"/>
      <c r="B18" s="32"/>
      <c r="C18" s="31"/>
      <c r="D18" s="31"/>
      <c r="E18" s="32"/>
      <c r="F18" s="37"/>
      <c r="G18" s="37"/>
      <c r="H18" s="37"/>
      <c r="I18" s="37"/>
      <c r="J18" s="31"/>
      <c r="K18" s="64"/>
      <c r="L18" s="32"/>
      <c r="M18" s="37"/>
      <c r="N18" s="37"/>
      <c r="O18" s="37"/>
      <c r="P18" s="37"/>
      <c r="Q18" s="31"/>
      <c r="R18" s="64"/>
      <c r="S18" s="32"/>
      <c r="T18" s="37"/>
      <c r="U18" s="37"/>
      <c r="V18" s="37"/>
      <c r="W18" s="37"/>
      <c r="X18" s="31"/>
      <c r="Y18" s="64"/>
      <c r="Z18" s="32"/>
      <c r="AA18" s="37"/>
      <c r="AB18" s="37"/>
      <c r="AC18" s="37"/>
      <c r="AD18" s="37"/>
      <c r="AE18" s="31"/>
      <c r="AF18" s="63"/>
      <c r="AG18" s="62"/>
      <c r="AH18" s="154"/>
      <c r="AI18" s="61"/>
      <c r="AJ18" s="486">
        <f t="shared" si="0"/>
        <v>0</v>
      </c>
      <c r="AK18" s="486"/>
      <c r="AL18" s="487"/>
      <c r="AM18" s="488">
        <f t="shared" si="1"/>
        <v>0</v>
      </c>
      <c r="AN18" s="486"/>
      <c r="AO18" s="487"/>
      <c r="AP18" s="488" t="str">
        <f>IF($AD$21=0,"0.0",ROUNDDOWN(AJ18/4/$AD$21,1))</f>
        <v>0.0</v>
      </c>
      <c r="AQ18" s="486"/>
      <c r="AR18" s="487"/>
      <c r="AS18" s="24"/>
      <c r="AU18" s="14" t="str">
        <f>IF($AD$21=0,"",IF(AP18&gt;1,"常勤換算後の人数を1.0にしてください",""))</f>
        <v/>
      </c>
    </row>
    <row r="19" spans="1:60" s="8" customFormat="1" ht="17.25" customHeight="1" thickBot="1">
      <c r="A19" s="556"/>
      <c r="B19" s="32"/>
      <c r="C19" s="31"/>
      <c r="D19" s="31"/>
      <c r="E19" s="32"/>
      <c r="F19" s="31"/>
      <c r="G19" s="37"/>
      <c r="H19" s="37"/>
      <c r="I19" s="37"/>
      <c r="J19" s="31"/>
      <c r="K19" s="64"/>
      <c r="L19" s="32"/>
      <c r="M19" s="37"/>
      <c r="N19" s="37"/>
      <c r="O19" s="37"/>
      <c r="P19" s="37"/>
      <c r="Q19" s="31"/>
      <c r="R19" s="64"/>
      <c r="S19" s="32"/>
      <c r="T19" s="37"/>
      <c r="U19" s="37"/>
      <c r="V19" s="37"/>
      <c r="W19" s="37"/>
      <c r="X19" s="31"/>
      <c r="Y19" s="64"/>
      <c r="Z19" s="32"/>
      <c r="AA19" s="37"/>
      <c r="AB19" s="37"/>
      <c r="AC19" s="37"/>
      <c r="AD19" s="37"/>
      <c r="AE19" s="31"/>
      <c r="AF19" s="63"/>
      <c r="AG19" s="62"/>
      <c r="AH19" s="154"/>
      <c r="AI19" s="61"/>
      <c r="AJ19" s="486">
        <f t="shared" si="0"/>
        <v>0</v>
      </c>
      <c r="AK19" s="486"/>
      <c r="AL19" s="487"/>
      <c r="AM19" s="488">
        <f t="shared" si="1"/>
        <v>0</v>
      </c>
      <c r="AN19" s="486"/>
      <c r="AO19" s="487"/>
      <c r="AP19" s="488" t="str">
        <f>IF($AD$21=0,"0.0",ROUNDDOWN(AJ19/4/$AD$21,1))</f>
        <v>0.0</v>
      </c>
      <c r="AQ19" s="486"/>
      <c r="AR19" s="487"/>
      <c r="AS19" s="15"/>
      <c r="AU19" s="14" t="str">
        <f>IF($AD$21=0,"",IF(AP19&gt;1,"常勤換算後の人数を1.0にしてください",""))</f>
        <v/>
      </c>
    </row>
    <row r="20" spans="1:60" s="8" customFormat="1" ht="17.25" customHeight="1" thickBot="1">
      <c r="A20" s="556"/>
      <c r="B20" s="559" t="s">
        <v>11</v>
      </c>
      <c r="C20" s="560"/>
      <c r="D20" s="560"/>
      <c r="E20" s="60" t="str">
        <f t="shared" ref="E20:AF20" si="5">IF(SUM(E10:E19)=0,"",SUM(E10:E19))</f>
        <v/>
      </c>
      <c r="F20" s="57" t="str">
        <f t="shared" si="5"/>
        <v/>
      </c>
      <c r="G20" s="57" t="str">
        <f t="shared" si="5"/>
        <v/>
      </c>
      <c r="H20" s="57" t="str">
        <f t="shared" si="5"/>
        <v/>
      </c>
      <c r="I20" s="57" t="str">
        <f t="shared" si="5"/>
        <v/>
      </c>
      <c r="J20" s="57" t="str">
        <f t="shared" si="5"/>
        <v/>
      </c>
      <c r="K20" s="59" t="str">
        <f t="shared" si="5"/>
        <v/>
      </c>
      <c r="L20" s="58" t="str">
        <f t="shared" si="5"/>
        <v/>
      </c>
      <c r="M20" s="57" t="str">
        <f t="shared" si="5"/>
        <v/>
      </c>
      <c r="N20" s="57" t="str">
        <f t="shared" si="5"/>
        <v/>
      </c>
      <c r="O20" s="57" t="str">
        <f t="shared" si="5"/>
        <v/>
      </c>
      <c r="P20" s="57" t="str">
        <f t="shared" si="5"/>
        <v/>
      </c>
      <c r="Q20" s="57" t="str">
        <f t="shared" si="5"/>
        <v/>
      </c>
      <c r="R20" s="59" t="str">
        <f t="shared" si="5"/>
        <v/>
      </c>
      <c r="S20" s="58" t="str">
        <f t="shared" si="5"/>
        <v/>
      </c>
      <c r="T20" s="57" t="str">
        <f t="shared" si="5"/>
        <v/>
      </c>
      <c r="U20" s="57" t="str">
        <f t="shared" si="5"/>
        <v/>
      </c>
      <c r="V20" s="57" t="str">
        <f t="shared" si="5"/>
        <v/>
      </c>
      <c r="W20" s="57" t="str">
        <f t="shared" si="5"/>
        <v/>
      </c>
      <c r="X20" s="57" t="str">
        <f t="shared" si="5"/>
        <v/>
      </c>
      <c r="Y20" s="59" t="str">
        <f t="shared" si="5"/>
        <v/>
      </c>
      <c r="Z20" s="58" t="str">
        <f t="shared" si="5"/>
        <v/>
      </c>
      <c r="AA20" s="57" t="str">
        <f t="shared" si="5"/>
        <v/>
      </c>
      <c r="AB20" s="57" t="str">
        <f t="shared" si="5"/>
        <v/>
      </c>
      <c r="AC20" s="57" t="str">
        <f t="shared" si="5"/>
        <v/>
      </c>
      <c r="AD20" s="42" t="str">
        <f t="shared" si="5"/>
        <v/>
      </c>
      <c r="AE20" s="42" t="str">
        <f t="shared" si="5"/>
        <v/>
      </c>
      <c r="AF20" s="56" t="str">
        <f t="shared" si="5"/>
        <v/>
      </c>
      <c r="AG20" s="55"/>
      <c r="AH20" s="155"/>
      <c r="AI20" s="54"/>
      <c r="AJ20" s="510">
        <f>SUM(AJ10:AL19)</f>
        <v>0</v>
      </c>
      <c r="AK20" s="510"/>
      <c r="AL20" s="511"/>
      <c r="AM20" s="512">
        <f>SUM(AM10:AO19)</f>
        <v>0</v>
      </c>
      <c r="AN20" s="510"/>
      <c r="AO20" s="511"/>
      <c r="AP20" s="512">
        <f>SUM(AP10:AR19)</f>
        <v>0</v>
      </c>
      <c r="AQ20" s="510"/>
      <c r="AR20" s="511"/>
      <c r="AS20" s="48"/>
      <c r="AU20" s="44"/>
    </row>
    <row r="21" spans="1:60" s="8" customFormat="1" ht="17.25" customHeight="1" thickBot="1">
      <c r="A21" s="556"/>
      <c r="B21" s="536" t="s">
        <v>285</v>
      </c>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40"/>
      <c r="AE21" s="493"/>
      <c r="AF21" s="493"/>
      <c r="AG21" s="493"/>
      <c r="AH21" s="493"/>
      <c r="AI21" s="494"/>
      <c r="AJ21" s="507" t="s">
        <v>286</v>
      </c>
      <c r="AK21" s="508"/>
      <c r="AL21" s="508"/>
      <c r="AM21" s="508"/>
      <c r="AN21" s="508"/>
      <c r="AO21" s="508"/>
      <c r="AP21" s="508"/>
      <c r="AQ21" s="508"/>
      <c r="AR21" s="509"/>
      <c r="AS21" s="48"/>
      <c r="AU21" s="44"/>
    </row>
    <row r="22" spans="1:60" s="8" customFormat="1" ht="17.25" customHeight="1" thickBot="1">
      <c r="A22" s="557"/>
      <c r="B22" s="538" t="s">
        <v>9</v>
      </c>
      <c r="C22" s="539"/>
      <c r="D22" s="539"/>
      <c r="E22" s="53"/>
      <c r="F22" s="52"/>
      <c r="G22" s="52"/>
      <c r="H22" s="52"/>
      <c r="I22" s="52"/>
      <c r="J22" s="52"/>
      <c r="K22" s="51"/>
      <c r="L22" s="53"/>
      <c r="M22" s="52"/>
      <c r="N22" s="52"/>
      <c r="O22" s="52"/>
      <c r="P22" s="52"/>
      <c r="Q22" s="52"/>
      <c r="R22" s="51"/>
      <c r="S22" s="53"/>
      <c r="T22" s="52"/>
      <c r="U22" s="52"/>
      <c r="V22" s="52"/>
      <c r="W22" s="52"/>
      <c r="X22" s="52"/>
      <c r="Y22" s="51"/>
      <c r="Z22" s="53"/>
      <c r="AA22" s="52"/>
      <c r="AB22" s="52"/>
      <c r="AC22" s="52"/>
      <c r="AD22" s="52"/>
      <c r="AE22" s="52"/>
      <c r="AF22" s="51"/>
      <c r="AG22" s="50"/>
      <c r="AH22" s="156"/>
      <c r="AI22" s="49"/>
      <c r="AJ22" s="502"/>
      <c r="AK22" s="502"/>
      <c r="AL22" s="513"/>
      <c r="AM22" s="514"/>
      <c r="AN22" s="502"/>
      <c r="AO22" s="513"/>
      <c r="AP22" s="514"/>
      <c r="AQ22" s="502"/>
      <c r="AR22" s="513"/>
      <c r="AS22" s="48"/>
      <c r="AU22" s="44"/>
    </row>
    <row r="23" spans="1:60" s="8" customFormat="1" ht="17.25" customHeight="1" thickBot="1">
      <c r="B23" s="12"/>
      <c r="C23" s="12"/>
      <c r="D23" s="12"/>
      <c r="E23" s="11"/>
      <c r="F23" s="1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6"/>
      <c r="AK23" s="10"/>
      <c r="AL23" s="10"/>
      <c r="AM23" s="10"/>
      <c r="AN23" s="10"/>
      <c r="AO23" s="10"/>
      <c r="AP23" s="10"/>
      <c r="AQ23" s="10"/>
      <c r="AR23" s="10"/>
      <c r="AS23" s="45"/>
      <c r="AU23" s="44"/>
    </row>
    <row r="24" spans="1:60" s="8" customFormat="1" ht="17.25" customHeight="1">
      <c r="A24" s="530" t="s">
        <v>8</v>
      </c>
      <c r="B24" s="43"/>
      <c r="C24" s="42"/>
      <c r="D24" s="41"/>
      <c r="E24" s="40"/>
      <c r="F24" s="39"/>
      <c r="G24" s="37"/>
      <c r="H24" s="37"/>
      <c r="I24" s="37"/>
      <c r="J24" s="37"/>
      <c r="K24" s="36"/>
      <c r="L24" s="38"/>
      <c r="M24" s="29"/>
      <c r="N24" s="37"/>
      <c r="O24" s="37"/>
      <c r="P24" s="37"/>
      <c r="Q24" s="37"/>
      <c r="R24" s="36"/>
      <c r="S24" s="38"/>
      <c r="T24" s="29"/>
      <c r="U24" s="37"/>
      <c r="V24" s="37"/>
      <c r="W24" s="37"/>
      <c r="X24" s="37"/>
      <c r="Y24" s="36"/>
      <c r="Z24" s="38"/>
      <c r="AA24" s="29"/>
      <c r="AB24" s="37"/>
      <c r="AC24" s="37"/>
      <c r="AD24" s="37"/>
      <c r="AE24" s="37"/>
      <c r="AF24" s="36"/>
      <c r="AG24" s="35"/>
      <c r="AH24" s="157"/>
      <c r="AI24" s="34"/>
      <c r="AJ24" s="521">
        <f>SUM(E24:AF24)</f>
        <v>0</v>
      </c>
      <c r="AK24" s="516"/>
      <c r="AL24" s="517"/>
      <c r="AM24" s="533">
        <f>ROUNDDOWN(AJ24/4,1)</f>
        <v>0</v>
      </c>
      <c r="AN24" s="534"/>
      <c r="AO24" s="535"/>
      <c r="AP24" s="515" t="str">
        <f>IF($AD$21=0,"0.0",ROUNDDOWN(AJ24/4/$AD$21,1))</f>
        <v>0.0</v>
      </c>
      <c r="AQ24" s="516"/>
      <c r="AR24" s="517"/>
      <c r="AS24" s="33"/>
      <c r="AU24" s="14" t="str">
        <f>IF($AD$21=0,"",IF(AP24&gt;1,"常勤換算後の人数を1.0にしてください",""))</f>
        <v/>
      </c>
    </row>
    <row r="25" spans="1:60" s="8" customFormat="1" ht="17.25" customHeight="1">
      <c r="A25" s="531"/>
      <c r="B25" s="32"/>
      <c r="C25" s="31"/>
      <c r="D25" s="28"/>
      <c r="E25" s="30"/>
      <c r="F25" s="29"/>
      <c r="G25" s="29"/>
      <c r="H25" s="29"/>
      <c r="I25" s="29"/>
      <c r="J25" s="28"/>
      <c r="K25" s="27"/>
      <c r="L25" s="30"/>
      <c r="M25" s="29"/>
      <c r="N25" s="29"/>
      <c r="O25" s="29"/>
      <c r="P25" s="29"/>
      <c r="Q25" s="28"/>
      <c r="R25" s="27"/>
      <c r="S25" s="30"/>
      <c r="T25" s="29"/>
      <c r="U25" s="29"/>
      <c r="V25" s="29"/>
      <c r="W25" s="29"/>
      <c r="X25" s="28"/>
      <c r="Y25" s="27"/>
      <c r="Z25" s="30"/>
      <c r="AA25" s="29"/>
      <c r="AB25" s="29"/>
      <c r="AC25" s="29"/>
      <c r="AD25" s="29"/>
      <c r="AE25" s="28"/>
      <c r="AF25" s="27"/>
      <c r="AG25" s="26"/>
      <c r="AH25" s="158"/>
      <c r="AI25" s="25"/>
      <c r="AJ25" s="518">
        <f>SUM(E25:AF25)</f>
        <v>0</v>
      </c>
      <c r="AK25" s="518"/>
      <c r="AL25" s="519"/>
      <c r="AM25" s="520">
        <f>ROUNDDOWN(AJ25/4,1)</f>
        <v>0</v>
      </c>
      <c r="AN25" s="518"/>
      <c r="AO25" s="519"/>
      <c r="AP25" s="520" t="str">
        <f>IF($AD$21=0,"0.0",ROUNDDOWN(AJ25/4/$AD$21,1))</f>
        <v>0.0</v>
      </c>
      <c r="AQ25" s="518"/>
      <c r="AR25" s="519"/>
      <c r="AS25" s="24"/>
      <c r="AU25" s="14" t="str">
        <f>IF($AD$21=0,"",IF(AP25&gt;1,"常勤換算後の人数を1.0にしてください",""))</f>
        <v/>
      </c>
    </row>
    <row r="26" spans="1:60" s="8" customFormat="1" ht="17.25" customHeight="1">
      <c r="A26" s="531"/>
      <c r="B26" s="32"/>
      <c r="C26" s="31"/>
      <c r="D26" s="28"/>
      <c r="E26" s="30"/>
      <c r="F26" s="29"/>
      <c r="G26" s="29"/>
      <c r="H26" s="29"/>
      <c r="I26" s="29"/>
      <c r="J26" s="28"/>
      <c r="K26" s="27"/>
      <c r="L26" s="30"/>
      <c r="M26" s="29"/>
      <c r="N26" s="29"/>
      <c r="O26" s="29"/>
      <c r="P26" s="29"/>
      <c r="Q26" s="28"/>
      <c r="R26" s="27"/>
      <c r="S26" s="30"/>
      <c r="T26" s="29"/>
      <c r="U26" s="29"/>
      <c r="V26" s="29"/>
      <c r="W26" s="29"/>
      <c r="X26" s="28"/>
      <c r="Y26" s="27"/>
      <c r="Z26" s="30"/>
      <c r="AA26" s="29"/>
      <c r="AB26" s="29"/>
      <c r="AC26" s="29"/>
      <c r="AD26" s="29"/>
      <c r="AE26" s="28"/>
      <c r="AF26" s="27"/>
      <c r="AG26" s="26"/>
      <c r="AH26" s="158"/>
      <c r="AI26" s="25"/>
      <c r="AJ26" s="518">
        <f>SUM(E26:AF26)</f>
        <v>0</v>
      </c>
      <c r="AK26" s="518"/>
      <c r="AL26" s="519"/>
      <c r="AM26" s="520">
        <f>ROUNDDOWN(AJ26/4,1)</f>
        <v>0</v>
      </c>
      <c r="AN26" s="518"/>
      <c r="AO26" s="519"/>
      <c r="AP26" s="520" t="str">
        <f>IF($AD$21=0,"0.0",ROUNDDOWN(AJ26/4/$AD$21,1))</f>
        <v>0.0</v>
      </c>
      <c r="AQ26" s="518"/>
      <c r="AR26" s="519"/>
      <c r="AS26" s="24"/>
      <c r="AU26" s="14" t="str">
        <f>IF($AD$21=0,"",IF(AP26&gt;1,"常勤換算後の人数を1.0にしてください",""))</f>
        <v/>
      </c>
    </row>
    <row r="27" spans="1:60" s="8" customFormat="1" ht="17.25" customHeight="1" thickBot="1">
      <c r="A27" s="532"/>
      <c r="B27" s="23"/>
      <c r="C27" s="19"/>
      <c r="D27" s="21"/>
      <c r="E27" s="22"/>
      <c r="F27" s="21"/>
      <c r="G27" s="19"/>
      <c r="H27" s="19"/>
      <c r="I27" s="19"/>
      <c r="J27" s="19"/>
      <c r="K27" s="18"/>
      <c r="L27" s="20"/>
      <c r="M27" s="19"/>
      <c r="N27" s="19"/>
      <c r="O27" s="19"/>
      <c r="P27" s="19"/>
      <c r="Q27" s="19"/>
      <c r="R27" s="18"/>
      <c r="S27" s="20"/>
      <c r="T27" s="19"/>
      <c r="U27" s="19"/>
      <c r="V27" s="19"/>
      <c r="W27" s="19"/>
      <c r="X27" s="19"/>
      <c r="Y27" s="18"/>
      <c r="Z27" s="20"/>
      <c r="AA27" s="19"/>
      <c r="AB27" s="19"/>
      <c r="AC27" s="19"/>
      <c r="AD27" s="19"/>
      <c r="AE27" s="19"/>
      <c r="AF27" s="18"/>
      <c r="AG27" s="17"/>
      <c r="AH27" s="159"/>
      <c r="AI27" s="16"/>
      <c r="AJ27" s="505">
        <f>SUM(E27:AF27)</f>
        <v>0</v>
      </c>
      <c r="AK27" s="505"/>
      <c r="AL27" s="506"/>
      <c r="AM27" s="504">
        <f>ROUNDDOWN(AJ27/4,1)</f>
        <v>0</v>
      </c>
      <c r="AN27" s="505"/>
      <c r="AO27" s="506"/>
      <c r="AP27" s="504" t="str">
        <f>IF($AD$21=0,"0.0",ROUNDDOWN(AJ27/4/$AD$21,1))</f>
        <v>0.0</v>
      </c>
      <c r="AQ27" s="505"/>
      <c r="AR27" s="506"/>
      <c r="AS27" s="15"/>
      <c r="AU27" s="14" t="str">
        <f>IF($AD$21=0,"",IF(AP27&gt;1,"常勤換算後の人数を1.0にしてください",""))</f>
        <v/>
      </c>
    </row>
    <row r="28" spans="1:60" s="8" customFormat="1" ht="7.5" customHeight="1">
      <c r="A28" s="13"/>
      <c r="B28" s="12"/>
      <c r="C28" s="12"/>
      <c r="D28" s="12"/>
      <c r="E28" s="12"/>
      <c r="F28" s="12"/>
      <c r="G28" s="12"/>
      <c r="H28" s="12"/>
      <c r="I28" s="12"/>
      <c r="J28" s="12"/>
      <c r="K28" s="12"/>
      <c r="L28" s="12"/>
      <c r="M28" s="10"/>
      <c r="N28" s="10"/>
      <c r="O28" s="10"/>
      <c r="P28" s="10"/>
      <c r="Q28" s="10"/>
      <c r="R28" s="10"/>
      <c r="S28" s="1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0"/>
      <c r="AZ28" s="10"/>
      <c r="BA28" s="10"/>
      <c r="BB28" s="9"/>
      <c r="BC28" s="9"/>
      <c r="BD28" s="9"/>
      <c r="BE28" s="9"/>
      <c r="BF28" s="9"/>
      <c r="BG28" s="9"/>
    </row>
    <row r="29" spans="1:60" s="4" customFormat="1" ht="27.75" customHeight="1">
      <c r="A29" s="563" t="s">
        <v>7</v>
      </c>
      <c r="B29" s="563"/>
      <c r="C29" s="563"/>
      <c r="D29" s="563"/>
      <c r="E29" s="563"/>
      <c r="F29" s="563"/>
      <c r="G29" s="563"/>
      <c r="H29" s="563"/>
      <c r="I29" s="563"/>
      <c r="J29" s="563"/>
      <c r="K29" s="563"/>
      <c r="L29" s="563"/>
      <c r="M29" s="563"/>
      <c r="N29" s="563"/>
      <c r="O29" s="563"/>
      <c r="P29" s="563"/>
      <c r="Q29" s="563"/>
      <c r="R29" s="563"/>
      <c r="S29" s="563"/>
      <c r="T29" s="563"/>
      <c r="U29" s="563"/>
      <c r="V29" s="563"/>
      <c r="W29" s="563"/>
      <c r="X29" s="563"/>
      <c r="Y29" s="563"/>
      <c r="Z29" s="563"/>
      <c r="AA29" s="563"/>
      <c r="AB29" s="563"/>
      <c r="AC29" s="563"/>
      <c r="AD29" s="563"/>
      <c r="AE29" s="563"/>
      <c r="AF29" s="563"/>
      <c r="AG29" s="563"/>
      <c r="AH29" s="563"/>
      <c r="AI29" s="563"/>
      <c r="AJ29" s="563"/>
      <c r="AK29" s="563"/>
      <c r="AL29" s="563"/>
      <c r="AM29" s="563"/>
      <c r="AN29" s="563"/>
      <c r="AO29" s="563"/>
      <c r="AP29" s="563"/>
      <c r="AQ29" s="563"/>
      <c r="AR29" s="563"/>
      <c r="AS29" s="563"/>
      <c r="AT29" s="6"/>
      <c r="AU29" s="6"/>
      <c r="AV29" s="6"/>
      <c r="AW29" s="6"/>
      <c r="AX29" s="6"/>
      <c r="AY29" s="6"/>
      <c r="AZ29" s="6"/>
      <c r="BA29" s="6"/>
      <c r="BB29" s="6"/>
      <c r="BC29" s="6"/>
      <c r="BD29" s="6"/>
      <c r="BE29" s="6"/>
      <c r="BF29" s="6"/>
      <c r="BG29" s="6"/>
      <c r="BH29" s="5"/>
    </row>
    <row r="30" spans="1:60" s="4" customFormat="1" ht="25.5" customHeight="1">
      <c r="A30" s="563" t="s">
        <v>6</v>
      </c>
      <c r="B30" s="563"/>
      <c r="C30" s="563"/>
      <c r="D30" s="563"/>
      <c r="E30" s="563"/>
      <c r="F30" s="563"/>
      <c r="G30" s="563"/>
      <c r="H30" s="563"/>
      <c r="I30" s="563"/>
      <c r="J30" s="563"/>
      <c r="K30" s="563"/>
      <c r="L30" s="563"/>
      <c r="M30" s="563"/>
      <c r="N30" s="563"/>
      <c r="O30" s="563"/>
      <c r="P30" s="563"/>
      <c r="Q30" s="563"/>
      <c r="R30" s="563"/>
      <c r="S30" s="563"/>
      <c r="T30" s="563"/>
      <c r="U30" s="563"/>
      <c r="V30" s="563"/>
      <c r="W30" s="563"/>
      <c r="X30" s="563"/>
      <c r="Y30" s="563"/>
      <c r="Z30" s="563"/>
      <c r="AA30" s="563"/>
      <c r="AB30" s="563"/>
      <c r="AC30" s="563"/>
      <c r="AD30" s="563"/>
      <c r="AE30" s="563"/>
      <c r="AF30" s="563"/>
      <c r="AG30" s="563"/>
      <c r="AH30" s="563"/>
      <c r="AI30" s="563"/>
      <c r="AJ30" s="563"/>
      <c r="AK30" s="563"/>
      <c r="AL30" s="563"/>
      <c r="AM30" s="563"/>
      <c r="AN30" s="563"/>
      <c r="AO30" s="563"/>
      <c r="AP30" s="563"/>
      <c r="AQ30" s="563"/>
      <c r="AR30" s="563"/>
      <c r="AS30" s="563"/>
      <c r="AT30" s="6"/>
      <c r="AU30" s="6"/>
      <c r="AV30" s="6"/>
      <c r="AW30" s="6"/>
      <c r="AX30" s="6"/>
      <c r="AY30" s="6"/>
      <c r="AZ30" s="6"/>
      <c r="BA30" s="6"/>
      <c r="BB30" s="6"/>
      <c r="BC30" s="6"/>
      <c r="BD30" s="6"/>
      <c r="BE30" s="6"/>
      <c r="BF30" s="6"/>
      <c r="BG30" s="6"/>
      <c r="BH30" s="5"/>
    </row>
    <row r="31" spans="1:60" s="4" customFormat="1" ht="14.25">
      <c r="A31" s="564" t="s">
        <v>5</v>
      </c>
      <c r="B31" s="564"/>
      <c r="C31" s="564"/>
      <c r="D31" s="564"/>
      <c r="E31" s="564"/>
      <c r="F31" s="564"/>
      <c r="G31" s="564"/>
      <c r="H31" s="564"/>
      <c r="I31" s="564"/>
      <c r="J31" s="564"/>
      <c r="K31" s="564"/>
      <c r="L31" s="564"/>
      <c r="M31" s="564"/>
      <c r="N31" s="564"/>
      <c r="O31" s="564"/>
      <c r="P31" s="564"/>
      <c r="Q31" s="564"/>
      <c r="R31" s="564"/>
      <c r="S31" s="564"/>
      <c r="T31" s="564"/>
      <c r="U31" s="564"/>
      <c r="V31" s="564"/>
      <c r="W31" s="564"/>
      <c r="X31" s="564"/>
      <c r="Y31" s="564"/>
      <c r="Z31" s="564"/>
      <c r="AA31" s="564"/>
      <c r="AB31" s="564"/>
      <c r="AC31" s="564"/>
      <c r="AD31" s="564"/>
      <c r="AE31" s="564"/>
      <c r="AF31" s="564"/>
      <c r="AG31" s="564"/>
      <c r="AH31" s="564"/>
      <c r="AI31" s="564"/>
      <c r="AJ31" s="564"/>
      <c r="AK31" s="564"/>
      <c r="AL31" s="564"/>
      <c r="AM31" s="564"/>
      <c r="AN31" s="564"/>
      <c r="AO31" s="564"/>
      <c r="AP31" s="564"/>
      <c r="AQ31" s="564"/>
      <c r="AR31" s="564"/>
      <c r="AS31" s="564"/>
      <c r="AT31" s="7"/>
      <c r="AU31" s="7"/>
      <c r="AV31" s="7"/>
      <c r="AW31" s="7"/>
      <c r="AX31" s="7"/>
      <c r="AY31" s="7"/>
      <c r="AZ31" s="7"/>
      <c r="BA31" s="7"/>
      <c r="BB31" s="7"/>
      <c r="BC31" s="7"/>
      <c r="BD31" s="7"/>
      <c r="BE31" s="7"/>
      <c r="BF31" s="7"/>
      <c r="BG31" s="7"/>
      <c r="BH31" s="7"/>
    </row>
    <row r="32" spans="1:60" s="4" customFormat="1" ht="28.5" customHeight="1">
      <c r="A32" s="563" t="s">
        <v>4</v>
      </c>
      <c r="B32" s="563"/>
      <c r="C32" s="563"/>
      <c r="D32" s="563"/>
      <c r="E32" s="563"/>
      <c r="F32" s="563"/>
      <c r="G32" s="563"/>
      <c r="H32" s="563"/>
      <c r="I32" s="563"/>
      <c r="J32" s="563"/>
      <c r="K32" s="563"/>
      <c r="L32" s="563"/>
      <c r="M32" s="563"/>
      <c r="N32" s="563"/>
      <c r="O32" s="563"/>
      <c r="P32" s="563"/>
      <c r="Q32" s="563"/>
      <c r="R32" s="563"/>
      <c r="S32" s="563"/>
      <c r="T32" s="563"/>
      <c r="U32" s="563"/>
      <c r="V32" s="563"/>
      <c r="W32" s="563"/>
      <c r="X32" s="563"/>
      <c r="Y32" s="563"/>
      <c r="Z32" s="563"/>
      <c r="AA32" s="563"/>
      <c r="AB32" s="563"/>
      <c r="AC32" s="563"/>
      <c r="AD32" s="563"/>
      <c r="AE32" s="563"/>
      <c r="AF32" s="563"/>
      <c r="AG32" s="563"/>
      <c r="AH32" s="563"/>
      <c r="AI32" s="563"/>
      <c r="AJ32" s="563"/>
      <c r="AK32" s="563"/>
      <c r="AL32" s="563"/>
      <c r="AM32" s="563"/>
      <c r="AN32" s="563"/>
      <c r="AO32" s="563"/>
      <c r="AP32" s="563"/>
      <c r="AQ32" s="563"/>
      <c r="AR32" s="563"/>
      <c r="AS32" s="563"/>
      <c r="AT32" s="6"/>
      <c r="AU32" s="6"/>
      <c r="AV32" s="6"/>
      <c r="AW32" s="6"/>
      <c r="AX32" s="6"/>
      <c r="AY32" s="6"/>
      <c r="AZ32" s="6"/>
      <c r="BA32" s="6"/>
      <c r="BB32" s="6"/>
      <c r="BC32" s="6"/>
      <c r="BD32" s="6"/>
      <c r="BE32" s="6"/>
      <c r="BF32" s="6"/>
      <c r="BG32" s="6"/>
      <c r="BH32" s="6"/>
    </row>
    <row r="33" spans="1:60" s="4" customFormat="1" ht="63.75" customHeight="1">
      <c r="A33" s="563" t="s">
        <v>3</v>
      </c>
      <c r="B33" s="563"/>
      <c r="C33" s="563"/>
      <c r="D33" s="563"/>
      <c r="E33" s="563"/>
      <c r="F33" s="563"/>
      <c r="G33" s="563"/>
      <c r="H33" s="563"/>
      <c r="I33" s="563"/>
      <c r="J33" s="563"/>
      <c r="K33" s="563"/>
      <c r="L33" s="563"/>
      <c r="M33" s="563"/>
      <c r="N33" s="563"/>
      <c r="O33" s="563"/>
      <c r="P33" s="563"/>
      <c r="Q33" s="563"/>
      <c r="R33" s="563"/>
      <c r="S33" s="563"/>
      <c r="T33" s="563"/>
      <c r="U33" s="563"/>
      <c r="V33" s="563"/>
      <c r="W33" s="563"/>
      <c r="X33" s="563"/>
      <c r="Y33" s="563"/>
      <c r="Z33" s="563"/>
      <c r="AA33" s="563"/>
      <c r="AB33" s="563"/>
      <c r="AC33" s="563"/>
      <c r="AD33" s="563"/>
      <c r="AE33" s="563"/>
      <c r="AF33" s="563"/>
      <c r="AG33" s="563"/>
      <c r="AH33" s="563"/>
      <c r="AI33" s="563"/>
      <c r="AJ33" s="563"/>
      <c r="AK33" s="563"/>
      <c r="AL33" s="563"/>
      <c r="AM33" s="563"/>
      <c r="AN33" s="563"/>
      <c r="AO33" s="563"/>
      <c r="AP33" s="563"/>
      <c r="AQ33" s="563"/>
      <c r="AR33" s="563"/>
      <c r="AS33" s="563"/>
      <c r="AT33" s="6"/>
      <c r="AU33" s="6"/>
      <c r="AV33" s="6"/>
      <c r="AW33" s="6"/>
      <c r="AX33" s="6"/>
      <c r="AY33" s="6"/>
      <c r="AZ33" s="6"/>
      <c r="BA33" s="6"/>
      <c r="BB33" s="6"/>
      <c r="BC33" s="6"/>
      <c r="BD33" s="6"/>
      <c r="BE33" s="6"/>
      <c r="BF33" s="6"/>
      <c r="BG33" s="6"/>
      <c r="BH33" s="6"/>
    </row>
    <row r="34" spans="1:60" s="4" customFormat="1" ht="30" customHeight="1">
      <c r="A34" s="563" t="s">
        <v>2</v>
      </c>
      <c r="B34" s="563"/>
      <c r="C34" s="563"/>
      <c r="D34" s="563"/>
      <c r="E34" s="563"/>
      <c r="F34" s="563"/>
      <c r="G34" s="563"/>
      <c r="H34" s="563"/>
      <c r="I34" s="563"/>
      <c r="J34" s="563"/>
      <c r="K34" s="563"/>
      <c r="L34" s="563"/>
      <c r="M34" s="563"/>
      <c r="N34" s="563"/>
      <c r="O34" s="563"/>
      <c r="P34" s="563"/>
      <c r="Q34" s="563"/>
      <c r="R34" s="563"/>
      <c r="S34" s="563"/>
      <c r="T34" s="563"/>
      <c r="U34" s="563"/>
      <c r="V34" s="563"/>
      <c r="W34" s="563"/>
      <c r="X34" s="563"/>
      <c r="Y34" s="563"/>
      <c r="Z34" s="563"/>
      <c r="AA34" s="563"/>
      <c r="AB34" s="563"/>
      <c r="AC34" s="563"/>
      <c r="AD34" s="563"/>
      <c r="AE34" s="563"/>
      <c r="AF34" s="563"/>
      <c r="AG34" s="563"/>
      <c r="AH34" s="563"/>
      <c r="AI34" s="563"/>
      <c r="AJ34" s="563"/>
      <c r="AK34" s="563"/>
      <c r="AL34" s="563"/>
      <c r="AM34" s="563"/>
      <c r="AN34" s="563"/>
      <c r="AO34" s="563"/>
      <c r="AP34" s="563"/>
      <c r="AQ34" s="563"/>
      <c r="AR34" s="563"/>
      <c r="AS34" s="563"/>
      <c r="AT34" s="6"/>
      <c r="AU34" s="6"/>
      <c r="AV34" s="6"/>
      <c r="AW34" s="6"/>
      <c r="AX34" s="6"/>
      <c r="AY34" s="6"/>
      <c r="AZ34" s="6"/>
      <c r="BA34" s="6"/>
      <c r="BB34" s="6"/>
      <c r="BC34" s="6"/>
      <c r="BD34" s="6"/>
      <c r="BE34" s="6"/>
      <c r="BF34" s="6"/>
      <c r="BG34" s="6"/>
      <c r="BH34" s="6"/>
    </row>
    <row r="35" spans="1:60" s="4" customFormat="1" ht="14.25">
      <c r="A35" s="563" t="s">
        <v>1</v>
      </c>
      <c r="B35" s="563"/>
      <c r="C35" s="563"/>
      <c r="D35" s="563"/>
      <c r="E35" s="563"/>
      <c r="F35" s="563"/>
      <c r="G35" s="563"/>
      <c r="H35" s="563"/>
      <c r="I35" s="563"/>
      <c r="J35" s="563"/>
      <c r="K35" s="563"/>
      <c r="L35" s="563"/>
      <c r="M35" s="563"/>
      <c r="N35" s="563"/>
      <c r="O35" s="563"/>
      <c r="P35" s="563"/>
      <c r="Q35" s="563"/>
      <c r="R35" s="563"/>
      <c r="S35" s="563"/>
      <c r="T35" s="563"/>
      <c r="U35" s="563"/>
      <c r="V35" s="563"/>
      <c r="W35" s="563"/>
      <c r="X35" s="563"/>
      <c r="Y35" s="563"/>
      <c r="Z35" s="563"/>
      <c r="AA35" s="563"/>
      <c r="AB35" s="563"/>
      <c r="AC35" s="563"/>
      <c r="AD35" s="563"/>
      <c r="AE35" s="563"/>
      <c r="AF35" s="563"/>
      <c r="AG35" s="563"/>
      <c r="AH35" s="563"/>
      <c r="AI35" s="563"/>
      <c r="AJ35" s="563"/>
      <c r="AK35" s="563"/>
      <c r="AL35" s="563"/>
      <c r="AM35" s="563"/>
      <c r="AN35" s="563"/>
      <c r="AO35" s="563"/>
      <c r="AP35" s="563"/>
      <c r="AQ35" s="563"/>
      <c r="AR35" s="563"/>
      <c r="AS35" s="563"/>
      <c r="AT35" s="6"/>
      <c r="AU35" s="6"/>
      <c r="AV35" s="6"/>
      <c r="AW35" s="6"/>
      <c r="AX35" s="6"/>
      <c r="AY35" s="6"/>
      <c r="AZ35" s="6"/>
      <c r="BA35" s="6"/>
      <c r="BB35" s="6"/>
      <c r="BC35" s="6"/>
      <c r="BD35" s="6"/>
      <c r="BE35" s="6"/>
      <c r="BF35" s="6"/>
      <c r="BG35" s="6"/>
      <c r="BH35" s="6"/>
    </row>
    <row r="36" spans="1:60" s="4" customFormat="1" ht="14.25">
      <c r="A36" s="563" t="s">
        <v>0</v>
      </c>
      <c r="B36" s="563"/>
      <c r="C36" s="563"/>
      <c r="D36" s="563"/>
      <c r="E36" s="563"/>
      <c r="F36" s="563"/>
      <c r="G36" s="563"/>
      <c r="H36" s="563"/>
      <c r="I36" s="563"/>
      <c r="J36" s="563"/>
      <c r="K36" s="563"/>
      <c r="L36" s="563"/>
      <c r="M36" s="563"/>
      <c r="N36" s="563"/>
      <c r="O36" s="563"/>
      <c r="P36" s="563"/>
      <c r="Q36" s="563"/>
      <c r="R36" s="563"/>
      <c r="S36" s="563"/>
      <c r="T36" s="563"/>
      <c r="U36" s="563"/>
      <c r="V36" s="563"/>
      <c r="W36" s="563"/>
      <c r="X36" s="563"/>
      <c r="Y36" s="563"/>
      <c r="Z36" s="563"/>
      <c r="AA36" s="563"/>
      <c r="AB36" s="563"/>
      <c r="AC36" s="563"/>
      <c r="AD36" s="563"/>
      <c r="AE36" s="563"/>
      <c r="AF36" s="563"/>
      <c r="AG36" s="563"/>
      <c r="AH36" s="563"/>
      <c r="AI36" s="563"/>
      <c r="AJ36" s="563"/>
      <c r="AK36" s="563"/>
      <c r="AL36" s="563"/>
      <c r="AM36" s="563"/>
      <c r="AN36" s="563"/>
      <c r="AO36" s="563"/>
      <c r="AP36" s="563"/>
      <c r="AQ36" s="563"/>
      <c r="AR36" s="563"/>
      <c r="AS36" s="563"/>
      <c r="AT36" s="6"/>
      <c r="AU36" s="6"/>
      <c r="AV36" s="6"/>
      <c r="AW36" s="6"/>
      <c r="AX36" s="6"/>
      <c r="AY36" s="6"/>
      <c r="AZ36" s="6"/>
      <c r="BA36" s="6"/>
      <c r="BB36" s="6"/>
      <c r="BC36" s="6"/>
      <c r="BD36" s="6"/>
      <c r="BE36" s="6"/>
      <c r="BF36" s="6"/>
      <c r="BG36" s="6"/>
      <c r="BH36" s="5"/>
    </row>
    <row r="38" spans="1:60" s="3" customFormat="1" ht="21" customHeight="1">
      <c r="B38" s="2"/>
      <c r="C38" s="2"/>
      <c r="D38" s="2"/>
      <c r="E38" s="2"/>
    </row>
  </sheetData>
  <mergeCells count="92">
    <mergeCell ref="A33:AS33"/>
    <mergeCell ref="A34:AS34"/>
    <mergeCell ref="A35:AS35"/>
    <mergeCell ref="A36:AS36"/>
    <mergeCell ref="A29:AS29"/>
    <mergeCell ref="A30:AS30"/>
    <mergeCell ref="A31:AS31"/>
    <mergeCell ref="A32:AS32"/>
    <mergeCell ref="AF6:AS6"/>
    <mergeCell ref="Z3:AS3"/>
    <mergeCell ref="M5:V5"/>
    <mergeCell ref="AG7:AI7"/>
    <mergeCell ref="A7:A22"/>
    <mergeCell ref="B7:B9"/>
    <mergeCell ref="B20:D20"/>
    <mergeCell ref="AS7:AS9"/>
    <mergeCell ref="AP20:AR20"/>
    <mergeCell ref="A6:L6"/>
    <mergeCell ref="M6:V6"/>
    <mergeCell ref="W6:AE6"/>
    <mergeCell ref="AM12:AO12"/>
    <mergeCell ref="AP10:AR10"/>
    <mergeCell ref="AP12:AR12"/>
    <mergeCell ref="AP11:AR11"/>
    <mergeCell ref="A24:A27"/>
    <mergeCell ref="AM24:AO24"/>
    <mergeCell ref="AJ27:AL27"/>
    <mergeCell ref="AM27:AO27"/>
    <mergeCell ref="B21:AC21"/>
    <mergeCell ref="B22:D22"/>
    <mergeCell ref="AD21:AI21"/>
    <mergeCell ref="AP26:AR26"/>
    <mergeCell ref="AJ25:AL25"/>
    <mergeCell ref="C7:C9"/>
    <mergeCell ref="D7:D9"/>
    <mergeCell ref="AJ11:AL11"/>
    <mergeCell ref="AM11:AO11"/>
    <mergeCell ref="AM13:AO13"/>
    <mergeCell ref="L7:R7"/>
    <mergeCell ref="AJ7:AL9"/>
    <mergeCell ref="AM7:AO9"/>
    <mergeCell ref="AP7:AR9"/>
    <mergeCell ref="AJ18:AL18"/>
    <mergeCell ref="AM18:AO18"/>
    <mergeCell ref="AP18:AR18"/>
    <mergeCell ref="AJ13:AL13"/>
    <mergeCell ref="AJ17:AL17"/>
    <mergeCell ref="AP27:AR27"/>
    <mergeCell ref="AJ19:AL19"/>
    <mergeCell ref="AM19:AO19"/>
    <mergeCell ref="AP19:AR19"/>
    <mergeCell ref="AJ21:AR21"/>
    <mergeCell ref="AJ20:AL20"/>
    <mergeCell ref="AM20:AO20"/>
    <mergeCell ref="AJ22:AL22"/>
    <mergeCell ref="AM22:AO22"/>
    <mergeCell ref="AP22:AR22"/>
    <mergeCell ref="AP24:AR24"/>
    <mergeCell ref="AJ26:AL26"/>
    <mergeCell ref="AM26:AO26"/>
    <mergeCell ref="AM25:AO25"/>
    <mergeCell ref="AP25:AR25"/>
    <mergeCell ref="AJ24:AL24"/>
    <mergeCell ref="AP17:AR17"/>
    <mergeCell ref="AJ15:AL15"/>
    <mergeCell ref="AM15:AO15"/>
    <mergeCell ref="AP15:AR15"/>
    <mergeCell ref="AJ16:AL16"/>
    <mergeCell ref="AM16:AO16"/>
    <mergeCell ref="AP16:AR16"/>
    <mergeCell ref="AM17:AO17"/>
    <mergeCell ref="A5:C5"/>
    <mergeCell ref="E5:L5"/>
    <mergeCell ref="A4:D4"/>
    <mergeCell ref="A3:D3"/>
    <mergeCell ref="E3:O3"/>
    <mergeCell ref="L2:R2"/>
    <mergeCell ref="AJ14:AL14"/>
    <mergeCell ref="AM14:AO14"/>
    <mergeCell ref="AP14:AR14"/>
    <mergeCell ref="AP13:AR13"/>
    <mergeCell ref="W5:AE5"/>
    <mergeCell ref="AB4:AS4"/>
    <mergeCell ref="AF5:AS5"/>
    <mergeCell ref="E4:AA4"/>
    <mergeCell ref="P3:Y3"/>
    <mergeCell ref="E7:K7"/>
    <mergeCell ref="AJ10:AL10"/>
    <mergeCell ref="AM10:AO10"/>
    <mergeCell ref="S7:Y7"/>
    <mergeCell ref="Z7:AF7"/>
    <mergeCell ref="AJ12:AL12"/>
  </mergeCells>
  <phoneticPr fontId="3"/>
  <dataValidations count="1">
    <dataValidation type="list" allowBlank="1" showInputMessage="1" showErrorMessage="1" sqref="E3:O3">
      <formula1>"自立訓練(機能訓練),自立訓練(生活訓練),宿泊型自立訓練(生活訓練)"</formula1>
    </dataValidation>
  </dataValidations>
  <printOptions horizontalCentered="1"/>
  <pageMargins left="0.39370078740157483" right="0.39370078740157483" top="0.39370078740157483" bottom="0.39370078740157483" header="0.39370078740157483" footer="0.39370078740157483"/>
  <pageSetup paperSize="9" scale="79" fitToHeight="0" orientation="landscape" useFirstPageNumber="1" r:id="rId1"/>
  <headerFooter alignWithMargins="0">
    <oddFooter>&amp;C&amp;"ＭＳ ゴシック,標準"&amp;16&amp;P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38"/>
  <sheetViews>
    <sheetView showGridLines="0" view="pageBreakPreview" zoomScale="85" zoomScaleNormal="100" zoomScaleSheetLayoutView="85" workbookViewId="0">
      <selection activeCell="E3" sqref="E3:O3"/>
    </sheetView>
  </sheetViews>
  <sheetFormatPr defaultColWidth="9" defaultRowHeight="21" customHeight="1"/>
  <cols>
    <col min="1" max="1" width="4.75" style="1" customWidth="1"/>
    <col min="2" max="2" width="14.125" style="2" customWidth="1"/>
    <col min="3" max="3" width="14.25" style="2" customWidth="1"/>
    <col min="4" max="4" width="14.875" style="2" customWidth="1"/>
    <col min="5" max="5" width="3" style="2" customWidth="1"/>
    <col min="6" max="35" width="3" style="1" customWidth="1"/>
    <col min="36" max="44" width="3.125" style="1" customWidth="1"/>
    <col min="45" max="45" width="10.625" style="1" customWidth="1"/>
    <col min="46" max="46" width="2.875" style="1" customWidth="1"/>
    <col min="47" max="47" width="24.125" style="1" customWidth="1"/>
    <col min="48" max="50" width="2.875" style="1" customWidth="1"/>
    <col min="51" max="53" width="2.25" style="1" customWidth="1"/>
    <col min="54" max="74" width="2.625" style="1" customWidth="1"/>
    <col min="75" max="16384" width="9" style="1"/>
  </cols>
  <sheetData>
    <row r="1" spans="1:59" s="8" customFormat="1" ht="18.75" customHeight="1">
      <c r="A1" s="147" t="s">
        <v>288</v>
      </c>
      <c r="B1" s="147"/>
      <c r="C1" s="147" t="str">
        <f>IF(DAY('調書1-1'!D2)&lt;15,"(3か月前)　従業者の勤務の体制及び勤務形態一覧表","(前々月)　従業者の勤務の体制及び勤務形態一覧表")</f>
        <v>(3か月前)　従業者の勤務の体制及び勤務形態一覧表</v>
      </c>
      <c r="D1" s="147"/>
      <c r="E1" s="147"/>
      <c r="F1" s="147"/>
      <c r="G1" s="147"/>
      <c r="H1" s="147"/>
      <c r="I1" s="147"/>
      <c r="J1" s="147"/>
      <c r="K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row>
    <row r="2" spans="1:59" s="8" customFormat="1" ht="18.75" customHeight="1" thickBot="1">
      <c r="B2" s="73"/>
      <c r="C2" s="73"/>
      <c r="D2" s="73"/>
      <c r="E2" s="73"/>
      <c r="F2" s="73"/>
      <c r="L2" s="485" t="e">
        <f>"（"&amp;TEXT(DATE(TEXT('調書1-1'!$AU$2,"yyyy"),TEXT('調書1-1'!$AU$2,"mm")-2,1),"gggee年mm月")&amp;"分）"</f>
        <v>#NUM!</v>
      </c>
      <c r="M2" s="485"/>
      <c r="N2" s="485"/>
      <c r="O2" s="485"/>
      <c r="P2" s="485"/>
      <c r="Q2" s="485"/>
      <c r="R2" s="485"/>
    </row>
    <row r="3" spans="1:59" s="8" customFormat="1" ht="18.75" customHeight="1" thickBot="1">
      <c r="A3" s="499" t="s">
        <v>30</v>
      </c>
      <c r="B3" s="500"/>
      <c r="C3" s="500"/>
      <c r="D3" s="500"/>
      <c r="E3" s="492"/>
      <c r="F3" s="493"/>
      <c r="G3" s="493"/>
      <c r="H3" s="493"/>
      <c r="I3" s="493"/>
      <c r="J3" s="493"/>
      <c r="K3" s="493"/>
      <c r="L3" s="493"/>
      <c r="M3" s="493"/>
      <c r="N3" s="493"/>
      <c r="O3" s="493"/>
      <c r="P3" s="499" t="s">
        <v>90</v>
      </c>
      <c r="Q3" s="500"/>
      <c r="R3" s="500"/>
      <c r="S3" s="500"/>
      <c r="T3" s="500"/>
      <c r="U3" s="500"/>
      <c r="V3" s="500"/>
      <c r="W3" s="500"/>
      <c r="X3" s="500"/>
      <c r="Y3" s="503"/>
      <c r="Z3" s="546" t="str">
        <f>'調書1-1'!$AJ$1&amp;"　"&amp;'調書1-1'!$AQ$1</f>
        <v>　</v>
      </c>
      <c r="AA3" s="547"/>
      <c r="AB3" s="547"/>
      <c r="AC3" s="547"/>
      <c r="AD3" s="547"/>
      <c r="AE3" s="547"/>
      <c r="AF3" s="547"/>
      <c r="AG3" s="547"/>
      <c r="AH3" s="547"/>
      <c r="AI3" s="547"/>
      <c r="AJ3" s="547"/>
      <c r="AK3" s="547"/>
      <c r="AL3" s="547"/>
      <c r="AM3" s="547"/>
      <c r="AN3" s="547"/>
      <c r="AO3" s="547"/>
      <c r="AP3" s="547"/>
      <c r="AQ3" s="547"/>
      <c r="AR3" s="547"/>
      <c r="AS3" s="548"/>
    </row>
    <row r="4" spans="1:59" s="8" customFormat="1" ht="18.75" customHeight="1" thickBot="1">
      <c r="A4" s="501"/>
      <c r="B4" s="502"/>
      <c r="C4" s="502"/>
      <c r="D4" s="502"/>
      <c r="E4" s="498" t="s">
        <v>29</v>
      </c>
      <c r="F4" s="490"/>
      <c r="G4" s="490"/>
      <c r="H4" s="490"/>
      <c r="I4" s="490"/>
      <c r="J4" s="490"/>
      <c r="K4" s="490"/>
      <c r="L4" s="490"/>
      <c r="M4" s="490"/>
      <c r="N4" s="490"/>
      <c r="O4" s="490"/>
      <c r="P4" s="490"/>
      <c r="Q4" s="490"/>
      <c r="R4" s="490"/>
      <c r="S4" s="490"/>
      <c r="T4" s="490"/>
      <c r="U4" s="490"/>
      <c r="V4" s="490"/>
      <c r="W4" s="490"/>
      <c r="X4" s="490"/>
      <c r="Y4" s="490"/>
      <c r="Z4" s="490"/>
      <c r="AA4" s="491"/>
      <c r="AB4" s="492" t="s">
        <v>23</v>
      </c>
      <c r="AC4" s="493"/>
      <c r="AD4" s="493"/>
      <c r="AE4" s="493"/>
      <c r="AF4" s="493"/>
      <c r="AG4" s="493"/>
      <c r="AH4" s="493"/>
      <c r="AI4" s="493"/>
      <c r="AJ4" s="493"/>
      <c r="AK4" s="493"/>
      <c r="AL4" s="493"/>
      <c r="AM4" s="493"/>
      <c r="AN4" s="493"/>
      <c r="AO4" s="493"/>
      <c r="AP4" s="493"/>
      <c r="AQ4" s="493"/>
      <c r="AR4" s="493"/>
      <c r="AS4" s="494"/>
    </row>
    <row r="5" spans="1:59" s="8" customFormat="1" ht="18.75" customHeight="1" thickBot="1">
      <c r="A5" s="499" t="s">
        <v>28</v>
      </c>
      <c r="B5" s="500"/>
      <c r="C5" s="500"/>
      <c r="D5" s="57" t="s">
        <v>23</v>
      </c>
      <c r="E5" s="489" t="s">
        <v>27</v>
      </c>
      <c r="F5" s="490"/>
      <c r="G5" s="490"/>
      <c r="H5" s="490"/>
      <c r="I5" s="490"/>
      <c r="J5" s="490"/>
      <c r="K5" s="490"/>
      <c r="L5" s="491"/>
      <c r="M5" s="549" t="s">
        <v>23</v>
      </c>
      <c r="N5" s="550"/>
      <c r="O5" s="550"/>
      <c r="P5" s="550"/>
      <c r="Q5" s="550"/>
      <c r="R5" s="550"/>
      <c r="S5" s="550"/>
      <c r="T5" s="550"/>
      <c r="U5" s="550"/>
      <c r="V5" s="551"/>
      <c r="W5" s="489" t="s">
        <v>26</v>
      </c>
      <c r="X5" s="490"/>
      <c r="Y5" s="490"/>
      <c r="Z5" s="490"/>
      <c r="AA5" s="490"/>
      <c r="AB5" s="490"/>
      <c r="AC5" s="490"/>
      <c r="AD5" s="490"/>
      <c r="AE5" s="491"/>
      <c r="AF5" s="495" t="s">
        <v>23</v>
      </c>
      <c r="AG5" s="496"/>
      <c r="AH5" s="496"/>
      <c r="AI5" s="496"/>
      <c r="AJ5" s="496"/>
      <c r="AK5" s="496"/>
      <c r="AL5" s="496"/>
      <c r="AM5" s="496"/>
      <c r="AN5" s="496"/>
      <c r="AO5" s="496"/>
      <c r="AP5" s="496"/>
      <c r="AQ5" s="496"/>
      <c r="AR5" s="496"/>
      <c r="AS5" s="497"/>
    </row>
    <row r="6" spans="1:59" s="8" customFormat="1" ht="18.75" customHeight="1" thickBot="1">
      <c r="A6" s="499" t="s">
        <v>25</v>
      </c>
      <c r="B6" s="500"/>
      <c r="C6" s="500"/>
      <c r="D6" s="500"/>
      <c r="E6" s="500"/>
      <c r="F6" s="500"/>
      <c r="G6" s="500"/>
      <c r="H6" s="500"/>
      <c r="I6" s="500"/>
      <c r="J6" s="500"/>
      <c r="K6" s="500"/>
      <c r="L6" s="503"/>
      <c r="M6" s="549" t="s">
        <v>23</v>
      </c>
      <c r="N6" s="550"/>
      <c r="O6" s="550"/>
      <c r="P6" s="550"/>
      <c r="Q6" s="550"/>
      <c r="R6" s="550"/>
      <c r="S6" s="550"/>
      <c r="T6" s="550"/>
      <c r="U6" s="550"/>
      <c r="V6" s="551"/>
      <c r="W6" s="489" t="s">
        <v>24</v>
      </c>
      <c r="X6" s="490"/>
      <c r="Y6" s="490"/>
      <c r="Z6" s="490"/>
      <c r="AA6" s="490"/>
      <c r="AB6" s="490"/>
      <c r="AC6" s="490"/>
      <c r="AD6" s="490"/>
      <c r="AE6" s="491"/>
      <c r="AF6" s="543" t="s">
        <v>23</v>
      </c>
      <c r="AG6" s="544"/>
      <c r="AH6" s="544"/>
      <c r="AI6" s="544"/>
      <c r="AJ6" s="544"/>
      <c r="AK6" s="544"/>
      <c r="AL6" s="544"/>
      <c r="AM6" s="544"/>
      <c r="AN6" s="544"/>
      <c r="AO6" s="544"/>
      <c r="AP6" s="544"/>
      <c r="AQ6" s="544"/>
      <c r="AR6" s="544"/>
      <c r="AS6" s="545"/>
    </row>
    <row r="7" spans="1:59" s="8" customFormat="1" ht="18.75" customHeight="1">
      <c r="A7" s="555" t="s">
        <v>22</v>
      </c>
      <c r="B7" s="526" t="s">
        <v>21</v>
      </c>
      <c r="C7" s="522" t="s">
        <v>20</v>
      </c>
      <c r="D7" s="524" t="s">
        <v>19</v>
      </c>
      <c r="E7" s="526" t="s">
        <v>18</v>
      </c>
      <c r="F7" s="524"/>
      <c r="G7" s="524"/>
      <c r="H7" s="524"/>
      <c r="I7" s="524"/>
      <c r="J7" s="524"/>
      <c r="K7" s="527"/>
      <c r="L7" s="526" t="s">
        <v>17</v>
      </c>
      <c r="M7" s="524"/>
      <c r="N7" s="524"/>
      <c r="O7" s="524"/>
      <c r="P7" s="524"/>
      <c r="Q7" s="524"/>
      <c r="R7" s="527"/>
      <c r="S7" s="526" t="s">
        <v>16</v>
      </c>
      <c r="T7" s="524"/>
      <c r="U7" s="524"/>
      <c r="V7" s="524"/>
      <c r="W7" s="524"/>
      <c r="X7" s="524"/>
      <c r="Y7" s="527"/>
      <c r="Z7" s="541" t="s">
        <v>15</v>
      </c>
      <c r="AA7" s="524"/>
      <c r="AB7" s="524"/>
      <c r="AC7" s="524"/>
      <c r="AD7" s="524"/>
      <c r="AE7" s="524"/>
      <c r="AF7" s="542"/>
      <c r="AG7" s="552"/>
      <c r="AH7" s="553"/>
      <c r="AI7" s="554"/>
      <c r="AJ7" s="528" t="s">
        <v>11</v>
      </c>
      <c r="AK7" s="522"/>
      <c r="AL7" s="522"/>
      <c r="AM7" s="522" t="s">
        <v>14</v>
      </c>
      <c r="AN7" s="522"/>
      <c r="AO7" s="522"/>
      <c r="AP7" s="522" t="s">
        <v>13</v>
      </c>
      <c r="AQ7" s="522"/>
      <c r="AR7" s="522"/>
      <c r="AS7" s="561" t="s">
        <v>12</v>
      </c>
    </row>
    <row r="8" spans="1:59" s="8" customFormat="1" ht="18.75" customHeight="1">
      <c r="A8" s="556"/>
      <c r="B8" s="558"/>
      <c r="C8" s="523"/>
      <c r="D8" s="525"/>
      <c r="E8" s="72">
        <v>1</v>
      </c>
      <c r="F8" s="69">
        <v>2</v>
      </c>
      <c r="G8" s="69">
        <v>3</v>
      </c>
      <c r="H8" s="70">
        <v>4</v>
      </c>
      <c r="I8" s="69">
        <v>5</v>
      </c>
      <c r="J8" s="69">
        <v>6</v>
      </c>
      <c r="K8" s="71">
        <v>7</v>
      </c>
      <c r="L8" s="72">
        <v>8</v>
      </c>
      <c r="M8" s="69">
        <v>9</v>
      </c>
      <c r="N8" s="69">
        <v>10</v>
      </c>
      <c r="O8" s="69">
        <v>11</v>
      </c>
      <c r="P8" s="69">
        <v>12</v>
      </c>
      <c r="Q8" s="69">
        <v>13</v>
      </c>
      <c r="R8" s="71">
        <v>14</v>
      </c>
      <c r="S8" s="72">
        <v>15</v>
      </c>
      <c r="T8" s="69">
        <v>16</v>
      </c>
      <c r="U8" s="69">
        <v>17</v>
      </c>
      <c r="V8" s="69">
        <v>18</v>
      </c>
      <c r="W8" s="69">
        <v>19</v>
      </c>
      <c r="X8" s="69">
        <v>20</v>
      </c>
      <c r="Y8" s="71">
        <v>21</v>
      </c>
      <c r="Z8" s="70">
        <v>22</v>
      </c>
      <c r="AA8" s="69">
        <v>23</v>
      </c>
      <c r="AB8" s="69">
        <v>24</v>
      </c>
      <c r="AC8" s="69">
        <v>25</v>
      </c>
      <c r="AD8" s="69">
        <v>26</v>
      </c>
      <c r="AE8" s="69">
        <v>27</v>
      </c>
      <c r="AF8" s="68">
        <v>28</v>
      </c>
      <c r="AG8" s="62">
        <v>29</v>
      </c>
      <c r="AH8" s="153">
        <v>30</v>
      </c>
      <c r="AI8" s="67">
        <v>31</v>
      </c>
      <c r="AJ8" s="529"/>
      <c r="AK8" s="523"/>
      <c r="AL8" s="523"/>
      <c r="AM8" s="523"/>
      <c r="AN8" s="523"/>
      <c r="AO8" s="523"/>
      <c r="AP8" s="523"/>
      <c r="AQ8" s="523"/>
      <c r="AR8" s="523"/>
      <c r="AS8" s="562"/>
    </row>
    <row r="9" spans="1:59" s="8" customFormat="1" ht="18.75" customHeight="1">
      <c r="A9" s="556"/>
      <c r="B9" s="558"/>
      <c r="C9" s="523"/>
      <c r="D9" s="525"/>
      <c r="E9" s="160" t="e">
        <f>IF(TEXT(DATE(TEXT('調書1-1'!$AU$2,"yyyy"),TEXT('調書1-1'!$AU$2,"mm")-2,E$8),"DD")=TEXT(E$8,"00"),TEXT(DATE(TEXT('調書1-1'!$AU$2,"yyyy"),TEXT('調書1-1'!$AU$2,"mm")-2,E$8),"aaa"),"-")</f>
        <v>#NUM!</v>
      </c>
      <c r="F9" s="161" t="e">
        <f>IF(TEXT(DATE(TEXT('調書1-1'!$AU$2,"yyyy"),TEXT('調書1-1'!$AU$2,"mm")-2,F$8),"DD")=TEXT(F$8,"00"),TEXT(DATE(TEXT('調書1-1'!$AU$2,"yyyy"),TEXT('調書1-1'!$AU$2,"mm")-2,F$8),"aaa"),"-")</f>
        <v>#NUM!</v>
      </c>
      <c r="G9" s="162" t="e">
        <f>IF(TEXT(DATE(TEXT('調書1-1'!$AU$2,"yyyy"),TEXT('調書1-1'!$AU$2,"mm")-2,G$8),"DD")=TEXT(G$8,"00"),TEXT(DATE(TEXT('調書1-1'!$AU$2,"yyyy"),TEXT('調書1-1'!$AU$2,"mm")-2,G$8),"aaa"),"-")</f>
        <v>#NUM!</v>
      </c>
      <c r="H9" s="161" t="e">
        <f>IF(TEXT(DATE(TEXT('調書1-1'!$AU$2,"yyyy"),TEXT('調書1-1'!$AU$2,"mm")-2,H$8),"DD")=TEXT(H$8,"00"),TEXT(DATE(TEXT('調書1-1'!$AU$2,"yyyy"),TEXT('調書1-1'!$AU$2,"mm")-2,H$8),"aaa"),"-")</f>
        <v>#NUM!</v>
      </c>
      <c r="I9" s="161" t="e">
        <f>IF(TEXT(DATE(TEXT('調書1-1'!$AU$2,"yyyy"),TEXT('調書1-1'!$AU$2,"mm")-2,I$8),"DD")=TEXT(I$8,"00"),TEXT(DATE(TEXT('調書1-1'!$AU$2,"yyyy"),TEXT('調書1-1'!$AU$2,"mm")-2,I$8),"aaa"),"-")</f>
        <v>#NUM!</v>
      </c>
      <c r="J9" s="161" t="e">
        <f>IF(TEXT(DATE(TEXT('調書1-1'!$AU$2,"yyyy"),TEXT('調書1-1'!$AU$2,"mm")-2,J$8),"DD")=TEXT(J$8,"00"),TEXT(DATE(TEXT('調書1-1'!$AU$2,"yyyy"),TEXT('調書1-1'!$AU$2,"mm")-2,J$8),"aaa"),"-")</f>
        <v>#NUM!</v>
      </c>
      <c r="K9" s="161" t="e">
        <f>IF(TEXT(DATE(TEXT('調書1-1'!$AU$2,"yyyy"),TEXT('調書1-1'!$AU$2,"mm")-2,K$8),"DD")=TEXT(K$8,"00"),TEXT(DATE(TEXT('調書1-1'!$AU$2,"yyyy"),TEXT('調書1-1'!$AU$2,"mm")-2,K$8),"aaa"),"-")</f>
        <v>#NUM!</v>
      </c>
      <c r="L9" s="160" t="e">
        <f>IF(TEXT(DATE(TEXT('調書1-1'!$AU$2,"yyyy"),TEXT('調書1-1'!$AU$2,"mm")-2,L$8),"DD")=TEXT(L$8,"00"),TEXT(DATE(TEXT('調書1-1'!$AU$2,"yyyy"),TEXT('調書1-1'!$AU$2,"mm")-2,L$8),"aaa"),"-")</f>
        <v>#NUM!</v>
      </c>
      <c r="M9" s="161" t="e">
        <f>IF(TEXT(DATE(TEXT('調書1-1'!$AU$2,"yyyy"),TEXT('調書1-1'!$AU$2,"mm")-2,M$8),"DD")=TEXT(M$8,"00"),TEXT(DATE(TEXT('調書1-1'!$AU$2,"yyyy"),TEXT('調書1-1'!$AU$2,"mm")-2,M$8),"aaa"),"-")</f>
        <v>#NUM!</v>
      </c>
      <c r="N9" s="162" t="e">
        <f>IF(TEXT(DATE(TEXT('調書1-1'!$AU$2,"yyyy"),TEXT('調書1-1'!$AU$2,"mm")-2,N$8),"DD")=TEXT(N$8,"00"),TEXT(DATE(TEXT('調書1-1'!$AU$2,"yyyy"),TEXT('調書1-1'!$AU$2,"mm")-2,N$8),"aaa"),"-")</f>
        <v>#NUM!</v>
      </c>
      <c r="O9" s="161" t="e">
        <f>IF(TEXT(DATE(TEXT('調書1-1'!$AU$2,"yyyy"),TEXT('調書1-1'!$AU$2,"mm")-2,O$8),"DD")=TEXT(O$8,"00"),TEXT(DATE(TEXT('調書1-1'!$AU$2,"yyyy"),TEXT('調書1-1'!$AU$2,"mm")-2,O$8),"aaa"),"-")</f>
        <v>#NUM!</v>
      </c>
      <c r="P9" s="161" t="e">
        <f>IF(TEXT(DATE(TEXT('調書1-1'!$AU$2,"yyyy"),TEXT('調書1-1'!$AU$2,"mm")-2,P$8),"DD")=TEXT(P$8,"00"),TEXT(DATE(TEXT('調書1-1'!$AU$2,"yyyy"),TEXT('調書1-1'!$AU$2,"mm")-2,P$8),"aaa"),"-")</f>
        <v>#NUM!</v>
      </c>
      <c r="Q9" s="161" t="e">
        <f>IF(TEXT(DATE(TEXT('調書1-1'!$AU$2,"yyyy"),TEXT('調書1-1'!$AU$2,"mm")-2,Q$8),"DD")=TEXT(Q$8,"00"),TEXT(DATE(TEXT('調書1-1'!$AU$2,"yyyy"),TEXT('調書1-1'!$AU$2,"mm")-2,Q$8),"aaa"),"-")</f>
        <v>#NUM!</v>
      </c>
      <c r="R9" s="161" t="e">
        <f>IF(TEXT(DATE(TEXT('調書1-1'!$AU$2,"yyyy"),TEXT('調書1-1'!$AU$2,"mm")-2,R$8),"DD")=TEXT(R$8,"00"),TEXT(DATE(TEXT('調書1-1'!$AU$2,"yyyy"),TEXT('調書1-1'!$AU$2,"mm")-2,R$8),"aaa"),"-")</f>
        <v>#NUM!</v>
      </c>
      <c r="S9" s="160" t="e">
        <f>IF(TEXT(DATE(TEXT('調書1-1'!$AU$2,"yyyy"),TEXT('調書1-1'!$AU$2,"mm")-2,S$8),"DD")=TEXT(S$8,"00"),TEXT(DATE(TEXT('調書1-1'!$AU$2,"yyyy"),TEXT('調書1-1'!$AU$2,"mm")-2,S$8),"aaa"),"-")</f>
        <v>#NUM!</v>
      </c>
      <c r="T9" s="161" t="e">
        <f>IF(TEXT(DATE(TEXT('調書1-1'!$AU$2,"yyyy"),TEXT('調書1-1'!$AU$2,"mm")-2,T$8),"DD")=TEXT(T$8,"00"),TEXT(DATE(TEXT('調書1-1'!$AU$2,"yyyy"),TEXT('調書1-1'!$AU$2,"mm")-2,T$8),"aaa"),"-")</f>
        <v>#NUM!</v>
      </c>
      <c r="U9" s="162" t="e">
        <f>IF(TEXT(DATE(TEXT('調書1-1'!$AU$2,"yyyy"),TEXT('調書1-1'!$AU$2,"mm")-2,U$8),"DD")=TEXT(U$8,"00"),TEXT(DATE(TEXT('調書1-1'!$AU$2,"yyyy"),TEXT('調書1-1'!$AU$2,"mm")-2,U$8),"aaa"),"-")</f>
        <v>#NUM!</v>
      </c>
      <c r="V9" s="161" t="e">
        <f>IF(TEXT(DATE(TEXT('調書1-1'!$AU$2,"yyyy"),TEXT('調書1-1'!$AU$2,"mm")-2,V$8),"DD")=TEXT(V$8,"00"),TEXT(DATE(TEXT('調書1-1'!$AU$2,"yyyy"),TEXT('調書1-1'!$AU$2,"mm")-2,V$8),"aaa"),"-")</f>
        <v>#NUM!</v>
      </c>
      <c r="W9" s="161" t="e">
        <f>IF(TEXT(DATE(TEXT('調書1-1'!$AU$2,"yyyy"),TEXT('調書1-1'!$AU$2,"mm")-2,W$8),"DD")=TEXT(W$8,"00"),TEXT(DATE(TEXT('調書1-1'!$AU$2,"yyyy"),TEXT('調書1-1'!$AU$2,"mm")-2,W$8),"aaa"),"-")</f>
        <v>#NUM!</v>
      </c>
      <c r="X9" s="161" t="e">
        <f>IF(TEXT(DATE(TEXT('調書1-1'!$AU$2,"yyyy"),TEXT('調書1-1'!$AU$2,"mm")-2,X$8),"DD")=TEXT(X$8,"00"),TEXT(DATE(TEXT('調書1-1'!$AU$2,"yyyy"),TEXT('調書1-1'!$AU$2,"mm")-2,X$8),"aaa"),"-")</f>
        <v>#NUM!</v>
      </c>
      <c r="Y9" s="161" t="e">
        <f>IF(TEXT(DATE(TEXT('調書1-1'!$AU$2,"yyyy"),TEXT('調書1-1'!$AU$2,"mm")-2,Y$8),"DD")=TEXT(Y$8,"00"),TEXT(DATE(TEXT('調書1-1'!$AU$2,"yyyy"),TEXT('調書1-1'!$AU$2,"mm")-2,Y$8),"aaa"),"-")</f>
        <v>#NUM!</v>
      </c>
      <c r="Z9" s="160" t="e">
        <f>IF(TEXT(DATE(TEXT('調書1-1'!$AU$2,"yyyy"),TEXT('調書1-1'!$AU$2,"mm")-2,Z$8),"DD")=TEXT(Z$8,"00"),TEXT(DATE(TEXT('調書1-1'!$AU$2,"yyyy"),TEXT('調書1-1'!$AU$2,"mm")-2,Z$8),"aaa"),"-")</f>
        <v>#NUM!</v>
      </c>
      <c r="AA9" s="161" t="e">
        <f>IF(TEXT(DATE(TEXT('調書1-1'!$AU$2,"yyyy"),TEXT('調書1-1'!$AU$2,"mm")-2,AA$8),"DD")=TEXT(AA$8,"00"),TEXT(DATE(TEXT('調書1-1'!$AU$2,"yyyy"),TEXT('調書1-1'!$AU$2,"mm")-2,AA$8),"aaa"),"-")</f>
        <v>#NUM!</v>
      </c>
      <c r="AB9" s="162" t="e">
        <f>IF(TEXT(DATE(TEXT('調書1-1'!$AU$2,"yyyy"),TEXT('調書1-1'!$AU$2,"mm")-2,AB$8),"DD")=TEXT(AB$8,"00"),TEXT(DATE(TEXT('調書1-1'!$AU$2,"yyyy"),TEXT('調書1-1'!$AU$2,"mm")-2,AB$8),"aaa"),"-")</f>
        <v>#NUM!</v>
      </c>
      <c r="AC9" s="161" t="e">
        <f>IF(TEXT(DATE(TEXT('調書1-1'!$AU$2,"yyyy"),TEXT('調書1-1'!$AU$2,"mm")-2,AC$8),"DD")=TEXT(AC$8,"00"),TEXT(DATE(TEXT('調書1-1'!$AU$2,"yyyy"),TEXT('調書1-1'!$AU$2,"mm")-2,AC$8),"aaa"),"-")</f>
        <v>#NUM!</v>
      </c>
      <c r="AD9" s="161" t="e">
        <f>IF(TEXT(DATE(TEXT('調書1-1'!$AU$2,"yyyy"),TEXT('調書1-1'!$AU$2,"mm")-2,AD$8),"DD")=TEXT(AD$8,"00"),TEXT(DATE(TEXT('調書1-1'!$AU$2,"yyyy"),TEXT('調書1-1'!$AU$2,"mm")-2,AD$8),"aaa"),"-")</f>
        <v>#NUM!</v>
      </c>
      <c r="AE9" s="161" t="e">
        <f>IF(TEXT(DATE(TEXT('調書1-1'!$AU$2,"yyyy"),TEXT('調書1-1'!$AU$2,"mm")-2,AE$8),"DD")=TEXT(AE$8,"00"),TEXT(DATE(TEXT('調書1-1'!$AU$2,"yyyy"),TEXT('調書1-1'!$AU$2,"mm")-2,AE$8),"aaa"),"-")</f>
        <v>#NUM!</v>
      </c>
      <c r="AF9" s="161" t="e">
        <f>IF(TEXT(DATE(TEXT('調書1-1'!$AU$2,"yyyy"),TEXT('調書1-1'!$AU$2,"mm")-2,AF$8),"DD")=TEXT(AF$8,"00"),TEXT(DATE(TEXT('調書1-1'!$AU$2,"yyyy"),TEXT('調書1-1'!$AU$2,"mm")-2,AF$8),"aaa"),"-")</f>
        <v>#NUM!</v>
      </c>
      <c r="AG9" s="163" t="e">
        <f>IF(TEXT(DATE(TEXT('調書1-1'!$AU$2,"yyyy"),TEXT('調書1-1'!$AU$2,"mm")-2,AG$8),"DD")=TEXT(AG$8,"00"),TEXT(DATE(TEXT('調書1-1'!$AU$2,"yyyy"),TEXT('調書1-1'!$AU$2,"mm")-2,AG$8),"aaa"),"-")</f>
        <v>#NUM!</v>
      </c>
      <c r="AH9" s="164" t="e">
        <f>IF(TEXT(DATE(TEXT('調書1-1'!$AU$2,"yyyy"),TEXT('調書1-1'!$AU$2,"mm")-2,AH$8),"DD")=TEXT(AH$8,"00"),TEXT(DATE(TEXT('調書1-1'!$AU$2,"yyyy"),TEXT('調書1-1'!$AU$2,"mm")-2,AH$8),"aaa"),"-")</f>
        <v>#NUM!</v>
      </c>
      <c r="AI9" s="165" t="e">
        <f>IF(TEXT(DATE(TEXT('調書1-1'!$AU$2,"yyyy"),TEXT('調書1-1'!$AU$2,"mm")-2,AI$8),"DD")=TEXT(AI$8,"00"),TEXT(DATE(TEXT('調書1-1'!$AU$2,"yyyy"),TEXT('調書1-1'!$AU$2,"mm")-2,AI$8),"aaa"),"-")</f>
        <v>#NUM!</v>
      </c>
      <c r="AJ9" s="529"/>
      <c r="AK9" s="523"/>
      <c r="AL9" s="523"/>
      <c r="AM9" s="523"/>
      <c r="AN9" s="523"/>
      <c r="AO9" s="523"/>
      <c r="AP9" s="523"/>
      <c r="AQ9" s="523"/>
      <c r="AR9" s="523"/>
      <c r="AS9" s="562"/>
      <c r="AU9" s="66"/>
    </row>
    <row r="10" spans="1:59" s="8" customFormat="1" ht="17.25" customHeight="1">
      <c r="A10" s="556"/>
      <c r="B10" s="32"/>
      <c r="C10" s="31"/>
      <c r="D10" s="31"/>
      <c r="E10" s="32"/>
      <c r="F10" s="37"/>
      <c r="G10" s="37"/>
      <c r="H10" s="65"/>
      <c r="I10" s="37"/>
      <c r="J10" s="31"/>
      <c r="K10" s="64"/>
      <c r="L10" s="32"/>
      <c r="M10" s="37"/>
      <c r="N10" s="37"/>
      <c r="O10" s="65"/>
      <c r="P10" s="37"/>
      <c r="Q10" s="31"/>
      <c r="R10" s="64"/>
      <c r="S10" s="32"/>
      <c r="T10" s="37"/>
      <c r="U10" s="37"/>
      <c r="V10" s="65"/>
      <c r="W10" s="37"/>
      <c r="X10" s="31"/>
      <c r="Y10" s="64"/>
      <c r="Z10" s="32"/>
      <c r="AA10" s="37"/>
      <c r="AB10" s="37"/>
      <c r="AC10" s="65"/>
      <c r="AD10" s="37"/>
      <c r="AE10" s="31"/>
      <c r="AF10" s="63"/>
      <c r="AG10" s="62"/>
      <c r="AH10" s="154"/>
      <c r="AI10" s="61"/>
      <c r="AJ10" s="486">
        <f t="shared" ref="AJ10:AJ19" si="0">SUM(E10:AF10)</f>
        <v>0</v>
      </c>
      <c r="AK10" s="486"/>
      <c r="AL10" s="487"/>
      <c r="AM10" s="488">
        <f t="shared" ref="AM10:AM19" si="1">ROUNDDOWN(AJ10/4,1)</f>
        <v>0</v>
      </c>
      <c r="AN10" s="486"/>
      <c r="AO10" s="487"/>
      <c r="AP10" s="488" t="str">
        <f>IF($AD$21=0,"0.0",ROUNDDOWN(AJ10/4/$AD$21,1))</f>
        <v>0.0</v>
      </c>
      <c r="AQ10" s="486"/>
      <c r="AR10" s="487"/>
      <c r="AS10" s="24"/>
      <c r="AU10" s="14" t="str">
        <f>IF($AD$21=0,"",IF(AP10&gt;1,"常勤換算後の人数を1.0にしてください",""))</f>
        <v/>
      </c>
    </row>
    <row r="11" spans="1:59" s="8" customFormat="1" ht="17.25" customHeight="1">
      <c r="A11" s="556"/>
      <c r="B11" s="32"/>
      <c r="C11" s="31"/>
      <c r="D11" s="31"/>
      <c r="E11" s="32"/>
      <c r="F11" s="37"/>
      <c r="G11" s="37"/>
      <c r="H11" s="37"/>
      <c r="I11" s="37"/>
      <c r="J11" s="31"/>
      <c r="K11" s="64"/>
      <c r="L11" s="32"/>
      <c r="M11" s="37"/>
      <c r="N11" s="37"/>
      <c r="O11" s="37"/>
      <c r="P11" s="37"/>
      <c r="Q11" s="31"/>
      <c r="R11" s="64"/>
      <c r="S11" s="32"/>
      <c r="T11" s="37"/>
      <c r="U11" s="37"/>
      <c r="V11" s="37"/>
      <c r="W11" s="37"/>
      <c r="X11" s="31"/>
      <c r="Y11" s="64"/>
      <c r="Z11" s="32"/>
      <c r="AA11" s="37"/>
      <c r="AB11" s="37"/>
      <c r="AC11" s="37"/>
      <c r="AD11" s="37"/>
      <c r="AE11" s="31"/>
      <c r="AF11" s="63"/>
      <c r="AG11" s="62"/>
      <c r="AH11" s="154"/>
      <c r="AI11" s="61"/>
      <c r="AJ11" s="486">
        <f t="shared" si="0"/>
        <v>0</v>
      </c>
      <c r="AK11" s="486"/>
      <c r="AL11" s="487"/>
      <c r="AM11" s="488">
        <f t="shared" si="1"/>
        <v>0</v>
      </c>
      <c r="AN11" s="486"/>
      <c r="AO11" s="487"/>
      <c r="AP11" s="488" t="str">
        <f>IF($AD$21=0,"0.0",ROUNDDOWN(AJ11/4/$AD$21,1))</f>
        <v>0.0</v>
      </c>
      <c r="AQ11" s="486"/>
      <c r="AR11" s="487"/>
      <c r="AS11" s="24"/>
      <c r="AU11" s="14" t="str">
        <f>IF($AD$21=0,"",IF(AP11&gt;1,"常勤換算後の人数を1.0にしてください",""))</f>
        <v/>
      </c>
    </row>
    <row r="12" spans="1:59" s="8" customFormat="1" ht="17.25" customHeight="1">
      <c r="A12" s="556"/>
      <c r="B12" s="32"/>
      <c r="C12" s="31"/>
      <c r="D12" s="31"/>
      <c r="E12" s="32"/>
      <c r="F12" s="37"/>
      <c r="G12" s="37"/>
      <c r="H12" s="37"/>
      <c r="I12" s="37"/>
      <c r="J12" s="31"/>
      <c r="K12" s="64"/>
      <c r="L12" s="32"/>
      <c r="M12" s="37"/>
      <c r="N12" s="37"/>
      <c r="O12" s="37"/>
      <c r="P12" s="37"/>
      <c r="Q12" s="31"/>
      <c r="R12" s="64"/>
      <c r="S12" s="32"/>
      <c r="T12" s="37"/>
      <c r="U12" s="37"/>
      <c r="V12" s="37"/>
      <c r="W12" s="37"/>
      <c r="X12" s="31"/>
      <c r="Y12" s="64"/>
      <c r="Z12" s="32"/>
      <c r="AA12" s="37"/>
      <c r="AB12" s="37"/>
      <c r="AC12" s="37"/>
      <c r="AD12" s="37"/>
      <c r="AE12" s="31"/>
      <c r="AF12" s="63"/>
      <c r="AG12" s="62"/>
      <c r="AH12" s="154"/>
      <c r="AI12" s="61"/>
      <c r="AJ12" s="486">
        <f t="shared" si="0"/>
        <v>0</v>
      </c>
      <c r="AK12" s="486"/>
      <c r="AL12" s="487"/>
      <c r="AM12" s="488">
        <f t="shared" si="1"/>
        <v>0</v>
      </c>
      <c r="AN12" s="486"/>
      <c r="AO12" s="487"/>
      <c r="AP12" s="488" t="str">
        <f>IF($AD$21=0,"0.0",ROUNDDOWN(AJ12/4/$AD$21,1))</f>
        <v>0.0</v>
      </c>
      <c r="AQ12" s="486"/>
      <c r="AR12" s="487"/>
      <c r="AS12" s="24"/>
      <c r="AU12" s="14" t="str">
        <f>IF($AD$21=0,"",IF(AP12&gt;1,"常勤換算後の人数を1.0にしてください",""))</f>
        <v/>
      </c>
    </row>
    <row r="13" spans="1:59" s="8" customFormat="1" ht="17.25" customHeight="1">
      <c r="A13" s="556"/>
      <c r="B13" s="32"/>
      <c r="C13" s="31"/>
      <c r="D13" s="31"/>
      <c r="E13" s="32"/>
      <c r="F13" s="37"/>
      <c r="G13" s="37"/>
      <c r="H13" s="37"/>
      <c r="I13" s="37"/>
      <c r="J13" s="31"/>
      <c r="K13" s="64"/>
      <c r="L13" s="32"/>
      <c r="M13" s="37"/>
      <c r="N13" s="37"/>
      <c r="O13" s="37"/>
      <c r="P13" s="37"/>
      <c r="Q13" s="31"/>
      <c r="R13" s="64"/>
      <c r="S13" s="32"/>
      <c r="T13" s="37"/>
      <c r="U13" s="37"/>
      <c r="V13" s="37"/>
      <c r="W13" s="37"/>
      <c r="X13" s="31"/>
      <c r="Y13" s="64"/>
      <c r="Z13" s="32"/>
      <c r="AA13" s="37"/>
      <c r="AB13" s="37"/>
      <c r="AC13" s="37"/>
      <c r="AD13" s="37"/>
      <c r="AE13" s="31"/>
      <c r="AF13" s="63"/>
      <c r="AG13" s="62"/>
      <c r="AH13" s="154"/>
      <c r="AI13" s="61"/>
      <c r="AJ13" s="486">
        <f t="shared" si="0"/>
        <v>0</v>
      </c>
      <c r="AK13" s="486"/>
      <c r="AL13" s="487"/>
      <c r="AM13" s="488">
        <f t="shared" si="1"/>
        <v>0</v>
      </c>
      <c r="AN13" s="486"/>
      <c r="AO13" s="487"/>
      <c r="AP13" s="488" t="str">
        <f>IF($AD$21=0,"0.0",ROUNDDOWN(AJ13/4/$AD$21,1))</f>
        <v>0.0</v>
      </c>
      <c r="AQ13" s="486"/>
      <c r="AR13" s="487"/>
      <c r="AS13" s="24"/>
      <c r="AU13" s="14" t="str">
        <f>IF($AD$21=0,"",IF(AP13&gt;1,"常勤換算後の人数を1.0にしてください",""))</f>
        <v/>
      </c>
    </row>
    <row r="14" spans="1:59" s="8" customFormat="1" ht="17.25" customHeight="1">
      <c r="A14" s="556"/>
      <c r="B14" s="32"/>
      <c r="C14" s="31"/>
      <c r="D14" s="31"/>
      <c r="E14" s="32"/>
      <c r="F14" s="37"/>
      <c r="G14" s="37"/>
      <c r="H14" s="65"/>
      <c r="I14" s="37"/>
      <c r="J14" s="31"/>
      <c r="K14" s="64"/>
      <c r="L14" s="32"/>
      <c r="M14" s="37"/>
      <c r="N14" s="37"/>
      <c r="O14" s="65"/>
      <c r="P14" s="37"/>
      <c r="Q14" s="31"/>
      <c r="R14" s="64"/>
      <c r="S14" s="32"/>
      <c r="T14" s="37"/>
      <c r="U14" s="37"/>
      <c r="V14" s="65"/>
      <c r="W14" s="37"/>
      <c r="X14" s="31"/>
      <c r="Y14" s="64"/>
      <c r="Z14" s="32"/>
      <c r="AA14" s="37"/>
      <c r="AB14" s="37"/>
      <c r="AC14" s="65"/>
      <c r="AD14" s="37"/>
      <c r="AE14" s="31"/>
      <c r="AF14" s="63"/>
      <c r="AG14" s="62"/>
      <c r="AH14" s="154"/>
      <c r="AI14" s="61"/>
      <c r="AJ14" s="486">
        <f t="shared" si="0"/>
        <v>0</v>
      </c>
      <c r="AK14" s="486"/>
      <c r="AL14" s="487"/>
      <c r="AM14" s="488">
        <f t="shared" si="1"/>
        <v>0</v>
      </c>
      <c r="AN14" s="486"/>
      <c r="AO14" s="487"/>
      <c r="AP14" s="488" t="str">
        <f t="shared" ref="AP14:AP16" si="2">IF($AD$21=0,"0.0",ROUNDDOWN(AJ14/4/$AD$21,1))</f>
        <v>0.0</v>
      </c>
      <c r="AQ14" s="486"/>
      <c r="AR14" s="487"/>
      <c r="AS14" s="24"/>
      <c r="AU14" s="14"/>
    </row>
    <row r="15" spans="1:59" s="8" customFormat="1" ht="17.25" customHeight="1">
      <c r="A15" s="556"/>
      <c r="B15" s="32"/>
      <c r="C15" s="31"/>
      <c r="D15" s="31"/>
      <c r="E15" s="32"/>
      <c r="F15" s="37"/>
      <c r="G15" s="37"/>
      <c r="H15" s="65"/>
      <c r="I15" s="37"/>
      <c r="J15" s="31"/>
      <c r="K15" s="64"/>
      <c r="L15" s="32"/>
      <c r="M15" s="37"/>
      <c r="N15" s="37"/>
      <c r="O15" s="65"/>
      <c r="P15" s="37"/>
      <c r="Q15" s="31"/>
      <c r="R15" s="64"/>
      <c r="S15" s="32"/>
      <c r="T15" s="37"/>
      <c r="U15" s="37"/>
      <c r="V15" s="65"/>
      <c r="W15" s="37"/>
      <c r="X15" s="31"/>
      <c r="Y15" s="64"/>
      <c r="Z15" s="32"/>
      <c r="AA15" s="37"/>
      <c r="AB15" s="37"/>
      <c r="AC15" s="65"/>
      <c r="AD15" s="37"/>
      <c r="AE15" s="31"/>
      <c r="AF15" s="63"/>
      <c r="AG15" s="62"/>
      <c r="AH15" s="154"/>
      <c r="AI15" s="61"/>
      <c r="AJ15" s="486">
        <f t="shared" si="0"/>
        <v>0</v>
      </c>
      <c r="AK15" s="486"/>
      <c r="AL15" s="487"/>
      <c r="AM15" s="488">
        <f t="shared" si="1"/>
        <v>0</v>
      </c>
      <c r="AN15" s="486"/>
      <c r="AO15" s="487"/>
      <c r="AP15" s="488" t="str">
        <f t="shared" si="2"/>
        <v>0.0</v>
      </c>
      <c r="AQ15" s="486"/>
      <c r="AR15" s="487"/>
      <c r="AS15" s="24"/>
      <c r="AU15" s="14"/>
    </row>
    <row r="16" spans="1:59" s="8" customFormat="1" ht="17.25" customHeight="1">
      <c r="A16" s="556"/>
      <c r="B16" s="32"/>
      <c r="C16" s="31"/>
      <c r="D16" s="31"/>
      <c r="E16" s="32"/>
      <c r="F16" s="37"/>
      <c r="G16" s="37"/>
      <c r="H16" s="65"/>
      <c r="I16" s="37"/>
      <c r="J16" s="31"/>
      <c r="K16" s="64"/>
      <c r="L16" s="32"/>
      <c r="M16" s="37"/>
      <c r="N16" s="37"/>
      <c r="O16" s="65"/>
      <c r="P16" s="37"/>
      <c r="Q16" s="31"/>
      <c r="R16" s="64"/>
      <c r="S16" s="32"/>
      <c r="T16" s="37"/>
      <c r="U16" s="37"/>
      <c r="V16" s="65"/>
      <c r="W16" s="37"/>
      <c r="X16" s="31"/>
      <c r="Y16" s="64"/>
      <c r="Z16" s="32"/>
      <c r="AA16" s="37"/>
      <c r="AB16" s="37"/>
      <c r="AC16" s="65"/>
      <c r="AD16" s="37"/>
      <c r="AE16" s="31"/>
      <c r="AF16" s="63"/>
      <c r="AG16" s="62"/>
      <c r="AH16" s="154"/>
      <c r="AI16" s="61"/>
      <c r="AJ16" s="486">
        <f t="shared" si="0"/>
        <v>0</v>
      </c>
      <c r="AK16" s="486"/>
      <c r="AL16" s="487"/>
      <c r="AM16" s="488">
        <f t="shared" si="1"/>
        <v>0</v>
      </c>
      <c r="AN16" s="486"/>
      <c r="AO16" s="487"/>
      <c r="AP16" s="488" t="str">
        <f t="shared" si="2"/>
        <v>0.0</v>
      </c>
      <c r="AQ16" s="486"/>
      <c r="AR16" s="487"/>
      <c r="AS16" s="24"/>
      <c r="AU16" s="14"/>
    </row>
    <row r="17" spans="1:60" s="8" customFormat="1" ht="17.25" customHeight="1">
      <c r="A17" s="556"/>
      <c r="B17" s="32"/>
      <c r="C17" s="31"/>
      <c r="D17" s="31"/>
      <c r="E17" s="32"/>
      <c r="F17" s="37"/>
      <c r="G17" s="37"/>
      <c r="H17" s="65"/>
      <c r="I17" s="37"/>
      <c r="J17" s="31"/>
      <c r="K17" s="64"/>
      <c r="L17" s="32"/>
      <c r="M17" s="37"/>
      <c r="N17" s="37"/>
      <c r="O17" s="65"/>
      <c r="P17" s="37"/>
      <c r="Q17" s="31"/>
      <c r="R17" s="64"/>
      <c r="S17" s="32"/>
      <c r="T17" s="37"/>
      <c r="U17" s="37"/>
      <c r="V17" s="65"/>
      <c r="W17" s="37"/>
      <c r="X17" s="31"/>
      <c r="Y17" s="64"/>
      <c r="Z17" s="32"/>
      <c r="AA17" s="37"/>
      <c r="AB17" s="37"/>
      <c r="AC17" s="65"/>
      <c r="AD17" s="37"/>
      <c r="AE17" s="31"/>
      <c r="AF17" s="63"/>
      <c r="AG17" s="62"/>
      <c r="AH17" s="154"/>
      <c r="AI17" s="61"/>
      <c r="AJ17" s="486">
        <f t="shared" si="0"/>
        <v>0</v>
      </c>
      <c r="AK17" s="486"/>
      <c r="AL17" s="487"/>
      <c r="AM17" s="488">
        <f t="shared" si="1"/>
        <v>0</v>
      </c>
      <c r="AN17" s="486"/>
      <c r="AO17" s="487"/>
      <c r="AP17" s="488" t="str">
        <f>IF($AD$21=0,"0.0",ROUNDDOWN(AJ17/4/$AD$21,1))</f>
        <v>0.0</v>
      </c>
      <c r="AQ17" s="486"/>
      <c r="AR17" s="487"/>
      <c r="AS17" s="24"/>
      <c r="AU17" s="14" t="str">
        <f>IF($AD$21=0,"",IF(AP17&gt;1,"常勤換算後の人数を1.0にしてください",""))</f>
        <v/>
      </c>
    </row>
    <row r="18" spans="1:60" s="8" customFormat="1" ht="17.25" customHeight="1">
      <c r="A18" s="556"/>
      <c r="B18" s="32"/>
      <c r="C18" s="31"/>
      <c r="D18" s="31"/>
      <c r="E18" s="32"/>
      <c r="F18" s="37"/>
      <c r="G18" s="37"/>
      <c r="H18" s="37"/>
      <c r="I18" s="37"/>
      <c r="J18" s="31"/>
      <c r="K18" s="64"/>
      <c r="L18" s="32"/>
      <c r="M18" s="37"/>
      <c r="N18" s="37"/>
      <c r="O18" s="37"/>
      <c r="P18" s="37"/>
      <c r="Q18" s="31"/>
      <c r="R18" s="64"/>
      <c r="S18" s="32"/>
      <c r="T18" s="37"/>
      <c r="U18" s="37"/>
      <c r="V18" s="37"/>
      <c r="W18" s="37"/>
      <c r="X18" s="31"/>
      <c r="Y18" s="64"/>
      <c r="Z18" s="32"/>
      <c r="AA18" s="37"/>
      <c r="AB18" s="37"/>
      <c r="AC18" s="37"/>
      <c r="AD18" s="37"/>
      <c r="AE18" s="31"/>
      <c r="AF18" s="63"/>
      <c r="AG18" s="62"/>
      <c r="AH18" s="154"/>
      <c r="AI18" s="61"/>
      <c r="AJ18" s="486">
        <f t="shared" si="0"/>
        <v>0</v>
      </c>
      <c r="AK18" s="486"/>
      <c r="AL18" s="487"/>
      <c r="AM18" s="488">
        <f t="shared" si="1"/>
        <v>0</v>
      </c>
      <c r="AN18" s="486"/>
      <c r="AO18" s="487"/>
      <c r="AP18" s="488" t="str">
        <f>IF($AD$21=0,"0.0",ROUNDDOWN(AJ18/4/$AD$21,1))</f>
        <v>0.0</v>
      </c>
      <c r="AQ18" s="486"/>
      <c r="AR18" s="487"/>
      <c r="AS18" s="24"/>
      <c r="AU18" s="14" t="str">
        <f>IF($AD$21=0,"",IF(AP18&gt;1,"常勤換算後の人数を1.0にしてください",""))</f>
        <v/>
      </c>
    </row>
    <row r="19" spans="1:60" s="8" customFormat="1" ht="17.25" customHeight="1" thickBot="1">
      <c r="A19" s="556"/>
      <c r="B19" s="32"/>
      <c r="C19" s="31"/>
      <c r="D19" s="31"/>
      <c r="E19" s="32"/>
      <c r="F19" s="31"/>
      <c r="G19" s="37"/>
      <c r="H19" s="37"/>
      <c r="I19" s="37"/>
      <c r="J19" s="31"/>
      <c r="K19" s="64"/>
      <c r="L19" s="32"/>
      <c r="M19" s="37"/>
      <c r="N19" s="37"/>
      <c r="O19" s="37"/>
      <c r="P19" s="37"/>
      <c r="Q19" s="31"/>
      <c r="R19" s="64"/>
      <c r="S19" s="32"/>
      <c r="T19" s="37"/>
      <c r="U19" s="37"/>
      <c r="V19" s="37"/>
      <c r="W19" s="37"/>
      <c r="X19" s="31"/>
      <c r="Y19" s="64"/>
      <c r="Z19" s="32"/>
      <c r="AA19" s="37"/>
      <c r="AB19" s="37"/>
      <c r="AC19" s="37"/>
      <c r="AD19" s="37"/>
      <c r="AE19" s="31"/>
      <c r="AF19" s="63"/>
      <c r="AG19" s="62"/>
      <c r="AH19" s="154"/>
      <c r="AI19" s="61"/>
      <c r="AJ19" s="486">
        <f t="shared" si="0"/>
        <v>0</v>
      </c>
      <c r="AK19" s="486"/>
      <c r="AL19" s="487"/>
      <c r="AM19" s="488">
        <f t="shared" si="1"/>
        <v>0</v>
      </c>
      <c r="AN19" s="486"/>
      <c r="AO19" s="487"/>
      <c r="AP19" s="488" t="str">
        <f>IF($AD$21=0,"0.0",ROUNDDOWN(AJ19/4/$AD$21,1))</f>
        <v>0.0</v>
      </c>
      <c r="AQ19" s="486"/>
      <c r="AR19" s="487"/>
      <c r="AS19" s="15"/>
      <c r="AU19" s="14" t="str">
        <f>IF($AD$21=0,"",IF(AP19&gt;1,"常勤換算後の人数を1.0にしてください",""))</f>
        <v/>
      </c>
    </row>
    <row r="20" spans="1:60" s="8" customFormat="1" ht="17.25" customHeight="1" thickBot="1">
      <c r="A20" s="556"/>
      <c r="B20" s="559" t="s">
        <v>11</v>
      </c>
      <c r="C20" s="560"/>
      <c r="D20" s="560"/>
      <c r="E20" s="60" t="str">
        <f t="shared" ref="E20:AF20" si="3">IF(SUM(E10:E19)=0,"",SUM(E10:E19))</f>
        <v/>
      </c>
      <c r="F20" s="57" t="str">
        <f t="shared" si="3"/>
        <v/>
      </c>
      <c r="G20" s="57" t="str">
        <f t="shared" si="3"/>
        <v/>
      </c>
      <c r="H20" s="57" t="str">
        <f t="shared" si="3"/>
        <v/>
      </c>
      <c r="I20" s="57" t="str">
        <f t="shared" si="3"/>
        <v/>
      </c>
      <c r="J20" s="57" t="str">
        <f t="shared" si="3"/>
        <v/>
      </c>
      <c r="K20" s="59" t="str">
        <f t="shared" si="3"/>
        <v/>
      </c>
      <c r="L20" s="58" t="str">
        <f t="shared" si="3"/>
        <v/>
      </c>
      <c r="M20" s="57" t="str">
        <f t="shared" si="3"/>
        <v/>
      </c>
      <c r="N20" s="57" t="str">
        <f t="shared" si="3"/>
        <v/>
      </c>
      <c r="O20" s="57" t="str">
        <f t="shared" si="3"/>
        <v/>
      </c>
      <c r="P20" s="57" t="str">
        <f t="shared" si="3"/>
        <v/>
      </c>
      <c r="Q20" s="57" t="str">
        <f t="shared" si="3"/>
        <v/>
      </c>
      <c r="R20" s="59" t="str">
        <f t="shared" si="3"/>
        <v/>
      </c>
      <c r="S20" s="58" t="str">
        <f t="shared" si="3"/>
        <v/>
      </c>
      <c r="T20" s="57" t="str">
        <f t="shared" si="3"/>
        <v/>
      </c>
      <c r="U20" s="57" t="str">
        <f t="shared" si="3"/>
        <v/>
      </c>
      <c r="V20" s="57" t="str">
        <f t="shared" si="3"/>
        <v/>
      </c>
      <c r="W20" s="57" t="str">
        <f t="shared" si="3"/>
        <v/>
      </c>
      <c r="X20" s="57" t="str">
        <f t="shared" si="3"/>
        <v/>
      </c>
      <c r="Y20" s="59" t="str">
        <f t="shared" si="3"/>
        <v/>
      </c>
      <c r="Z20" s="58" t="str">
        <f t="shared" si="3"/>
        <v/>
      </c>
      <c r="AA20" s="57" t="str">
        <f t="shared" si="3"/>
        <v/>
      </c>
      <c r="AB20" s="57" t="str">
        <f t="shared" si="3"/>
        <v/>
      </c>
      <c r="AC20" s="57" t="str">
        <f t="shared" si="3"/>
        <v/>
      </c>
      <c r="AD20" s="42" t="str">
        <f t="shared" si="3"/>
        <v/>
      </c>
      <c r="AE20" s="42" t="str">
        <f t="shared" si="3"/>
        <v/>
      </c>
      <c r="AF20" s="56" t="str">
        <f t="shared" si="3"/>
        <v/>
      </c>
      <c r="AG20" s="55"/>
      <c r="AH20" s="155"/>
      <c r="AI20" s="54"/>
      <c r="AJ20" s="510">
        <f>SUM(AJ10:AL19)</f>
        <v>0</v>
      </c>
      <c r="AK20" s="510"/>
      <c r="AL20" s="511"/>
      <c r="AM20" s="512">
        <f>SUM(AM10:AO19)</f>
        <v>0</v>
      </c>
      <c r="AN20" s="510"/>
      <c r="AO20" s="511"/>
      <c r="AP20" s="512">
        <f>SUM(AP10:AR19)</f>
        <v>0</v>
      </c>
      <c r="AQ20" s="510"/>
      <c r="AR20" s="511"/>
      <c r="AS20" s="48"/>
      <c r="AU20" s="44"/>
    </row>
    <row r="21" spans="1:60" s="8" customFormat="1" ht="17.25" customHeight="1" thickBot="1">
      <c r="A21" s="556"/>
      <c r="B21" s="536" t="s">
        <v>285</v>
      </c>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40"/>
      <c r="AE21" s="493"/>
      <c r="AF21" s="493"/>
      <c r="AG21" s="493"/>
      <c r="AH21" s="493"/>
      <c r="AI21" s="494"/>
      <c r="AJ21" s="507" t="s">
        <v>286</v>
      </c>
      <c r="AK21" s="508"/>
      <c r="AL21" s="508"/>
      <c r="AM21" s="508"/>
      <c r="AN21" s="508"/>
      <c r="AO21" s="508"/>
      <c r="AP21" s="508"/>
      <c r="AQ21" s="508"/>
      <c r="AR21" s="509"/>
      <c r="AS21" s="48"/>
      <c r="AU21" s="44"/>
    </row>
    <row r="22" spans="1:60" s="8" customFormat="1" ht="17.25" customHeight="1" thickBot="1">
      <c r="A22" s="557"/>
      <c r="B22" s="538" t="s">
        <v>9</v>
      </c>
      <c r="C22" s="539"/>
      <c r="D22" s="539"/>
      <c r="E22" s="53"/>
      <c r="F22" s="52"/>
      <c r="G22" s="52"/>
      <c r="H22" s="52"/>
      <c r="I22" s="52"/>
      <c r="J22" s="52"/>
      <c r="K22" s="51"/>
      <c r="L22" s="53"/>
      <c r="M22" s="52"/>
      <c r="N22" s="52"/>
      <c r="O22" s="52"/>
      <c r="P22" s="52"/>
      <c r="Q22" s="52"/>
      <c r="R22" s="51"/>
      <c r="S22" s="53"/>
      <c r="T22" s="52"/>
      <c r="U22" s="52"/>
      <c r="V22" s="52"/>
      <c r="W22" s="52"/>
      <c r="X22" s="52"/>
      <c r="Y22" s="51"/>
      <c r="Z22" s="53"/>
      <c r="AA22" s="52"/>
      <c r="AB22" s="52"/>
      <c r="AC22" s="52"/>
      <c r="AD22" s="52"/>
      <c r="AE22" s="52"/>
      <c r="AF22" s="51"/>
      <c r="AG22" s="50"/>
      <c r="AH22" s="156"/>
      <c r="AI22" s="49"/>
      <c r="AJ22" s="502"/>
      <c r="AK22" s="502"/>
      <c r="AL22" s="513"/>
      <c r="AM22" s="514"/>
      <c r="AN22" s="502"/>
      <c r="AO22" s="513"/>
      <c r="AP22" s="514"/>
      <c r="AQ22" s="502"/>
      <c r="AR22" s="513"/>
      <c r="AS22" s="48"/>
      <c r="AU22" s="44"/>
    </row>
    <row r="23" spans="1:60" s="8" customFormat="1" ht="17.25" customHeight="1" thickBot="1">
      <c r="B23" s="12"/>
      <c r="C23" s="12"/>
      <c r="D23" s="12"/>
      <c r="E23" s="11"/>
      <c r="F23" s="1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76"/>
      <c r="AK23" s="10"/>
      <c r="AL23" s="10"/>
      <c r="AM23" s="10"/>
      <c r="AN23" s="10"/>
      <c r="AO23" s="10"/>
      <c r="AP23" s="10"/>
      <c r="AQ23" s="10"/>
      <c r="AR23" s="10"/>
      <c r="AS23" s="45"/>
      <c r="AU23" s="44"/>
    </row>
    <row r="24" spans="1:60" s="8" customFormat="1" ht="17.25" customHeight="1">
      <c r="A24" s="530" t="s">
        <v>8</v>
      </c>
      <c r="B24" s="43"/>
      <c r="C24" s="42"/>
      <c r="D24" s="41"/>
      <c r="E24" s="40"/>
      <c r="F24" s="39"/>
      <c r="G24" s="37"/>
      <c r="H24" s="37"/>
      <c r="I24" s="37"/>
      <c r="J24" s="37"/>
      <c r="K24" s="36"/>
      <c r="L24" s="38"/>
      <c r="M24" s="29"/>
      <c r="N24" s="37"/>
      <c r="O24" s="37"/>
      <c r="P24" s="37"/>
      <c r="Q24" s="37"/>
      <c r="R24" s="36"/>
      <c r="S24" s="38"/>
      <c r="T24" s="29"/>
      <c r="U24" s="37"/>
      <c r="V24" s="37"/>
      <c r="W24" s="37"/>
      <c r="X24" s="37"/>
      <c r="Y24" s="36"/>
      <c r="Z24" s="38"/>
      <c r="AA24" s="29"/>
      <c r="AB24" s="37"/>
      <c r="AC24" s="37"/>
      <c r="AD24" s="37"/>
      <c r="AE24" s="37"/>
      <c r="AF24" s="36"/>
      <c r="AG24" s="35"/>
      <c r="AH24" s="157"/>
      <c r="AI24" s="34"/>
      <c r="AJ24" s="521">
        <f>SUM(E24:AF24)</f>
        <v>0</v>
      </c>
      <c r="AK24" s="516"/>
      <c r="AL24" s="517"/>
      <c r="AM24" s="533">
        <f>ROUNDDOWN(AJ24/4,1)</f>
        <v>0</v>
      </c>
      <c r="AN24" s="534"/>
      <c r="AO24" s="535"/>
      <c r="AP24" s="515" t="str">
        <f>IF($AD$21=0,"0.0",ROUNDDOWN(AJ24/4/$AD$21,1))</f>
        <v>0.0</v>
      </c>
      <c r="AQ24" s="516"/>
      <c r="AR24" s="517"/>
      <c r="AS24" s="33"/>
      <c r="AU24" s="14" t="str">
        <f>IF($AD$21=0,"",IF(AP24&gt;1,"常勤換算後の人数を1.0にしてください",""))</f>
        <v/>
      </c>
    </row>
    <row r="25" spans="1:60" s="8" customFormat="1" ht="17.25" customHeight="1">
      <c r="A25" s="531"/>
      <c r="B25" s="32"/>
      <c r="C25" s="31"/>
      <c r="D25" s="28"/>
      <c r="E25" s="30"/>
      <c r="F25" s="29"/>
      <c r="G25" s="29"/>
      <c r="H25" s="29"/>
      <c r="I25" s="29"/>
      <c r="J25" s="28"/>
      <c r="K25" s="27"/>
      <c r="L25" s="30"/>
      <c r="M25" s="29"/>
      <c r="N25" s="29"/>
      <c r="O25" s="29"/>
      <c r="P25" s="29"/>
      <c r="Q25" s="28"/>
      <c r="R25" s="27"/>
      <c r="S25" s="30"/>
      <c r="T25" s="29"/>
      <c r="U25" s="29"/>
      <c r="V25" s="29"/>
      <c r="W25" s="29"/>
      <c r="X25" s="28"/>
      <c r="Y25" s="27"/>
      <c r="Z25" s="30"/>
      <c r="AA25" s="29"/>
      <c r="AB25" s="29"/>
      <c r="AC25" s="29"/>
      <c r="AD25" s="29"/>
      <c r="AE25" s="28"/>
      <c r="AF25" s="27"/>
      <c r="AG25" s="26"/>
      <c r="AH25" s="158"/>
      <c r="AI25" s="25"/>
      <c r="AJ25" s="518">
        <f>SUM(E25:AF25)</f>
        <v>0</v>
      </c>
      <c r="AK25" s="518"/>
      <c r="AL25" s="519"/>
      <c r="AM25" s="520">
        <f>ROUNDDOWN(AJ25/4,1)</f>
        <v>0</v>
      </c>
      <c r="AN25" s="518"/>
      <c r="AO25" s="519"/>
      <c r="AP25" s="520" t="str">
        <f>IF($AD$21=0,"0.0",ROUNDDOWN(AJ25/4/$AD$21,1))</f>
        <v>0.0</v>
      </c>
      <c r="AQ25" s="518"/>
      <c r="AR25" s="519"/>
      <c r="AS25" s="24"/>
      <c r="AU25" s="14" t="str">
        <f>IF($AD$21=0,"",IF(AP25&gt;1,"常勤換算後の人数を1.0にしてください",""))</f>
        <v/>
      </c>
    </row>
    <row r="26" spans="1:60" s="8" customFormat="1" ht="17.25" customHeight="1">
      <c r="A26" s="531"/>
      <c r="B26" s="32"/>
      <c r="C26" s="31"/>
      <c r="D26" s="28"/>
      <c r="E26" s="30"/>
      <c r="F26" s="29"/>
      <c r="G26" s="29"/>
      <c r="H26" s="29"/>
      <c r="I26" s="29"/>
      <c r="J26" s="28"/>
      <c r="K26" s="27"/>
      <c r="L26" s="30"/>
      <c r="M26" s="29"/>
      <c r="N26" s="29"/>
      <c r="O26" s="29"/>
      <c r="P26" s="29"/>
      <c r="Q26" s="28"/>
      <c r="R26" s="27"/>
      <c r="S26" s="30"/>
      <c r="T26" s="29"/>
      <c r="U26" s="29"/>
      <c r="V26" s="29"/>
      <c r="W26" s="29"/>
      <c r="X26" s="28"/>
      <c r="Y26" s="27"/>
      <c r="Z26" s="30"/>
      <c r="AA26" s="29"/>
      <c r="AB26" s="29"/>
      <c r="AC26" s="29"/>
      <c r="AD26" s="29"/>
      <c r="AE26" s="28"/>
      <c r="AF26" s="27"/>
      <c r="AG26" s="26"/>
      <c r="AH26" s="158"/>
      <c r="AI26" s="25"/>
      <c r="AJ26" s="518">
        <f>SUM(E26:AF26)</f>
        <v>0</v>
      </c>
      <c r="AK26" s="518"/>
      <c r="AL26" s="519"/>
      <c r="AM26" s="520">
        <f>ROUNDDOWN(AJ26/4,1)</f>
        <v>0</v>
      </c>
      <c r="AN26" s="518"/>
      <c r="AO26" s="519"/>
      <c r="AP26" s="520" t="str">
        <f>IF($AD$21=0,"0.0",ROUNDDOWN(AJ26/4/$AD$21,1))</f>
        <v>0.0</v>
      </c>
      <c r="AQ26" s="518"/>
      <c r="AR26" s="519"/>
      <c r="AS26" s="24"/>
      <c r="AU26" s="14" t="str">
        <f>IF($AD$21=0,"",IF(AP26&gt;1,"常勤換算後の人数を1.0にしてください",""))</f>
        <v/>
      </c>
    </row>
    <row r="27" spans="1:60" s="8" customFormat="1" ht="17.25" customHeight="1" thickBot="1">
      <c r="A27" s="532"/>
      <c r="B27" s="23"/>
      <c r="C27" s="19"/>
      <c r="D27" s="21"/>
      <c r="E27" s="22"/>
      <c r="F27" s="21"/>
      <c r="G27" s="19"/>
      <c r="H27" s="19"/>
      <c r="I27" s="19"/>
      <c r="J27" s="19"/>
      <c r="K27" s="18"/>
      <c r="L27" s="20"/>
      <c r="M27" s="19"/>
      <c r="N27" s="19"/>
      <c r="O27" s="19"/>
      <c r="P27" s="19"/>
      <c r="Q27" s="19"/>
      <c r="R27" s="18"/>
      <c r="S27" s="20"/>
      <c r="T27" s="19"/>
      <c r="U27" s="19"/>
      <c r="V27" s="19"/>
      <c r="W27" s="19"/>
      <c r="X27" s="19"/>
      <c r="Y27" s="18"/>
      <c r="Z27" s="20"/>
      <c r="AA27" s="19"/>
      <c r="AB27" s="19"/>
      <c r="AC27" s="19"/>
      <c r="AD27" s="19"/>
      <c r="AE27" s="19"/>
      <c r="AF27" s="18"/>
      <c r="AG27" s="17"/>
      <c r="AH27" s="159"/>
      <c r="AI27" s="16"/>
      <c r="AJ27" s="505">
        <f>SUM(E27:AF27)</f>
        <v>0</v>
      </c>
      <c r="AK27" s="505"/>
      <c r="AL27" s="506"/>
      <c r="AM27" s="504">
        <f>ROUNDDOWN(AJ27/4,1)</f>
        <v>0</v>
      </c>
      <c r="AN27" s="505"/>
      <c r="AO27" s="506"/>
      <c r="AP27" s="504" t="str">
        <f>IF($AD$21=0,"0.0",ROUNDDOWN(AJ27/4/$AD$21,1))</f>
        <v>0.0</v>
      </c>
      <c r="AQ27" s="505"/>
      <c r="AR27" s="506"/>
      <c r="AS27" s="15"/>
      <c r="AU27" s="14" t="str">
        <f>IF($AD$21=0,"",IF(AP27&gt;1,"常勤換算後の人数を1.0にしてください",""))</f>
        <v/>
      </c>
    </row>
    <row r="28" spans="1:60" s="8" customFormat="1" ht="7.5" customHeight="1">
      <c r="A28" s="13"/>
      <c r="B28" s="12"/>
      <c r="C28" s="12"/>
      <c r="D28" s="12"/>
      <c r="E28" s="12"/>
      <c r="F28" s="12"/>
      <c r="G28" s="12"/>
      <c r="H28" s="12"/>
      <c r="I28" s="12"/>
      <c r="J28" s="12"/>
      <c r="K28" s="12"/>
      <c r="L28" s="12"/>
      <c r="M28" s="10"/>
      <c r="N28" s="10"/>
      <c r="O28" s="10"/>
      <c r="P28" s="10"/>
      <c r="Q28" s="10"/>
      <c r="R28" s="10"/>
      <c r="S28" s="1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0"/>
      <c r="AZ28" s="10"/>
      <c r="BA28" s="10"/>
      <c r="BB28" s="75"/>
      <c r="BC28" s="75"/>
      <c r="BD28" s="75"/>
      <c r="BE28" s="75"/>
      <c r="BF28" s="75"/>
      <c r="BG28" s="75"/>
    </row>
    <row r="29" spans="1:60" s="4" customFormat="1" ht="27.75" customHeight="1">
      <c r="A29" s="563" t="s">
        <v>7</v>
      </c>
      <c r="B29" s="563"/>
      <c r="C29" s="563"/>
      <c r="D29" s="563"/>
      <c r="E29" s="563"/>
      <c r="F29" s="563"/>
      <c r="G29" s="563"/>
      <c r="H29" s="563"/>
      <c r="I29" s="563"/>
      <c r="J29" s="563"/>
      <c r="K29" s="563"/>
      <c r="L29" s="563"/>
      <c r="M29" s="563"/>
      <c r="N29" s="563"/>
      <c r="O29" s="563"/>
      <c r="P29" s="563"/>
      <c r="Q29" s="563"/>
      <c r="R29" s="563"/>
      <c r="S29" s="563"/>
      <c r="T29" s="563"/>
      <c r="U29" s="563"/>
      <c r="V29" s="563"/>
      <c r="W29" s="563"/>
      <c r="X29" s="563"/>
      <c r="Y29" s="563"/>
      <c r="Z29" s="563"/>
      <c r="AA29" s="563"/>
      <c r="AB29" s="563"/>
      <c r="AC29" s="563"/>
      <c r="AD29" s="563"/>
      <c r="AE29" s="563"/>
      <c r="AF29" s="563"/>
      <c r="AG29" s="563"/>
      <c r="AH29" s="563"/>
      <c r="AI29" s="563"/>
      <c r="AJ29" s="563"/>
      <c r="AK29" s="563"/>
      <c r="AL29" s="563"/>
      <c r="AM29" s="563"/>
      <c r="AN29" s="563"/>
      <c r="AO29" s="563"/>
      <c r="AP29" s="563"/>
      <c r="AQ29" s="563"/>
      <c r="AR29" s="563"/>
      <c r="AS29" s="563"/>
      <c r="AT29" s="6"/>
      <c r="AU29" s="6"/>
      <c r="AV29" s="6"/>
      <c r="AW29" s="6"/>
      <c r="AX29" s="6"/>
      <c r="AY29" s="6"/>
      <c r="AZ29" s="6"/>
      <c r="BA29" s="6"/>
      <c r="BB29" s="6"/>
      <c r="BC29" s="6"/>
      <c r="BD29" s="6"/>
      <c r="BE29" s="6"/>
      <c r="BF29" s="6"/>
      <c r="BG29" s="6"/>
      <c r="BH29" s="5"/>
    </row>
    <row r="30" spans="1:60" s="4" customFormat="1" ht="25.5" customHeight="1">
      <c r="A30" s="563" t="s">
        <v>6</v>
      </c>
      <c r="B30" s="563"/>
      <c r="C30" s="563"/>
      <c r="D30" s="563"/>
      <c r="E30" s="563"/>
      <c r="F30" s="563"/>
      <c r="G30" s="563"/>
      <c r="H30" s="563"/>
      <c r="I30" s="563"/>
      <c r="J30" s="563"/>
      <c r="K30" s="563"/>
      <c r="L30" s="563"/>
      <c r="M30" s="563"/>
      <c r="N30" s="563"/>
      <c r="O30" s="563"/>
      <c r="P30" s="563"/>
      <c r="Q30" s="563"/>
      <c r="R30" s="563"/>
      <c r="S30" s="563"/>
      <c r="T30" s="563"/>
      <c r="U30" s="563"/>
      <c r="V30" s="563"/>
      <c r="W30" s="563"/>
      <c r="X30" s="563"/>
      <c r="Y30" s="563"/>
      <c r="Z30" s="563"/>
      <c r="AA30" s="563"/>
      <c r="AB30" s="563"/>
      <c r="AC30" s="563"/>
      <c r="AD30" s="563"/>
      <c r="AE30" s="563"/>
      <c r="AF30" s="563"/>
      <c r="AG30" s="563"/>
      <c r="AH30" s="563"/>
      <c r="AI30" s="563"/>
      <c r="AJ30" s="563"/>
      <c r="AK30" s="563"/>
      <c r="AL30" s="563"/>
      <c r="AM30" s="563"/>
      <c r="AN30" s="563"/>
      <c r="AO30" s="563"/>
      <c r="AP30" s="563"/>
      <c r="AQ30" s="563"/>
      <c r="AR30" s="563"/>
      <c r="AS30" s="563"/>
      <c r="AT30" s="6"/>
      <c r="AU30" s="6"/>
      <c r="AV30" s="6"/>
      <c r="AW30" s="6"/>
      <c r="AX30" s="6"/>
      <c r="AY30" s="6"/>
      <c r="AZ30" s="6"/>
      <c r="BA30" s="6"/>
      <c r="BB30" s="6"/>
      <c r="BC30" s="6"/>
      <c r="BD30" s="6"/>
      <c r="BE30" s="6"/>
      <c r="BF30" s="6"/>
      <c r="BG30" s="6"/>
      <c r="BH30" s="5"/>
    </row>
    <row r="31" spans="1:60" s="4" customFormat="1" ht="14.25">
      <c r="A31" s="564" t="s">
        <v>5</v>
      </c>
      <c r="B31" s="564"/>
      <c r="C31" s="564"/>
      <c r="D31" s="564"/>
      <c r="E31" s="564"/>
      <c r="F31" s="564"/>
      <c r="G31" s="564"/>
      <c r="H31" s="564"/>
      <c r="I31" s="564"/>
      <c r="J31" s="564"/>
      <c r="K31" s="564"/>
      <c r="L31" s="564"/>
      <c r="M31" s="564"/>
      <c r="N31" s="564"/>
      <c r="O31" s="564"/>
      <c r="P31" s="564"/>
      <c r="Q31" s="564"/>
      <c r="R31" s="564"/>
      <c r="S31" s="564"/>
      <c r="T31" s="564"/>
      <c r="U31" s="564"/>
      <c r="V31" s="564"/>
      <c r="W31" s="564"/>
      <c r="X31" s="564"/>
      <c r="Y31" s="564"/>
      <c r="Z31" s="564"/>
      <c r="AA31" s="564"/>
      <c r="AB31" s="564"/>
      <c r="AC31" s="564"/>
      <c r="AD31" s="564"/>
      <c r="AE31" s="564"/>
      <c r="AF31" s="564"/>
      <c r="AG31" s="564"/>
      <c r="AH31" s="564"/>
      <c r="AI31" s="564"/>
      <c r="AJ31" s="564"/>
      <c r="AK31" s="564"/>
      <c r="AL31" s="564"/>
      <c r="AM31" s="564"/>
      <c r="AN31" s="564"/>
      <c r="AO31" s="564"/>
      <c r="AP31" s="564"/>
      <c r="AQ31" s="564"/>
      <c r="AR31" s="564"/>
      <c r="AS31" s="564"/>
      <c r="AT31" s="7"/>
      <c r="AU31" s="7"/>
      <c r="AV31" s="7"/>
      <c r="AW31" s="7"/>
      <c r="AX31" s="7"/>
      <c r="AY31" s="7"/>
      <c r="AZ31" s="7"/>
      <c r="BA31" s="7"/>
      <c r="BB31" s="7"/>
      <c r="BC31" s="7"/>
      <c r="BD31" s="7"/>
      <c r="BE31" s="7"/>
      <c r="BF31" s="7"/>
      <c r="BG31" s="7"/>
      <c r="BH31" s="7"/>
    </row>
    <row r="32" spans="1:60" s="4" customFormat="1" ht="28.5" customHeight="1">
      <c r="A32" s="563" t="s">
        <v>4</v>
      </c>
      <c r="B32" s="563"/>
      <c r="C32" s="563"/>
      <c r="D32" s="563"/>
      <c r="E32" s="563"/>
      <c r="F32" s="563"/>
      <c r="G32" s="563"/>
      <c r="H32" s="563"/>
      <c r="I32" s="563"/>
      <c r="J32" s="563"/>
      <c r="K32" s="563"/>
      <c r="L32" s="563"/>
      <c r="M32" s="563"/>
      <c r="N32" s="563"/>
      <c r="O32" s="563"/>
      <c r="P32" s="563"/>
      <c r="Q32" s="563"/>
      <c r="R32" s="563"/>
      <c r="S32" s="563"/>
      <c r="T32" s="563"/>
      <c r="U32" s="563"/>
      <c r="V32" s="563"/>
      <c r="W32" s="563"/>
      <c r="X32" s="563"/>
      <c r="Y32" s="563"/>
      <c r="Z32" s="563"/>
      <c r="AA32" s="563"/>
      <c r="AB32" s="563"/>
      <c r="AC32" s="563"/>
      <c r="AD32" s="563"/>
      <c r="AE32" s="563"/>
      <c r="AF32" s="563"/>
      <c r="AG32" s="563"/>
      <c r="AH32" s="563"/>
      <c r="AI32" s="563"/>
      <c r="AJ32" s="563"/>
      <c r="AK32" s="563"/>
      <c r="AL32" s="563"/>
      <c r="AM32" s="563"/>
      <c r="AN32" s="563"/>
      <c r="AO32" s="563"/>
      <c r="AP32" s="563"/>
      <c r="AQ32" s="563"/>
      <c r="AR32" s="563"/>
      <c r="AS32" s="563"/>
      <c r="AT32" s="6"/>
      <c r="AU32" s="6"/>
      <c r="AV32" s="6"/>
      <c r="AW32" s="6"/>
      <c r="AX32" s="6"/>
      <c r="AY32" s="6"/>
      <c r="AZ32" s="6"/>
      <c r="BA32" s="6"/>
      <c r="BB32" s="6"/>
      <c r="BC32" s="6"/>
      <c r="BD32" s="6"/>
      <c r="BE32" s="6"/>
      <c r="BF32" s="6"/>
      <c r="BG32" s="6"/>
      <c r="BH32" s="6"/>
    </row>
    <row r="33" spans="1:60" s="4" customFormat="1" ht="63.75" customHeight="1">
      <c r="A33" s="563" t="s">
        <v>3</v>
      </c>
      <c r="B33" s="563"/>
      <c r="C33" s="563"/>
      <c r="D33" s="563"/>
      <c r="E33" s="563"/>
      <c r="F33" s="563"/>
      <c r="G33" s="563"/>
      <c r="H33" s="563"/>
      <c r="I33" s="563"/>
      <c r="J33" s="563"/>
      <c r="K33" s="563"/>
      <c r="L33" s="563"/>
      <c r="M33" s="563"/>
      <c r="N33" s="563"/>
      <c r="O33" s="563"/>
      <c r="P33" s="563"/>
      <c r="Q33" s="563"/>
      <c r="R33" s="563"/>
      <c r="S33" s="563"/>
      <c r="T33" s="563"/>
      <c r="U33" s="563"/>
      <c r="V33" s="563"/>
      <c r="W33" s="563"/>
      <c r="X33" s="563"/>
      <c r="Y33" s="563"/>
      <c r="Z33" s="563"/>
      <c r="AA33" s="563"/>
      <c r="AB33" s="563"/>
      <c r="AC33" s="563"/>
      <c r="AD33" s="563"/>
      <c r="AE33" s="563"/>
      <c r="AF33" s="563"/>
      <c r="AG33" s="563"/>
      <c r="AH33" s="563"/>
      <c r="AI33" s="563"/>
      <c r="AJ33" s="563"/>
      <c r="AK33" s="563"/>
      <c r="AL33" s="563"/>
      <c r="AM33" s="563"/>
      <c r="AN33" s="563"/>
      <c r="AO33" s="563"/>
      <c r="AP33" s="563"/>
      <c r="AQ33" s="563"/>
      <c r="AR33" s="563"/>
      <c r="AS33" s="563"/>
      <c r="AT33" s="6"/>
      <c r="AU33" s="6"/>
      <c r="AV33" s="6"/>
      <c r="AW33" s="6"/>
      <c r="AX33" s="6"/>
      <c r="AY33" s="6"/>
      <c r="AZ33" s="6"/>
      <c r="BA33" s="6"/>
      <c r="BB33" s="6"/>
      <c r="BC33" s="6"/>
      <c r="BD33" s="6"/>
      <c r="BE33" s="6"/>
      <c r="BF33" s="6"/>
      <c r="BG33" s="6"/>
      <c r="BH33" s="6"/>
    </row>
    <row r="34" spans="1:60" s="4" customFormat="1" ht="30" customHeight="1">
      <c r="A34" s="563" t="s">
        <v>2</v>
      </c>
      <c r="B34" s="563"/>
      <c r="C34" s="563"/>
      <c r="D34" s="563"/>
      <c r="E34" s="563"/>
      <c r="F34" s="563"/>
      <c r="G34" s="563"/>
      <c r="H34" s="563"/>
      <c r="I34" s="563"/>
      <c r="J34" s="563"/>
      <c r="K34" s="563"/>
      <c r="L34" s="563"/>
      <c r="M34" s="563"/>
      <c r="N34" s="563"/>
      <c r="O34" s="563"/>
      <c r="P34" s="563"/>
      <c r="Q34" s="563"/>
      <c r="R34" s="563"/>
      <c r="S34" s="563"/>
      <c r="T34" s="563"/>
      <c r="U34" s="563"/>
      <c r="V34" s="563"/>
      <c r="W34" s="563"/>
      <c r="X34" s="563"/>
      <c r="Y34" s="563"/>
      <c r="Z34" s="563"/>
      <c r="AA34" s="563"/>
      <c r="AB34" s="563"/>
      <c r="AC34" s="563"/>
      <c r="AD34" s="563"/>
      <c r="AE34" s="563"/>
      <c r="AF34" s="563"/>
      <c r="AG34" s="563"/>
      <c r="AH34" s="563"/>
      <c r="AI34" s="563"/>
      <c r="AJ34" s="563"/>
      <c r="AK34" s="563"/>
      <c r="AL34" s="563"/>
      <c r="AM34" s="563"/>
      <c r="AN34" s="563"/>
      <c r="AO34" s="563"/>
      <c r="AP34" s="563"/>
      <c r="AQ34" s="563"/>
      <c r="AR34" s="563"/>
      <c r="AS34" s="563"/>
      <c r="AT34" s="6"/>
      <c r="AU34" s="6"/>
      <c r="AV34" s="6"/>
      <c r="AW34" s="6"/>
      <c r="AX34" s="6"/>
      <c r="AY34" s="6"/>
      <c r="AZ34" s="6"/>
      <c r="BA34" s="6"/>
      <c r="BB34" s="6"/>
      <c r="BC34" s="6"/>
      <c r="BD34" s="6"/>
      <c r="BE34" s="6"/>
      <c r="BF34" s="6"/>
      <c r="BG34" s="6"/>
      <c r="BH34" s="6"/>
    </row>
    <row r="35" spans="1:60" s="4" customFormat="1" ht="14.25">
      <c r="A35" s="563" t="s">
        <v>1</v>
      </c>
      <c r="B35" s="563"/>
      <c r="C35" s="563"/>
      <c r="D35" s="563"/>
      <c r="E35" s="563"/>
      <c r="F35" s="563"/>
      <c r="G35" s="563"/>
      <c r="H35" s="563"/>
      <c r="I35" s="563"/>
      <c r="J35" s="563"/>
      <c r="K35" s="563"/>
      <c r="L35" s="563"/>
      <c r="M35" s="563"/>
      <c r="N35" s="563"/>
      <c r="O35" s="563"/>
      <c r="P35" s="563"/>
      <c r="Q35" s="563"/>
      <c r="R35" s="563"/>
      <c r="S35" s="563"/>
      <c r="T35" s="563"/>
      <c r="U35" s="563"/>
      <c r="V35" s="563"/>
      <c r="W35" s="563"/>
      <c r="X35" s="563"/>
      <c r="Y35" s="563"/>
      <c r="Z35" s="563"/>
      <c r="AA35" s="563"/>
      <c r="AB35" s="563"/>
      <c r="AC35" s="563"/>
      <c r="AD35" s="563"/>
      <c r="AE35" s="563"/>
      <c r="AF35" s="563"/>
      <c r="AG35" s="563"/>
      <c r="AH35" s="563"/>
      <c r="AI35" s="563"/>
      <c r="AJ35" s="563"/>
      <c r="AK35" s="563"/>
      <c r="AL35" s="563"/>
      <c r="AM35" s="563"/>
      <c r="AN35" s="563"/>
      <c r="AO35" s="563"/>
      <c r="AP35" s="563"/>
      <c r="AQ35" s="563"/>
      <c r="AR35" s="563"/>
      <c r="AS35" s="563"/>
      <c r="AT35" s="6"/>
      <c r="AU35" s="6"/>
      <c r="AV35" s="6"/>
      <c r="AW35" s="6"/>
      <c r="AX35" s="6"/>
      <c r="AY35" s="6"/>
      <c r="AZ35" s="6"/>
      <c r="BA35" s="6"/>
      <c r="BB35" s="6"/>
      <c r="BC35" s="6"/>
      <c r="BD35" s="6"/>
      <c r="BE35" s="6"/>
      <c r="BF35" s="6"/>
      <c r="BG35" s="6"/>
      <c r="BH35" s="6"/>
    </row>
    <row r="36" spans="1:60" s="4" customFormat="1" ht="14.25">
      <c r="A36" s="563" t="s">
        <v>0</v>
      </c>
      <c r="B36" s="563"/>
      <c r="C36" s="563"/>
      <c r="D36" s="563"/>
      <c r="E36" s="563"/>
      <c r="F36" s="563"/>
      <c r="G36" s="563"/>
      <c r="H36" s="563"/>
      <c r="I36" s="563"/>
      <c r="J36" s="563"/>
      <c r="K36" s="563"/>
      <c r="L36" s="563"/>
      <c r="M36" s="563"/>
      <c r="N36" s="563"/>
      <c r="O36" s="563"/>
      <c r="P36" s="563"/>
      <c r="Q36" s="563"/>
      <c r="R36" s="563"/>
      <c r="S36" s="563"/>
      <c r="T36" s="563"/>
      <c r="U36" s="563"/>
      <c r="V36" s="563"/>
      <c r="W36" s="563"/>
      <c r="X36" s="563"/>
      <c r="Y36" s="563"/>
      <c r="Z36" s="563"/>
      <c r="AA36" s="563"/>
      <c r="AB36" s="563"/>
      <c r="AC36" s="563"/>
      <c r="AD36" s="563"/>
      <c r="AE36" s="563"/>
      <c r="AF36" s="563"/>
      <c r="AG36" s="563"/>
      <c r="AH36" s="563"/>
      <c r="AI36" s="563"/>
      <c r="AJ36" s="563"/>
      <c r="AK36" s="563"/>
      <c r="AL36" s="563"/>
      <c r="AM36" s="563"/>
      <c r="AN36" s="563"/>
      <c r="AO36" s="563"/>
      <c r="AP36" s="563"/>
      <c r="AQ36" s="563"/>
      <c r="AR36" s="563"/>
      <c r="AS36" s="563"/>
      <c r="AT36" s="6"/>
      <c r="AU36" s="6"/>
      <c r="AV36" s="6"/>
      <c r="AW36" s="6"/>
      <c r="AX36" s="6"/>
      <c r="AY36" s="6"/>
      <c r="AZ36" s="6"/>
      <c r="BA36" s="6"/>
      <c r="BB36" s="6"/>
      <c r="BC36" s="6"/>
      <c r="BD36" s="6"/>
      <c r="BE36" s="6"/>
      <c r="BF36" s="6"/>
      <c r="BG36" s="6"/>
      <c r="BH36" s="5"/>
    </row>
    <row r="38" spans="1:60" s="3" customFormat="1" ht="21" customHeight="1">
      <c r="B38" s="2"/>
      <c r="C38" s="2"/>
      <c r="D38" s="2"/>
      <c r="E38" s="2"/>
    </row>
  </sheetData>
  <mergeCells count="92">
    <mergeCell ref="Z3:AS3"/>
    <mergeCell ref="L2:R2"/>
    <mergeCell ref="A3:D3"/>
    <mergeCell ref="E3:O3"/>
    <mergeCell ref="P3:Y3"/>
    <mergeCell ref="A4:D4"/>
    <mergeCell ref="E4:AA4"/>
    <mergeCell ref="AB4:AS4"/>
    <mergeCell ref="A5:C5"/>
    <mergeCell ref="E5:L5"/>
    <mergeCell ref="M5:V5"/>
    <mergeCell ref="W5:AE5"/>
    <mergeCell ref="AF5:AS5"/>
    <mergeCell ref="A6:L6"/>
    <mergeCell ref="M6:V6"/>
    <mergeCell ref="W6:AE6"/>
    <mergeCell ref="AF6:AS6"/>
    <mergeCell ref="A7:A22"/>
    <mergeCell ref="B7:B9"/>
    <mergeCell ref="C7:C9"/>
    <mergeCell ref="D7:D9"/>
    <mergeCell ref="E7:K7"/>
    <mergeCell ref="L7:R7"/>
    <mergeCell ref="S7:Y7"/>
    <mergeCell ref="Z7:AF7"/>
    <mergeCell ref="AG7:AI7"/>
    <mergeCell ref="AJ7:AL9"/>
    <mergeCell ref="AM7:AO9"/>
    <mergeCell ref="AS7:AS9"/>
    <mergeCell ref="AP7:AR9"/>
    <mergeCell ref="AJ12:AL12"/>
    <mergeCell ref="AM12:AO12"/>
    <mergeCell ref="AP12:AR12"/>
    <mergeCell ref="AJ13:AL13"/>
    <mergeCell ref="AM13:AO13"/>
    <mergeCell ref="AP13:AR13"/>
    <mergeCell ref="AJ10:AL10"/>
    <mergeCell ref="AM10:AO10"/>
    <mergeCell ref="AP10:AR10"/>
    <mergeCell ref="AJ11:AL11"/>
    <mergeCell ref="AM11:AO11"/>
    <mergeCell ref="AP11:AR11"/>
    <mergeCell ref="AJ14:AL14"/>
    <mergeCell ref="AM14:AO14"/>
    <mergeCell ref="AP14:AR14"/>
    <mergeCell ref="AJ15:AL15"/>
    <mergeCell ref="AM15:AO15"/>
    <mergeCell ref="AP15:AR15"/>
    <mergeCell ref="AJ16:AL16"/>
    <mergeCell ref="AM16:AO16"/>
    <mergeCell ref="AP16:AR16"/>
    <mergeCell ref="AJ17:AL17"/>
    <mergeCell ref="AM17:AO17"/>
    <mergeCell ref="AP17:AR17"/>
    <mergeCell ref="AJ18:AL18"/>
    <mergeCell ref="AM18:AO18"/>
    <mergeCell ref="AP18:AR18"/>
    <mergeCell ref="AJ19:AL19"/>
    <mergeCell ref="AM19:AO19"/>
    <mergeCell ref="AP19:AR19"/>
    <mergeCell ref="B20:D20"/>
    <mergeCell ref="AJ20:AL20"/>
    <mergeCell ref="AM20:AO20"/>
    <mergeCell ref="AP20:AR20"/>
    <mergeCell ref="B21:AC21"/>
    <mergeCell ref="AD21:AI21"/>
    <mergeCell ref="AJ21:AR21"/>
    <mergeCell ref="B22:D22"/>
    <mergeCell ref="AJ22:AL22"/>
    <mergeCell ref="AM22:AO22"/>
    <mergeCell ref="AP22:AR22"/>
    <mergeCell ref="A24:A27"/>
    <mergeCell ref="AJ24:AL24"/>
    <mergeCell ref="AM24:AO24"/>
    <mergeCell ref="AP24:AR24"/>
    <mergeCell ref="AJ25:AL25"/>
    <mergeCell ref="AM25:AO25"/>
    <mergeCell ref="AP25:AR25"/>
    <mergeCell ref="AJ26:AL26"/>
    <mergeCell ref="AM26:AO26"/>
    <mergeCell ref="AP26:AR26"/>
    <mergeCell ref="AJ27:AL27"/>
    <mergeCell ref="AM27:AO27"/>
    <mergeCell ref="AP27:AR27"/>
    <mergeCell ref="A35:AS35"/>
    <mergeCell ref="A36:AS36"/>
    <mergeCell ref="A29:AS29"/>
    <mergeCell ref="A30:AS30"/>
    <mergeCell ref="A31:AS31"/>
    <mergeCell ref="A32:AS32"/>
    <mergeCell ref="A33:AS33"/>
    <mergeCell ref="A34:AS34"/>
  </mergeCells>
  <phoneticPr fontId="6"/>
  <dataValidations count="1">
    <dataValidation type="list" allowBlank="1" showInputMessage="1" showErrorMessage="1" sqref="E3:O3">
      <formula1>"自立訓練(機能訓練),自立訓練(生活訓練),宿泊型自立訓練(生活訓練)"</formula1>
    </dataValidation>
  </dataValidations>
  <printOptions horizontalCentered="1"/>
  <pageMargins left="0.39370078740157483" right="0.39370078740157483" top="0.39370078740157483" bottom="0.39370078740157483" header="0.39370078740157483" footer="0.39370078740157483"/>
  <pageSetup paperSize="9" scale="79" fitToHeight="0" orientation="landscape" useFirstPageNumber="1" r:id="rId1"/>
  <headerFooter alignWithMargins="0">
    <oddFooter>&amp;C&amp;"ＭＳ ゴシック,標準"&amp;16&amp;P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1"/>
  <sheetViews>
    <sheetView view="pageBreakPreview" zoomScale="85" zoomScaleNormal="100" zoomScaleSheetLayoutView="85" workbookViewId="0">
      <selection activeCell="O11" sqref="O11:O12"/>
    </sheetView>
  </sheetViews>
  <sheetFormatPr defaultRowHeight="21" customHeight="1"/>
  <cols>
    <col min="1" max="1" width="4.75" style="166" customWidth="1"/>
    <col min="2" max="2" width="14.125" style="167" customWidth="1"/>
    <col min="3" max="3" width="20.375" style="167" customWidth="1"/>
    <col min="4" max="4" width="14.875" style="167" customWidth="1"/>
    <col min="5" max="5" width="2.625" style="167" customWidth="1"/>
    <col min="6" max="35" width="2.625" style="166" customWidth="1"/>
    <col min="36" max="44" width="2.875" style="166" customWidth="1"/>
    <col min="45" max="45" width="10" style="166" customWidth="1"/>
    <col min="46" max="50" width="2.875" style="166" customWidth="1"/>
    <col min="51" max="53" width="2.25" style="166" customWidth="1"/>
    <col min="54" max="74" width="2.625" style="166" customWidth="1"/>
    <col min="75" max="256" width="9" style="166"/>
    <col min="257" max="257" width="4.75" style="166" customWidth="1"/>
    <col min="258" max="258" width="14.125" style="166" customWidth="1"/>
    <col min="259" max="259" width="14.25" style="166" customWidth="1"/>
    <col min="260" max="260" width="14.875" style="166" customWidth="1"/>
    <col min="261" max="291" width="2.625" style="166" customWidth="1"/>
    <col min="292" max="300" width="2.875" style="166" customWidth="1"/>
    <col min="301" max="301" width="10" style="166" customWidth="1"/>
    <col min="302" max="306" width="2.875" style="166" customWidth="1"/>
    <col min="307" max="309" width="2.25" style="166" customWidth="1"/>
    <col min="310" max="330" width="2.625" style="166" customWidth="1"/>
    <col min="331" max="512" width="9" style="166"/>
    <col min="513" max="513" width="4.75" style="166" customWidth="1"/>
    <col min="514" max="514" width="14.125" style="166" customWidth="1"/>
    <col min="515" max="515" width="14.25" style="166" customWidth="1"/>
    <col min="516" max="516" width="14.875" style="166" customWidth="1"/>
    <col min="517" max="547" width="2.625" style="166" customWidth="1"/>
    <col min="548" max="556" width="2.875" style="166" customWidth="1"/>
    <col min="557" max="557" width="10" style="166" customWidth="1"/>
    <col min="558" max="562" width="2.875" style="166" customWidth="1"/>
    <col min="563" max="565" width="2.25" style="166" customWidth="1"/>
    <col min="566" max="586" width="2.625" style="166" customWidth="1"/>
    <col min="587" max="768" width="9" style="166"/>
    <col min="769" max="769" width="4.75" style="166" customWidth="1"/>
    <col min="770" max="770" width="14.125" style="166" customWidth="1"/>
    <col min="771" max="771" width="14.25" style="166" customWidth="1"/>
    <col min="772" max="772" width="14.875" style="166" customWidth="1"/>
    <col min="773" max="803" width="2.625" style="166" customWidth="1"/>
    <col min="804" max="812" width="2.875" style="166" customWidth="1"/>
    <col min="813" max="813" width="10" style="166" customWidth="1"/>
    <col min="814" max="818" width="2.875" style="166" customWidth="1"/>
    <col min="819" max="821" width="2.25" style="166" customWidth="1"/>
    <col min="822" max="842" width="2.625" style="166" customWidth="1"/>
    <col min="843" max="1024" width="9" style="166"/>
    <col min="1025" max="1025" width="4.75" style="166" customWidth="1"/>
    <col min="1026" max="1026" width="14.125" style="166" customWidth="1"/>
    <col min="1027" max="1027" width="14.25" style="166" customWidth="1"/>
    <col min="1028" max="1028" width="14.875" style="166" customWidth="1"/>
    <col min="1029" max="1059" width="2.625" style="166" customWidth="1"/>
    <col min="1060" max="1068" width="2.875" style="166" customWidth="1"/>
    <col min="1069" max="1069" width="10" style="166" customWidth="1"/>
    <col min="1070" max="1074" width="2.875" style="166" customWidth="1"/>
    <col min="1075" max="1077" width="2.25" style="166" customWidth="1"/>
    <col min="1078" max="1098" width="2.625" style="166" customWidth="1"/>
    <col min="1099" max="1280" width="9" style="166"/>
    <col min="1281" max="1281" width="4.75" style="166" customWidth="1"/>
    <col min="1282" max="1282" width="14.125" style="166" customWidth="1"/>
    <col min="1283" max="1283" width="14.25" style="166" customWidth="1"/>
    <col min="1284" max="1284" width="14.875" style="166" customWidth="1"/>
    <col min="1285" max="1315" width="2.625" style="166" customWidth="1"/>
    <col min="1316" max="1324" width="2.875" style="166" customWidth="1"/>
    <col min="1325" max="1325" width="10" style="166" customWidth="1"/>
    <col min="1326" max="1330" width="2.875" style="166" customWidth="1"/>
    <col min="1331" max="1333" width="2.25" style="166" customWidth="1"/>
    <col min="1334" max="1354" width="2.625" style="166" customWidth="1"/>
    <col min="1355" max="1536" width="9" style="166"/>
    <col min="1537" max="1537" width="4.75" style="166" customWidth="1"/>
    <col min="1538" max="1538" width="14.125" style="166" customWidth="1"/>
    <col min="1539" max="1539" width="14.25" style="166" customWidth="1"/>
    <col min="1540" max="1540" width="14.875" style="166" customWidth="1"/>
    <col min="1541" max="1571" width="2.625" style="166" customWidth="1"/>
    <col min="1572" max="1580" width="2.875" style="166" customWidth="1"/>
    <col min="1581" max="1581" width="10" style="166" customWidth="1"/>
    <col min="1582" max="1586" width="2.875" style="166" customWidth="1"/>
    <col min="1587" max="1589" width="2.25" style="166" customWidth="1"/>
    <col min="1590" max="1610" width="2.625" style="166" customWidth="1"/>
    <col min="1611" max="1792" width="9" style="166"/>
    <col min="1793" max="1793" width="4.75" style="166" customWidth="1"/>
    <col min="1794" max="1794" width="14.125" style="166" customWidth="1"/>
    <col min="1795" max="1795" width="14.25" style="166" customWidth="1"/>
    <col min="1796" max="1796" width="14.875" style="166" customWidth="1"/>
    <col min="1797" max="1827" width="2.625" style="166" customWidth="1"/>
    <col min="1828" max="1836" width="2.875" style="166" customWidth="1"/>
    <col min="1837" max="1837" width="10" style="166" customWidth="1"/>
    <col min="1838" max="1842" width="2.875" style="166" customWidth="1"/>
    <col min="1843" max="1845" width="2.25" style="166" customWidth="1"/>
    <col min="1846" max="1866" width="2.625" style="166" customWidth="1"/>
    <col min="1867" max="2048" width="9" style="166"/>
    <col min="2049" max="2049" width="4.75" style="166" customWidth="1"/>
    <col min="2050" max="2050" width="14.125" style="166" customWidth="1"/>
    <col min="2051" max="2051" width="14.25" style="166" customWidth="1"/>
    <col min="2052" max="2052" width="14.875" style="166" customWidth="1"/>
    <col min="2053" max="2083" width="2.625" style="166" customWidth="1"/>
    <col min="2084" max="2092" width="2.875" style="166" customWidth="1"/>
    <col min="2093" max="2093" width="10" style="166" customWidth="1"/>
    <col min="2094" max="2098" width="2.875" style="166" customWidth="1"/>
    <col min="2099" max="2101" width="2.25" style="166" customWidth="1"/>
    <col min="2102" max="2122" width="2.625" style="166" customWidth="1"/>
    <col min="2123" max="2304" width="9" style="166"/>
    <col min="2305" max="2305" width="4.75" style="166" customWidth="1"/>
    <col min="2306" max="2306" width="14.125" style="166" customWidth="1"/>
    <col min="2307" max="2307" width="14.25" style="166" customWidth="1"/>
    <col min="2308" max="2308" width="14.875" style="166" customWidth="1"/>
    <col min="2309" max="2339" width="2.625" style="166" customWidth="1"/>
    <col min="2340" max="2348" width="2.875" style="166" customWidth="1"/>
    <col min="2349" max="2349" width="10" style="166" customWidth="1"/>
    <col min="2350" max="2354" width="2.875" style="166" customWidth="1"/>
    <col min="2355" max="2357" width="2.25" style="166" customWidth="1"/>
    <col min="2358" max="2378" width="2.625" style="166" customWidth="1"/>
    <col min="2379" max="2560" width="9" style="166"/>
    <col min="2561" max="2561" width="4.75" style="166" customWidth="1"/>
    <col min="2562" max="2562" width="14.125" style="166" customWidth="1"/>
    <col min="2563" max="2563" width="14.25" style="166" customWidth="1"/>
    <col min="2564" max="2564" width="14.875" style="166" customWidth="1"/>
    <col min="2565" max="2595" width="2.625" style="166" customWidth="1"/>
    <col min="2596" max="2604" width="2.875" style="166" customWidth="1"/>
    <col min="2605" max="2605" width="10" style="166" customWidth="1"/>
    <col min="2606" max="2610" width="2.875" style="166" customWidth="1"/>
    <col min="2611" max="2613" width="2.25" style="166" customWidth="1"/>
    <col min="2614" max="2634" width="2.625" style="166" customWidth="1"/>
    <col min="2635" max="2816" width="9" style="166"/>
    <col min="2817" max="2817" width="4.75" style="166" customWidth="1"/>
    <col min="2818" max="2818" width="14.125" style="166" customWidth="1"/>
    <col min="2819" max="2819" width="14.25" style="166" customWidth="1"/>
    <col min="2820" max="2820" width="14.875" style="166" customWidth="1"/>
    <col min="2821" max="2851" width="2.625" style="166" customWidth="1"/>
    <col min="2852" max="2860" width="2.875" style="166" customWidth="1"/>
    <col min="2861" max="2861" width="10" style="166" customWidth="1"/>
    <col min="2862" max="2866" width="2.875" style="166" customWidth="1"/>
    <col min="2867" max="2869" width="2.25" style="166" customWidth="1"/>
    <col min="2870" max="2890" width="2.625" style="166" customWidth="1"/>
    <col min="2891" max="3072" width="9" style="166"/>
    <col min="3073" max="3073" width="4.75" style="166" customWidth="1"/>
    <col min="3074" max="3074" width="14.125" style="166" customWidth="1"/>
    <col min="3075" max="3075" width="14.25" style="166" customWidth="1"/>
    <col min="3076" max="3076" width="14.875" style="166" customWidth="1"/>
    <col min="3077" max="3107" width="2.625" style="166" customWidth="1"/>
    <col min="3108" max="3116" width="2.875" style="166" customWidth="1"/>
    <col min="3117" max="3117" width="10" style="166" customWidth="1"/>
    <col min="3118" max="3122" width="2.875" style="166" customWidth="1"/>
    <col min="3123" max="3125" width="2.25" style="166" customWidth="1"/>
    <col min="3126" max="3146" width="2.625" style="166" customWidth="1"/>
    <col min="3147" max="3328" width="9" style="166"/>
    <col min="3329" max="3329" width="4.75" style="166" customWidth="1"/>
    <col min="3330" max="3330" width="14.125" style="166" customWidth="1"/>
    <col min="3331" max="3331" width="14.25" style="166" customWidth="1"/>
    <col min="3332" max="3332" width="14.875" style="166" customWidth="1"/>
    <col min="3333" max="3363" width="2.625" style="166" customWidth="1"/>
    <col min="3364" max="3372" width="2.875" style="166" customWidth="1"/>
    <col min="3373" max="3373" width="10" style="166" customWidth="1"/>
    <col min="3374" max="3378" width="2.875" style="166" customWidth="1"/>
    <col min="3379" max="3381" width="2.25" style="166" customWidth="1"/>
    <col min="3382" max="3402" width="2.625" style="166" customWidth="1"/>
    <col min="3403" max="3584" width="9" style="166"/>
    <col min="3585" max="3585" width="4.75" style="166" customWidth="1"/>
    <col min="3586" max="3586" width="14.125" style="166" customWidth="1"/>
    <col min="3587" max="3587" width="14.25" style="166" customWidth="1"/>
    <col min="3588" max="3588" width="14.875" style="166" customWidth="1"/>
    <col min="3589" max="3619" width="2.625" style="166" customWidth="1"/>
    <col min="3620" max="3628" width="2.875" style="166" customWidth="1"/>
    <col min="3629" max="3629" width="10" style="166" customWidth="1"/>
    <col min="3630" max="3634" width="2.875" style="166" customWidth="1"/>
    <col min="3635" max="3637" width="2.25" style="166" customWidth="1"/>
    <col min="3638" max="3658" width="2.625" style="166" customWidth="1"/>
    <col min="3659" max="3840" width="9" style="166"/>
    <col min="3841" max="3841" width="4.75" style="166" customWidth="1"/>
    <col min="3842" max="3842" width="14.125" style="166" customWidth="1"/>
    <col min="3843" max="3843" width="14.25" style="166" customWidth="1"/>
    <col min="3844" max="3844" width="14.875" style="166" customWidth="1"/>
    <col min="3845" max="3875" width="2.625" style="166" customWidth="1"/>
    <col min="3876" max="3884" width="2.875" style="166" customWidth="1"/>
    <col min="3885" max="3885" width="10" style="166" customWidth="1"/>
    <col min="3886" max="3890" width="2.875" style="166" customWidth="1"/>
    <col min="3891" max="3893" width="2.25" style="166" customWidth="1"/>
    <col min="3894" max="3914" width="2.625" style="166" customWidth="1"/>
    <col min="3915" max="4096" width="9" style="166"/>
    <col min="4097" max="4097" width="4.75" style="166" customWidth="1"/>
    <col min="4098" max="4098" width="14.125" style="166" customWidth="1"/>
    <col min="4099" max="4099" width="14.25" style="166" customWidth="1"/>
    <col min="4100" max="4100" width="14.875" style="166" customWidth="1"/>
    <col min="4101" max="4131" width="2.625" style="166" customWidth="1"/>
    <col min="4132" max="4140" width="2.875" style="166" customWidth="1"/>
    <col min="4141" max="4141" width="10" style="166" customWidth="1"/>
    <col min="4142" max="4146" width="2.875" style="166" customWidth="1"/>
    <col min="4147" max="4149" width="2.25" style="166" customWidth="1"/>
    <col min="4150" max="4170" width="2.625" style="166" customWidth="1"/>
    <col min="4171" max="4352" width="9" style="166"/>
    <col min="4353" max="4353" width="4.75" style="166" customWidth="1"/>
    <col min="4354" max="4354" width="14.125" style="166" customWidth="1"/>
    <col min="4355" max="4355" width="14.25" style="166" customWidth="1"/>
    <col min="4356" max="4356" width="14.875" style="166" customWidth="1"/>
    <col min="4357" max="4387" width="2.625" style="166" customWidth="1"/>
    <col min="4388" max="4396" width="2.875" style="166" customWidth="1"/>
    <col min="4397" max="4397" width="10" style="166" customWidth="1"/>
    <col min="4398" max="4402" width="2.875" style="166" customWidth="1"/>
    <col min="4403" max="4405" width="2.25" style="166" customWidth="1"/>
    <col min="4406" max="4426" width="2.625" style="166" customWidth="1"/>
    <col min="4427" max="4608" width="9" style="166"/>
    <col min="4609" max="4609" width="4.75" style="166" customWidth="1"/>
    <col min="4610" max="4610" width="14.125" style="166" customWidth="1"/>
    <col min="4611" max="4611" width="14.25" style="166" customWidth="1"/>
    <col min="4612" max="4612" width="14.875" style="166" customWidth="1"/>
    <col min="4613" max="4643" width="2.625" style="166" customWidth="1"/>
    <col min="4644" max="4652" width="2.875" style="166" customWidth="1"/>
    <col min="4653" max="4653" width="10" style="166" customWidth="1"/>
    <col min="4654" max="4658" width="2.875" style="166" customWidth="1"/>
    <col min="4659" max="4661" width="2.25" style="166" customWidth="1"/>
    <col min="4662" max="4682" width="2.625" style="166" customWidth="1"/>
    <col min="4683" max="4864" width="9" style="166"/>
    <col min="4865" max="4865" width="4.75" style="166" customWidth="1"/>
    <col min="4866" max="4866" width="14.125" style="166" customWidth="1"/>
    <col min="4867" max="4867" width="14.25" style="166" customWidth="1"/>
    <col min="4868" max="4868" width="14.875" style="166" customWidth="1"/>
    <col min="4869" max="4899" width="2.625" style="166" customWidth="1"/>
    <col min="4900" max="4908" width="2.875" style="166" customWidth="1"/>
    <col min="4909" max="4909" width="10" style="166" customWidth="1"/>
    <col min="4910" max="4914" width="2.875" style="166" customWidth="1"/>
    <col min="4915" max="4917" width="2.25" style="166" customWidth="1"/>
    <col min="4918" max="4938" width="2.625" style="166" customWidth="1"/>
    <col min="4939" max="5120" width="9" style="166"/>
    <col min="5121" max="5121" width="4.75" style="166" customWidth="1"/>
    <col min="5122" max="5122" width="14.125" style="166" customWidth="1"/>
    <col min="5123" max="5123" width="14.25" style="166" customWidth="1"/>
    <col min="5124" max="5124" width="14.875" style="166" customWidth="1"/>
    <col min="5125" max="5155" width="2.625" style="166" customWidth="1"/>
    <col min="5156" max="5164" width="2.875" style="166" customWidth="1"/>
    <col min="5165" max="5165" width="10" style="166" customWidth="1"/>
    <col min="5166" max="5170" width="2.875" style="166" customWidth="1"/>
    <col min="5171" max="5173" width="2.25" style="166" customWidth="1"/>
    <col min="5174" max="5194" width="2.625" style="166" customWidth="1"/>
    <col min="5195" max="5376" width="9" style="166"/>
    <col min="5377" max="5377" width="4.75" style="166" customWidth="1"/>
    <col min="5378" max="5378" width="14.125" style="166" customWidth="1"/>
    <col min="5379" max="5379" width="14.25" style="166" customWidth="1"/>
    <col min="5380" max="5380" width="14.875" style="166" customWidth="1"/>
    <col min="5381" max="5411" width="2.625" style="166" customWidth="1"/>
    <col min="5412" max="5420" width="2.875" style="166" customWidth="1"/>
    <col min="5421" max="5421" width="10" style="166" customWidth="1"/>
    <col min="5422" max="5426" width="2.875" style="166" customWidth="1"/>
    <col min="5427" max="5429" width="2.25" style="166" customWidth="1"/>
    <col min="5430" max="5450" width="2.625" style="166" customWidth="1"/>
    <col min="5451" max="5632" width="9" style="166"/>
    <col min="5633" max="5633" width="4.75" style="166" customWidth="1"/>
    <col min="5634" max="5634" width="14.125" style="166" customWidth="1"/>
    <col min="5635" max="5635" width="14.25" style="166" customWidth="1"/>
    <col min="5636" max="5636" width="14.875" style="166" customWidth="1"/>
    <col min="5637" max="5667" width="2.625" style="166" customWidth="1"/>
    <col min="5668" max="5676" width="2.875" style="166" customWidth="1"/>
    <col min="5677" max="5677" width="10" style="166" customWidth="1"/>
    <col min="5678" max="5682" width="2.875" style="166" customWidth="1"/>
    <col min="5683" max="5685" width="2.25" style="166" customWidth="1"/>
    <col min="5686" max="5706" width="2.625" style="166" customWidth="1"/>
    <col min="5707" max="5888" width="9" style="166"/>
    <col min="5889" max="5889" width="4.75" style="166" customWidth="1"/>
    <col min="5890" max="5890" width="14.125" style="166" customWidth="1"/>
    <col min="5891" max="5891" width="14.25" style="166" customWidth="1"/>
    <col min="5892" max="5892" width="14.875" style="166" customWidth="1"/>
    <col min="5893" max="5923" width="2.625" style="166" customWidth="1"/>
    <col min="5924" max="5932" width="2.875" style="166" customWidth="1"/>
    <col min="5933" max="5933" width="10" style="166" customWidth="1"/>
    <col min="5934" max="5938" width="2.875" style="166" customWidth="1"/>
    <col min="5939" max="5941" width="2.25" style="166" customWidth="1"/>
    <col min="5942" max="5962" width="2.625" style="166" customWidth="1"/>
    <col min="5963" max="6144" width="9" style="166"/>
    <col min="6145" max="6145" width="4.75" style="166" customWidth="1"/>
    <col min="6146" max="6146" width="14.125" style="166" customWidth="1"/>
    <col min="6147" max="6147" width="14.25" style="166" customWidth="1"/>
    <col min="6148" max="6148" width="14.875" style="166" customWidth="1"/>
    <col min="6149" max="6179" width="2.625" style="166" customWidth="1"/>
    <col min="6180" max="6188" width="2.875" style="166" customWidth="1"/>
    <col min="6189" max="6189" width="10" style="166" customWidth="1"/>
    <col min="6190" max="6194" width="2.875" style="166" customWidth="1"/>
    <col min="6195" max="6197" width="2.25" style="166" customWidth="1"/>
    <col min="6198" max="6218" width="2.625" style="166" customWidth="1"/>
    <col min="6219" max="6400" width="9" style="166"/>
    <col min="6401" max="6401" width="4.75" style="166" customWidth="1"/>
    <col min="6402" max="6402" width="14.125" style="166" customWidth="1"/>
    <col min="6403" max="6403" width="14.25" style="166" customWidth="1"/>
    <col min="6404" max="6404" width="14.875" style="166" customWidth="1"/>
    <col min="6405" max="6435" width="2.625" style="166" customWidth="1"/>
    <col min="6436" max="6444" width="2.875" style="166" customWidth="1"/>
    <col min="6445" max="6445" width="10" style="166" customWidth="1"/>
    <col min="6446" max="6450" width="2.875" style="166" customWidth="1"/>
    <col min="6451" max="6453" width="2.25" style="166" customWidth="1"/>
    <col min="6454" max="6474" width="2.625" style="166" customWidth="1"/>
    <col min="6475" max="6656" width="9" style="166"/>
    <col min="6657" max="6657" width="4.75" style="166" customWidth="1"/>
    <col min="6658" max="6658" width="14.125" style="166" customWidth="1"/>
    <col min="6659" max="6659" width="14.25" style="166" customWidth="1"/>
    <col min="6660" max="6660" width="14.875" style="166" customWidth="1"/>
    <col min="6661" max="6691" width="2.625" style="166" customWidth="1"/>
    <col min="6692" max="6700" width="2.875" style="166" customWidth="1"/>
    <col min="6701" max="6701" width="10" style="166" customWidth="1"/>
    <col min="6702" max="6706" width="2.875" style="166" customWidth="1"/>
    <col min="6707" max="6709" width="2.25" style="166" customWidth="1"/>
    <col min="6710" max="6730" width="2.625" style="166" customWidth="1"/>
    <col min="6731" max="6912" width="9" style="166"/>
    <col min="6913" max="6913" width="4.75" style="166" customWidth="1"/>
    <col min="6914" max="6914" width="14.125" style="166" customWidth="1"/>
    <col min="6915" max="6915" width="14.25" style="166" customWidth="1"/>
    <col min="6916" max="6916" width="14.875" style="166" customWidth="1"/>
    <col min="6917" max="6947" width="2.625" style="166" customWidth="1"/>
    <col min="6948" max="6956" width="2.875" style="166" customWidth="1"/>
    <col min="6957" max="6957" width="10" style="166" customWidth="1"/>
    <col min="6958" max="6962" width="2.875" style="166" customWidth="1"/>
    <col min="6963" max="6965" width="2.25" style="166" customWidth="1"/>
    <col min="6966" max="6986" width="2.625" style="166" customWidth="1"/>
    <col min="6987" max="7168" width="9" style="166"/>
    <col min="7169" max="7169" width="4.75" style="166" customWidth="1"/>
    <col min="7170" max="7170" width="14.125" style="166" customWidth="1"/>
    <col min="7171" max="7171" width="14.25" style="166" customWidth="1"/>
    <col min="7172" max="7172" width="14.875" style="166" customWidth="1"/>
    <col min="7173" max="7203" width="2.625" style="166" customWidth="1"/>
    <col min="7204" max="7212" width="2.875" style="166" customWidth="1"/>
    <col min="7213" max="7213" width="10" style="166" customWidth="1"/>
    <col min="7214" max="7218" width="2.875" style="166" customWidth="1"/>
    <col min="7219" max="7221" width="2.25" style="166" customWidth="1"/>
    <col min="7222" max="7242" width="2.625" style="166" customWidth="1"/>
    <col min="7243" max="7424" width="9" style="166"/>
    <col min="7425" max="7425" width="4.75" style="166" customWidth="1"/>
    <col min="7426" max="7426" width="14.125" style="166" customWidth="1"/>
    <col min="7427" max="7427" width="14.25" style="166" customWidth="1"/>
    <col min="7428" max="7428" width="14.875" style="166" customWidth="1"/>
    <col min="7429" max="7459" width="2.625" style="166" customWidth="1"/>
    <col min="7460" max="7468" width="2.875" style="166" customWidth="1"/>
    <col min="7469" max="7469" width="10" style="166" customWidth="1"/>
    <col min="7470" max="7474" width="2.875" style="166" customWidth="1"/>
    <col min="7475" max="7477" width="2.25" style="166" customWidth="1"/>
    <col min="7478" max="7498" width="2.625" style="166" customWidth="1"/>
    <col min="7499" max="7680" width="9" style="166"/>
    <col min="7681" max="7681" width="4.75" style="166" customWidth="1"/>
    <col min="7682" max="7682" width="14.125" style="166" customWidth="1"/>
    <col min="7683" max="7683" width="14.25" style="166" customWidth="1"/>
    <col min="7684" max="7684" width="14.875" style="166" customWidth="1"/>
    <col min="7685" max="7715" width="2.625" style="166" customWidth="1"/>
    <col min="7716" max="7724" width="2.875" style="166" customWidth="1"/>
    <col min="7725" max="7725" width="10" style="166" customWidth="1"/>
    <col min="7726" max="7730" width="2.875" style="166" customWidth="1"/>
    <col min="7731" max="7733" width="2.25" style="166" customWidth="1"/>
    <col min="7734" max="7754" width="2.625" style="166" customWidth="1"/>
    <col min="7755" max="7936" width="9" style="166"/>
    <col min="7937" max="7937" width="4.75" style="166" customWidth="1"/>
    <col min="7938" max="7938" width="14.125" style="166" customWidth="1"/>
    <col min="7939" max="7939" width="14.25" style="166" customWidth="1"/>
    <col min="7940" max="7940" width="14.875" style="166" customWidth="1"/>
    <col min="7941" max="7971" width="2.625" style="166" customWidth="1"/>
    <col min="7972" max="7980" width="2.875" style="166" customWidth="1"/>
    <col min="7981" max="7981" width="10" style="166" customWidth="1"/>
    <col min="7982" max="7986" width="2.875" style="166" customWidth="1"/>
    <col min="7987" max="7989" width="2.25" style="166" customWidth="1"/>
    <col min="7990" max="8010" width="2.625" style="166" customWidth="1"/>
    <col min="8011" max="8192" width="9" style="166"/>
    <col min="8193" max="8193" width="4.75" style="166" customWidth="1"/>
    <col min="8194" max="8194" width="14.125" style="166" customWidth="1"/>
    <col min="8195" max="8195" width="14.25" style="166" customWidth="1"/>
    <col min="8196" max="8196" width="14.875" style="166" customWidth="1"/>
    <col min="8197" max="8227" width="2.625" style="166" customWidth="1"/>
    <col min="8228" max="8236" width="2.875" style="166" customWidth="1"/>
    <col min="8237" max="8237" width="10" style="166" customWidth="1"/>
    <col min="8238" max="8242" width="2.875" style="166" customWidth="1"/>
    <col min="8243" max="8245" width="2.25" style="166" customWidth="1"/>
    <col min="8246" max="8266" width="2.625" style="166" customWidth="1"/>
    <col min="8267" max="8448" width="9" style="166"/>
    <col min="8449" max="8449" width="4.75" style="166" customWidth="1"/>
    <col min="8450" max="8450" width="14.125" style="166" customWidth="1"/>
    <col min="8451" max="8451" width="14.25" style="166" customWidth="1"/>
    <col min="8452" max="8452" width="14.875" style="166" customWidth="1"/>
    <col min="8453" max="8483" width="2.625" style="166" customWidth="1"/>
    <col min="8484" max="8492" width="2.875" style="166" customWidth="1"/>
    <col min="8493" max="8493" width="10" style="166" customWidth="1"/>
    <col min="8494" max="8498" width="2.875" style="166" customWidth="1"/>
    <col min="8499" max="8501" width="2.25" style="166" customWidth="1"/>
    <col min="8502" max="8522" width="2.625" style="166" customWidth="1"/>
    <col min="8523" max="8704" width="9" style="166"/>
    <col min="8705" max="8705" width="4.75" style="166" customWidth="1"/>
    <col min="8706" max="8706" width="14.125" style="166" customWidth="1"/>
    <col min="8707" max="8707" width="14.25" style="166" customWidth="1"/>
    <col min="8708" max="8708" width="14.875" style="166" customWidth="1"/>
    <col min="8709" max="8739" width="2.625" style="166" customWidth="1"/>
    <col min="8740" max="8748" width="2.875" style="166" customWidth="1"/>
    <col min="8749" max="8749" width="10" style="166" customWidth="1"/>
    <col min="8750" max="8754" width="2.875" style="166" customWidth="1"/>
    <col min="8755" max="8757" width="2.25" style="166" customWidth="1"/>
    <col min="8758" max="8778" width="2.625" style="166" customWidth="1"/>
    <col min="8779" max="8960" width="9" style="166"/>
    <col min="8961" max="8961" width="4.75" style="166" customWidth="1"/>
    <col min="8962" max="8962" width="14.125" style="166" customWidth="1"/>
    <col min="8963" max="8963" width="14.25" style="166" customWidth="1"/>
    <col min="8964" max="8964" width="14.875" style="166" customWidth="1"/>
    <col min="8965" max="8995" width="2.625" style="166" customWidth="1"/>
    <col min="8996" max="9004" width="2.875" style="166" customWidth="1"/>
    <col min="9005" max="9005" width="10" style="166" customWidth="1"/>
    <col min="9006" max="9010" width="2.875" style="166" customWidth="1"/>
    <col min="9011" max="9013" width="2.25" style="166" customWidth="1"/>
    <col min="9014" max="9034" width="2.625" style="166" customWidth="1"/>
    <col min="9035" max="9216" width="9" style="166"/>
    <col min="9217" max="9217" width="4.75" style="166" customWidth="1"/>
    <col min="9218" max="9218" width="14.125" style="166" customWidth="1"/>
    <col min="9219" max="9219" width="14.25" style="166" customWidth="1"/>
    <col min="9220" max="9220" width="14.875" style="166" customWidth="1"/>
    <col min="9221" max="9251" width="2.625" style="166" customWidth="1"/>
    <col min="9252" max="9260" width="2.875" style="166" customWidth="1"/>
    <col min="9261" max="9261" width="10" style="166" customWidth="1"/>
    <col min="9262" max="9266" width="2.875" style="166" customWidth="1"/>
    <col min="9267" max="9269" width="2.25" style="166" customWidth="1"/>
    <col min="9270" max="9290" width="2.625" style="166" customWidth="1"/>
    <col min="9291" max="9472" width="9" style="166"/>
    <col min="9473" max="9473" width="4.75" style="166" customWidth="1"/>
    <col min="9474" max="9474" width="14.125" style="166" customWidth="1"/>
    <col min="9475" max="9475" width="14.25" style="166" customWidth="1"/>
    <col min="9476" max="9476" width="14.875" style="166" customWidth="1"/>
    <col min="9477" max="9507" width="2.625" style="166" customWidth="1"/>
    <col min="9508" max="9516" width="2.875" style="166" customWidth="1"/>
    <col min="9517" max="9517" width="10" style="166" customWidth="1"/>
    <col min="9518" max="9522" width="2.875" style="166" customWidth="1"/>
    <col min="9523" max="9525" width="2.25" style="166" customWidth="1"/>
    <col min="9526" max="9546" width="2.625" style="166" customWidth="1"/>
    <col min="9547" max="9728" width="9" style="166"/>
    <col min="9729" max="9729" width="4.75" style="166" customWidth="1"/>
    <col min="9730" max="9730" width="14.125" style="166" customWidth="1"/>
    <col min="9731" max="9731" width="14.25" style="166" customWidth="1"/>
    <col min="9732" max="9732" width="14.875" style="166" customWidth="1"/>
    <col min="9733" max="9763" width="2.625" style="166" customWidth="1"/>
    <col min="9764" max="9772" width="2.875" style="166" customWidth="1"/>
    <col min="9773" max="9773" width="10" style="166" customWidth="1"/>
    <col min="9774" max="9778" width="2.875" style="166" customWidth="1"/>
    <col min="9779" max="9781" width="2.25" style="166" customWidth="1"/>
    <col min="9782" max="9802" width="2.625" style="166" customWidth="1"/>
    <col min="9803" max="9984" width="9" style="166"/>
    <col min="9985" max="9985" width="4.75" style="166" customWidth="1"/>
    <col min="9986" max="9986" width="14.125" style="166" customWidth="1"/>
    <col min="9987" max="9987" width="14.25" style="166" customWidth="1"/>
    <col min="9988" max="9988" width="14.875" style="166" customWidth="1"/>
    <col min="9989" max="10019" width="2.625" style="166" customWidth="1"/>
    <col min="10020" max="10028" width="2.875" style="166" customWidth="1"/>
    <col min="10029" max="10029" width="10" style="166" customWidth="1"/>
    <col min="10030" max="10034" width="2.875" style="166" customWidth="1"/>
    <col min="10035" max="10037" width="2.25" style="166" customWidth="1"/>
    <col min="10038" max="10058" width="2.625" style="166" customWidth="1"/>
    <col min="10059" max="10240" width="9" style="166"/>
    <col min="10241" max="10241" width="4.75" style="166" customWidth="1"/>
    <col min="10242" max="10242" width="14.125" style="166" customWidth="1"/>
    <col min="10243" max="10243" width="14.25" style="166" customWidth="1"/>
    <col min="10244" max="10244" width="14.875" style="166" customWidth="1"/>
    <col min="10245" max="10275" width="2.625" style="166" customWidth="1"/>
    <col min="10276" max="10284" width="2.875" style="166" customWidth="1"/>
    <col min="10285" max="10285" width="10" style="166" customWidth="1"/>
    <col min="10286" max="10290" width="2.875" style="166" customWidth="1"/>
    <col min="10291" max="10293" width="2.25" style="166" customWidth="1"/>
    <col min="10294" max="10314" width="2.625" style="166" customWidth="1"/>
    <col min="10315" max="10496" width="9" style="166"/>
    <col min="10497" max="10497" width="4.75" style="166" customWidth="1"/>
    <col min="10498" max="10498" width="14.125" style="166" customWidth="1"/>
    <col min="10499" max="10499" width="14.25" style="166" customWidth="1"/>
    <col min="10500" max="10500" width="14.875" style="166" customWidth="1"/>
    <col min="10501" max="10531" width="2.625" style="166" customWidth="1"/>
    <col min="10532" max="10540" width="2.875" style="166" customWidth="1"/>
    <col min="10541" max="10541" width="10" style="166" customWidth="1"/>
    <col min="10542" max="10546" width="2.875" style="166" customWidth="1"/>
    <col min="10547" max="10549" width="2.25" style="166" customWidth="1"/>
    <col min="10550" max="10570" width="2.625" style="166" customWidth="1"/>
    <col min="10571" max="10752" width="9" style="166"/>
    <col min="10753" max="10753" width="4.75" style="166" customWidth="1"/>
    <col min="10754" max="10754" width="14.125" style="166" customWidth="1"/>
    <col min="10755" max="10755" width="14.25" style="166" customWidth="1"/>
    <col min="10756" max="10756" width="14.875" style="166" customWidth="1"/>
    <col min="10757" max="10787" width="2.625" style="166" customWidth="1"/>
    <col min="10788" max="10796" width="2.875" style="166" customWidth="1"/>
    <col min="10797" max="10797" width="10" style="166" customWidth="1"/>
    <col min="10798" max="10802" width="2.875" style="166" customWidth="1"/>
    <col min="10803" max="10805" width="2.25" style="166" customWidth="1"/>
    <col min="10806" max="10826" width="2.625" style="166" customWidth="1"/>
    <col min="10827" max="11008" width="9" style="166"/>
    <col min="11009" max="11009" width="4.75" style="166" customWidth="1"/>
    <col min="11010" max="11010" width="14.125" style="166" customWidth="1"/>
    <col min="11011" max="11011" width="14.25" style="166" customWidth="1"/>
    <col min="11012" max="11012" width="14.875" style="166" customWidth="1"/>
    <col min="11013" max="11043" width="2.625" style="166" customWidth="1"/>
    <col min="11044" max="11052" width="2.875" style="166" customWidth="1"/>
    <col min="11053" max="11053" width="10" style="166" customWidth="1"/>
    <col min="11054" max="11058" width="2.875" style="166" customWidth="1"/>
    <col min="11059" max="11061" width="2.25" style="166" customWidth="1"/>
    <col min="11062" max="11082" width="2.625" style="166" customWidth="1"/>
    <col min="11083" max="11264" width="9" style="166"/>
    <col min="11265" max="11265" width="4.75" style="166" customWidth="1"/>
    <col min="11266" max="11266" width="14.125" style="166" customWidth="1"/>
    <col min="11267" max="11267" width="14.25" style="166" customWidth="1"/>
    <col min="11268" max="11268" width="14.875" style="166" customWidth="1"/>
    <col min="11269" max="11299" width="2.625" style="166" customWidth="1"/>
    <col min="11300" max="11308" width="2.875" style="166" customWidth="1"/>
    <col min="11309" max="11309" width="10" style="166" customWidth="1"/>
    <col min="11310" max="11314" width="2.875" style="166" customWidth="1"/>
    <col min="11315" max="11317" width="2.25" style="166" customWidth="1"/>
    <col min="11318" max="11338" width="2.625" style="166" customWidth="1"/>
    <col min="11339" max="11520" width="9" style="166"/>
    <col min="11521" max="11521" width="4.75" style="166" customWidth="1"/>
    <col min="11522" max="11522" width="14.125" style="166" customWidth="1"/>
    <col min="11523" max="11523" width="14.25" style="166" customWidth="1"/>
    <col min="11524" max="11524" width="14.875" style="166" customWidth="1"/>
    <col min="11525" max="11555" width="2.625" style="166" customWidth="1"/>
    <col min="11556" max="11564" width="2.875" style="166" customWidth="1"/>
    <col min="11565" max="11565" width="10" style="166" customWidth="1"/>
    <col min="11566" max="11570" width="2.875" style="166" customWidth="1"/>
    <col min="11571" max="11573" width="2.25" style="166" customWidth="1"/>
    <col min="11574" max="11594" width="2.625" style="166" customWidth="1"/>
    <col min="11595" max="11776" width="9" style="166"/>
    <col min="11777" max="11777" width="4.75" style="166" customWidth="1"/>
    <col min="11778" max="11778" width="14.125" style="166" customWidth="1"/>
    <col min="11779" max="11779" width="14.25" style="166" customWidth="1"/>
    <col min="11780" max="11780" width="14.875" style="166" customWidth="1"/>
    <col min="11781" max="11811" width="2.625" style="166" customWidth="1"/>
    <col min="11812" max="11820" width="2.875" style="166" customWidth="1"/>
    <col min="11821" max="11821" width="10" style="166" customWidth="1"/>
    <col min="11822" max="11826" width="2.875" style="166" customWidth="1"/>
    <col min="11827" max="11829" width="2.25" style="166" customWidth="1"/>
    <col min="11830" max="11850" width="2.625" style="166" customWidth="1"/>
    <col min="11851" max="12032" width="9" style="166"/>
    <col min="12033" max="12033" width="4.75" style="166" customWidth="1"/>
    <col min="12034" max="12034" width="14.125" style="166" customWidth="1"/>
    <col min="12035" max="12035" width="14.25" style="166" customWidth="1"/>
    <col min="12036" max="12036" width="14.875" style="166" customWidth="1"/>
    <col min="12037" max="12067" width="2.625" style="166" customWidth="1"/>
    <col min="12068" max="12076" width="2.875" style="166" customWidth="1"/>
    <col min="12077" max="12077" width="10" style="166" customWidth="1"/>
    <col min="12078" max="12082" width="2.875" style="166" customWidth="1"/>
    <col min="12083" max="12085" width="2.25" style="166" customWidth="1"/>
    <col min="12086" max="12106" width="2.625" style="166" customWidth="1"/>
    <col min="12107" max="12288" width="9" style="166"/>
    <col min="12289" max="12289" width="4.75" style="166" customWidth="1"/>
    <col min="12290" max="12290" width="14.125" style="166" customWidth="1"/>
    <col min="12291" max="12291" width="14.25" style="166" customWidth="1"/>
    <col min="12292" max="12292" width="14.875" style="166" customWidth="1"/>
    <col min="12293" max="12323" width="2.625" style="166" customWidth="1"/>
    <col min="12324" max="12332" width="2.875" style="166" customWidth="1"/>
    <col min="12333" max="12333" width="10" style="166" customWidth="1"/>
    <col min="12334" max="12338" width="2.875" style="166" customWidth="1"/>
    <col min="12339" max="12341" width="2.25" style="166" customWidth="1"/>
    <col min="12342" max="12362" width="2.625" style="166" customWidth="1"/>
    <col min="12363" max="12544" width="9" style="166"/>
    <col min="12545" max="12545" width="4.75" style="166" customWidth="1"/>
    <col min="12546" max="12546" width="14.125" style="166" customWidth="1"/>
    <col min="12547" max="12547" width="14.25" style="166" customWidth="1"/>
    <col min="12548" max="12548" width="14.875" style="166" customWidth="1"/>
    <col min="12549" max="12579" width="2.625" style="166" customWidth="1"/>
    <col min="12580" max="12588" width="2.875" style="166" customWidth="1"/>
    <col min="12589" max="12589" width="10" style="166" customWidth="1"/>
    <col min="12590" max="12594" width="2.875" style="166" customWidth="1"/>
    <col min="12595" max="12597" width="2.25" style="166" customWidth="1"/>
    <col min="12598" max="12618" width="2.625" style="166" customWidth="1"/>
    <col min="12619" max="12800" width="9" style="166"/>
    <col min="12801" max="12801" width="4.75" style="166" customWidth="1"/>
    <col min="12802" max="12802" width="14.125" style="166" customWidth="1"/>
    <col min="12803" max="12803" width="14.25" style="166" customWidth="1"/>
    <col min="12804" max="12804" width="14.875" style="166" customWidth="1"/>
    <col min="12805" max="12835" width="2.625" style="166" customWidth="1"/>
    <col min="12836" max="12844" width="2.875" style="166" customWidth="1"/>
    <col min="12845" max="12845" width="10" style="166" customWidth="1"/>
    <col min="12846" max="12850" width="2.875" style="166" customWidth="1"/>
    <col min="12851" max="12853" width="2.25" style="166" customWidth="1"/>
    <col min="12854" max="12874" width="2.625" style="166" customWidth="1"/>
    <col min="12875" max="13056" width="9" style="166"/>
    <col min="13057" max="13057" width="4.75" style="166" customWidth="1"/>
    <col min="13058" max="13058" width="14.125" style="166" customWidth="1"/>
    <col min="13059" max="13059" width="14.25" style="166" customWidth="1"/>
    <col min="13060" max="13060" width="14.875" style="166" customWidth="1"/>
    <col min="13061" max="13091" width="2.625" style="166" customWidth="1"/>
    <col min="13092" max="13100" width="2.875" style="166" customWidth="1"/>
    <col min="13101" max="13101" width="10" style="166" customWidth="1"/>
    <col min="13102" max="13106" width="2.875" style="166" customWidth="1"/>
    <col min="13107" max="13109" width="2.25" style="166" customWidth="1"/>
    <col min="13110" max="13130" width="2.625" style="166" customWidth="1"/>
    <col min="13131" max="13312" width="9" style="166"/>
    <col min="13313" max="13313" width="4.75" style="166" customWidth="1"/>
    <col min="13314" max="13314" width="14.125" style="166" customWidth="1"/>
    <col min="13315" max="13315" width="14.25" style="166" customWidth="1"/>
    <col min="13316" max="13316" width="14.875" style="166" customWidth="1"/>
    <col min="13317" max="13347" width="2.625" style="166" customWidth="1"/>
    <col min="13348" max="13356" width="2.875" style="166" customWidth="1"/>
    <col min="13357" max="13357" width="10" style="166" customWidth="1"/>
    <col min="13358" max="13362" width="2.875" style="166" customWidth="1"/>
    <col min="13363" max="13365" width="2.25" style="166" customWidth="1"/>
    <col min="13366" max="13386" width="2.625" style="166" customWidth="1"/>
    <col min="13387" max="13568" width="9" style="166"/>
    <col min="13569" max="13569" width="4.75" style="166" customWidth="1"/>
    <col min="13570" max="13570" width="14.125" style="166" customWidth="1"/>
    <col min="13571" max="13571" width="14.25" style="166" customWidth="1"/>
    <col min="13572" max="13572" width="14.875" style="166" customWidth="1"/>
    <col min="13573" max="13603" width="2.625" style="166" customWidth="1"/>
    <col min="13604" max="13612" width="2.875" style="166" customWidth="1"/>
    <col min="13613" max="13613" width="10" style="166" customWidth="1"/>
    <col min="13614" max="13618" width="2.875" style="166" customWidth="1"/>
    <col min="13619" max="13621" width="2.25" style="166" customWidth="1"/>
    <col min="13622" max="13642" width="2.625" style="166" customWidth="1"/>
    <col min="13643" max="13824" width="9" style="166"/>
    <col min="13825" max="13825" width="4.75" style="166" customWidth="1"/>
    <col min="13826" max="13826" width="14.125" style="166" customWidth="1"/>
    <col min="13827" max="13827" width="14.25" style="166" customWidth="1"/>
    <col min="13828" max="13828" width="14.875" style="166" customWidth="1"/>
    <col min="13829" max="13859" width="2.625" style="166" customWidth="1"/>
    <col min="13860" max="13868" width="2.875" style="166" customWidth="1"/>
    <col min="13869" max="13869" width="10" style="166" customWidth="1"/>
    <col min="13870" max="13874" width="2.875" style="166" customWidth="1"/>
    <col min="13875" max="13877" width="2.25" style="166" customWidth="1"/>
    <col min="13878" max="13898" width="2.625" style="166" customWidth="1"/>
    <col min="13899" max="14080" width="9" style="166"/>
    <col min="14081" max="14081" width="4.75" style="166" customWidth="1"/>
    <col min="14082" max="14082" width="14.125" style="166" customWidth="1"/>
    <col min="14083" max="14083" width="14.25" style="166" customWidth="1"/>
    <col min="14084" max="14084" width="14.875" style="166" customWidth="1"/>
    <col min="14085" max="14115" width="2.625" style="166" customWidth="1"/>
    <col min="14116" max="14124" width="2.875" style="166" customWidth="1"/>
    <col min="14125" max="14125" width="10" style="166" customWidth="1"/>
    <col min="14126" max="14130" width="2.875" style="166" customWidth="1"/>
    <col min="14131" max="14133" width="2.25" style="166" customWidth="1"/>
    <col min="14134" max="14154" width="2.625" style="166" customWidth="1"/>
    <col min="14155" max="14336" width="9" style="166"/>
    <col min="14337" max="14337" width="4.75" style="166" customWidth="1"/>
    <col min="14338" max="14338" width="14.125" style="166" customWidth="1"/>
    <col min="14339" max="14339" width="14.25" style="166" customWidth="1"/>
    <col min="14340" max="14340" width="14.875" style="166" customWidth="1"/>
    <col min="14341" max="14371" width="2.625" style="166" customWidth="1"/>
    <col min="14372" max="14380" width="2.875" style="166" customWidth="1"/>
    <col min="14381" max="14381" width="10" style="166" customWidth="1"/>
    <col min="14382" max="14386" width="2.875" style="166" customWidth="1"/>
    <col min="14387" max="14389" width="2.25" style="166" customWidth="1"/>
    <col min="14390" max="14410" width="2.625" style="166" customWidth="1"/>
    <col min="14411" max="14592" width="9" style="166"/>
    <col min="14593" max="14593" width="4.75" style="166" customWidth="1"/>
    <col min="14594" max="14594" width="14.125" style="166" customWidth="1"/>
    <col min="14595" max="14595" width="14.25" style="166" customWidth="1"/>
    <col min="14596" max="14596" width="14.875" style="166" customWidth="1"/>
    <col min="14597" max="14627" width="2.625" style="166" customWidth="1"/>
    <col min="14628" max="14636" width="2.875" style="166" customWidth="1"/>
    <col min="14637" max="14637" width="10" style="166" customWidth="1"/>
    <col min="14638" max="14642" width="2.875" style="166" customWidth="1"/>
    <col min="14643" max="14645" width="2.25" style="166" customWidth="1"/>
    <col min="14646" max="14666" width="2.625" style="166" customWidth="1"/>
    <col min="14667" max="14848" width="9" style="166"/>
    <col min="14849" max="14849" width="4.75" style="166" customWidth="1"/>
    <col min="14850" max="14850" width="14.125" style="166" customWidth="1"/>
    <col min="14851" max="14851" width="14.25" style="166" customWidth="1"/>
    <col min="14852" max="14852" width="14.875" style="166" customWidth="1"/>
    <col min="14853" max="14883" width="2.625" style="166" customWidth="1"/>
    <col min="14884" max="14892" width="2.875" style="166" customWidth="1"/>
    <col min="14893" max="14893" width="10" style="166" customWidth="1"/>
    <col min="14894" max="14898" width="2.875" style="166" customWidth="1"/>
    <col min="14899" max="14901" width="2.25" style="166" customWidth="1"/>
    <col min="14902" max="14922" width="2.625" style="166" customWidth="1"/>
    <col min="14923" max="15104" width="9" style="166"/>
    <col min="15105" max="15105" width="4.75" style="166" customWidth="1"/>
    <col min="15106" max="15106" width="14.125" style="166" customWidth="1"/>
    <col min="15107" max="15107" width="14.25" style="166" customWidth="1"/>
    <col min="15108" max="15108" width="14.875" style="166" customWidth="1"/>
    <col min="15109" max="15139" width="2.625" style="166" customWidth="1"/>
    <col min="15140" max="15148" width="2.875" style="166" customWidth="1"/>
    <col min="15149" max="15149" width="10" style="166" customWidth="1"/>
    <col min="15150" max="15154" width="2.875" style="166" customWidth="1"/>
    <col min="15155" max="15157" width="2.25" style="166" customWidth="1"/>
    <col min="15158" max="15178" width="2.625" style="166" customWidth="1"/>
    <col min="15179" max="15360" width="9" style="166"/>
    <col min="15361" max="15361" width="4.75" style="166" customWidth="1"/>
    <col min="15362" max="15362" width="14.125" style="166" customWidth="1"/>
    <col min="15363" max="15363" width="14.25" style="166" customWidth="1"/>
    <col min="15364" max="15364" width="14.875" style="166" customWidth="1"/>
    <col min="15365" max="15395" width="2.625" style="166" customWidth="1"/>
    <col min="15396" max="15404" width="2.875" style="166" customWidth="1"/>
    <col min="15405" max="15405" width="10" style="166" customWidth="1"/>
    <col min="15406" max="15410" width="2.875" style="166" customWidth="1"/>
    <col min="15411" max="15413" width="2.25" style="166" customWidth="1"/>
    <col min="15414" max="15434" width="2.625" style="166" customWidth="1"/>
    <col min="15435" max="15616" width="9" style="166"/>
    <col min="15617" max="15617" width="4.75" style="166" customWidth="1"/>
    <col min="15618" max="15618" width="14.125" style="166" customWidth="1"/>
    <col min="15619" max="15619" width="14.25" style="166" customWidth="1"/>
    <col min="15620" max="15620" width="14.875" style="166" customWidth="1"/>
    <col min="15621" max="15651" width="2.625" style="166" customWidth="1"/>
    <col min="15652" max="15660" width="2.875" style="166" customWidth="1"/>
    <col min="15661" max="15661" width="10" style="166" customWidth="1"/>
    <col min="15662" max="15666" width="2.875" style="166" customWidth="1"/>
    <col min="15667" max="15669" width="2.25" style="166" customWidth="1"/>
    <col min="15670" max="15690" width="2.625" style="166" customWidth="1"/>
    <col min="15691" max="15872" width="9" style="166"/>
    <col min="15873" max="15873" width="4.75" style="166" customWidth="1"/>
    <col min="15874" max="15874" width="14.125" style="166" customWidth="1"/>
    <col min="15875" max="15875" width="14.25" style="166" customWidth="1"/>
    <col min="15876" max="15876" width="14.875" style="166" customWidth="1"/>
    <col min="15877" max="15907" width="2.625" style="166" customWidth="1"/>
    <col min="15908" max="15916" width="2.875" style="166" customWidth="1"/>
    <col min="15917" max="15917" width="10" style="166" customWidth="1"/>
    <col min="15918" max="15922" width="2.875" style="166" customWidth="1"/>
    <col min="15923" max="15925" width="2.25" style="166" customWidth="1"/>
    <col min="15926" max="15946" width="2.625" style="166" customWidth="1"/>
    <col min="15947" max="16128" width="9" style="166"/>
    <col min="16129" max="16129" width="4.75" style="166" customWidth="1"/>
    <col min="16130" max="16130" width="14.125" style="166" customWidth="1"/>
    <col min="16131" max="16131" width="14.25" style="166" customWidth="1"/>
    <col min="16132" max="16132" width="14.875" style="166" customWidth="1"/>
    <col min="16133" max="16163" width="2.625" style="166" customWidth="1"/>
    <col min="16164" max="16172" width="2.875" style="166" customWidth="1"/>
    <col min="16173" max="16173" width="10" style="166" customWidth="1"/>
    <col min="16174" max="16178" width="2.875" style="166" customWidth="1"/>
    <col min="16179" max="16181" width="2.25" style="166" customWidth="1"/>
    <col min="16182" max="16202" width="2.625" style="166" customWidth="1"/>
    <col min="16203" max="16384" width="9" style="166"/>
  </cols>
  <sheetData>
    <row r="1" spans="1:59" ht="11.25" customHeight="1"/>
    <row r="2" spans="1:59" s="170" customFormat="1" ht="21" customHeight="1">
      <c r="A2" s="168" t="s">
        <v>147</v>
      </c>
      <c r="B2" s="169"/>
      <c r="C2" s="303" t="s">
        <v>152</v>
      </c>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row>
    <row r="3" spans="1:59" s="170" customFormat="1" ht="21" customHeight="1" thickBot="1">
      <c r="A3" s="565" t="s">
        <v>91</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N3" s="565"/>
      <c r="AO3" s="565"/>
      <c r="AP3" s="565"/>
      <c r="AQ3" s="565"/>
      <c r="AR3" s="565"/>
      <c r="AS3" s="565"/>
      <c r="AT3" s="171"/>
      <c r="AU3" s="171"/>
      <c r="AV3" s="171"/>
      <c r="AW3" s="171"/>
      <c r="AX3" s="171"/>
      <c r="AY3" s="171"/>
      <c r="AZ3" s="171"/>
      <c r="BA3" s="171"/>
      <c r="BB3" s="171"/>
      <c r="BC3" s="171"/>
      <c r="BD3" s="171"/>
      <c r="BE3" s="171"/>
      <c r="BF3" s="171"/>
      <c r="BG3" s="171"/>
    </row>
    <row r="4" spans="1:59" s="170" customFormat="1" ht="18.75" customHeight="1" thickBot="1">
      <c r="B4" s="168"/>
      <c r="C4" s="168"/>
      <c r="D4" s="168"/>
      <c r="E4" s="168"/>
      <c r="F4" s="168"/>
      <c r="AC4" s="566" t="s">
        <v>92</v>
      </c>
      <c r="AD4" s="567"/>
      <c r="AE4" s="567"/>
      <c r="AF4" s="567"/>
      <c r="AG4" s="567"/>
      <c r="AH4" s="567"/>
      <c r="AI4" s="567"/>
      <c r="AJ4" s="567"/>
      <c r="AK4" s="567"/>
      <c r="AL4" s="568"/>
      <c r="AM4" s="172" t="s">
        <v>93</v>
      </c>
      <c r="AN4" s="173"/>
      <c r="AO4" s="173"/>
      <c r="AP4" s="173"/>
      <c r="AQ4" s="173"/>
      <c r="AR4" s="173"/>
      <c r="AS4" s="174"/>
    </row>
    <row r="5" spans="1:59" s="170" customFormat="1" ht="18.75" customHeight="1" thickBot="1">
      <c r="A5" s="569" t="s">
        <v>30</v>
      </c>
      <c r="B5" s="570"/>
      <c r="C5" s="570"/>
      <c r="D5" s="570"/>
      <c r="E5" s="492" t="s">
        <v>149</v>
      </c>
      <c r="F5" s="493"/>
      <c r="G5" s="493"/>
      <c r="H5" s="493"/>
      <c r="I5" s="493"/>
      <c r="J5" s="493"/>
      <c r="K5" s="493"/>
      <c r="L5" s="493"/>
      <c r="M5" s="493"/>
      <c r="N5" s="493"/>
      <c r="O5" s="493"/>
      <c r="P5" s="569" t="s">
        <v>94</v>
      </c>
      <c r="Q5" s="570"/>
      <c r="R5" s="570"/>
      <c r="S5" s="570"/>
      <c r="T5" s="570"/>
      <c r="U5" s="570"/>
      <c r="V5" s="570"/>
      <c r="W5" s="570"/>
      <c r="X5" s="570"/>
      <c r="Y5" s="571"/>
      <c r="Z5" s="572" t="s">
        <v>95</v>
      </c>
      <c r="AA5" s="570"/>
      <c r="AB5" s="570"/>
      <c r="AC5" s="570"/>
      <c r="AD5" s="570"/>
      <c r="AE5" s="570"/>
      <c r="AF5" s="570"/>
      <c r="AG5" s="570"/>
      <c r="AH5" s="570"/>
      <c r="AI5" s="570"/>
      <c r="AJ5" s="570"/>
      <c r="AK5" s="570"/>
      <c r="AL5" s="570"/>
      <c r="AM5" s="570"/>
      <c r="AN5" s="570"/>
      <c r="AO5" s="570"/>
      <c r="AP5" s="570"/>
      <c r="AQ5" s="570"/>
      <c r="AR5" s="570"/>
      <c r="AS5" s="573"/>
    </row>
    <row r="6" spans="1:59" s="170" customFormat="1" ht="18.75" customHeight="1" thickBot="1">
      <c r="A6" s="581"/>
      <c r="B6" s="582"/>
      <c r="C6" s="582"/>
      <c r="D6" s="582"/>
      <c r="E6" s="583" t="s">
        <v>29</v>
      </c>
      <c r="F6" s="584"/>
      <c r="G6" s="584"/>
      <c r="H6" s="584"/>
      <c r="I6" s="584"/>
      <c r="J6" s="584"/>
      <c r="K6" s="584"/>
      <c r="L6" s="584"/>
      <c r="M6" s="584"/>
      <c r="N6" s="584"/>
      <c r="O6" s="584"/>
      <c r="P6" s="584"/>
      <c r="Q6" s="584"/>
      <c r="R6" s="584"/>
      <c r="S6" s="584"/>
      <c r="T6" s="584"/>
      <c r="U6" s="584"/>
      <c r="V6" s="584"/>
      <c r="W6" s="584"/>
      <c r="X6" s="584"/>
      <c r="Y6" s="584"/>
      <c r="Z6" s="584"/>
      <c r="AA6" s="585"/>
      <c r="AB6" s="572" t="s">
        <v>23</v>
      </c>
      <c r="AC6" s="570"/>
      <c r="AD6" s="570"/>
      <c r="AE6" s="570"/>
      <c r="AF6" s="570"/>
      <c r="AG6" s="570"/>
      <c r="AH6" s="570"/>
      <c r="AI6" s="570"/>
      <c r="AJ6" s="570"/>
      <c r="AK6" s="570"/>
      <c r="AL6" s="570"/>
      <c r="AM6" s="570"/>
      <c r="AN6" s="570"/>
      <c r="AO6" s="570"/>
      <c r="AP6" s="570"/>
      <c r="AQ6" s="570"/>
      <c r="AR6" s="570"/>
      <c r="AS6" s="573"/>
    </row>
    <row r="7" spans="1:59" s="170" customFormat="1" ht="18.75" customHeight="1" thickBot="1">
      <c r="A7" s="569" t="s">
        <v>28</v>
      </c>
      <c r="B7" s="570"/>
      <c r="C7" s="570"/>
      <c r="D7" s="175" t="s">
        <v>96</v>
      </c>
      <c r="E7" s="586" t="s">
        <v>27</v>
      </c>
      <c r="F7" s="584"/>
      <c r="G7" s="584"/>
      <c r="H7" s="584"/>
      <c r="I7" s="584"/>
      <c r="J7" s="584"/>
      <c r="K7" s="584"/>
      <c r="L7" s="585"/>
      <c r="M7" s="586" t="s">
        <v>97</v>
      </c>
      <c r="N7" s="584"/>
      <c r="O7" s="584"/>
      <c r="P7" s="584"/>
      <c r="Q7" s="584"/>
      <c r="R7" s="584"/>
      <c r="S7" s="584"/>
      <c r="T7" s="584"/>
      <c r="U7" s="584"/>
      <c r="V7" s="585"/>
      <c r="W7" s="586" t="s">
        <v>26</v>
      </c>
      <c r="X7" s="584"/>
      <c r="Y7" s="584"/>
      <c r="Z7" s="584"/>
      <c r="AA7" s="584"/>
      <c r="AB7" s="584"/>
      <c r="AC7" s="584"/>
      <c r="AD7" s="584"/>
      <c r="AE7" s="585"/>
      <c r="AF7" s="587" t="s">
        <v>150</v>
      </c>
      <c r="AG7" s="588"/>
      <c r="AH7" s="588"/>
      <c r="AI7" s="588"/>
      <c r="AJ7" s="588"/>
      <c r="AK7" s="588"/>
      <c r="AL7" s="588"/>
      <c r="AM7" s="588"/>
      <c r="AN7" s="588"/>
      <c r="AO7" s="588"/>
      <c r="AP7" s="588"/>
      <c r="AQ7" s="588"/>
      <c r="AR7" s="588"/>
      <c r="AS7" s="589"/>
    </row>
    <row r="8" spans="1:59" s="170" customFormat="1" ht="18.75" customHeight="1" thickBot="1">
      <c r="A8" s="569" t="s">
        <v>98</v>
      </c>
      <c r="B8" s="570"/>
      <c r="C8" s="570"/>
      <c r="D8" s="570"/>
      <c r="E8" s="570"/>
      <c r="F8" s="570"/>
      <c r="G8" s="570"/>
      <c r="H8" s="570"/>
      <c r="I8" s="570"/>
      <c r="J8" s="570"/>
      <c r="K8" s="570"/>
      <c r="L8" s="571"/>
      <c r="M8" s="592"/>
      <c r="N8" s="593"/>
      <c r="O8" s="593"/>
      <c r="P8" s="593"/>
      <c r="Q8" s="593"/>
      <c r="R8" s="593"/>
      <c r="S8" s="593"/>
      <c r="T8" s="593"/>
      <c r="U8" s="593"/>
      <c r="V8" s="594"/>
      <c r="W8" s="586" t="s">
        <v>24</v>
      </c>
      <c r="X8" s="584"/>
      <c r="Y8" s="584"/>
      <c r="Z8" s="584"/>
      <c r="AA8" s="584"/>
      <c r="AB8" s="584"/>
      <c r="AC8" s="584"/>
      <c r="AD8" s="584"/>
      <c r="AE8" s="585"/>
      <c r="AF8" s="595"/>
      <c r="AG8" s="596"/>
      <c r="AH8" s="596"/>
      <c r="AI8" s="596"/>
      <c r="AJ8" s="596"/>
      <c r="AK8" s="596"/>
      <c r="AL8" s="596"/>
      <c r="AM8" s="596"/>
      <c r="AN8" s="596"/>
      <c r="AO8" s="596"/>
      <c r="AP8" s="596"/>
      <c r="AQ8" s="596"/>
      <c r="AR8" s="596"/>
      <c r="AS8" s="597"/>
    </row>
    <row r="9" spans="1:59" s="170" customFormat="1" ht="18.75" customHeight="1">
      <c r="A9" s="598" t="s">
        <v>22</v>
      </c>
      <c r="B9" s="601" t="s">
        <v>21</v>
      </c>
      <c r="C9" s="590" t="s">
        <v>20</v>
      </c>
      <c r="D9" s="603" t="s">
        <v>19</v>
      </c>
      <c r="E9" s="601" t="s">
        <v>18</v>
      </c>
      <c r="F9" s="603"/>
      <c r="G9" s="603"/>
      <c r="H9" s="603"/>
      <c r="I9" s="603"/>
      <c r="J9" s="603"/>
      <c r="K9" s="605"/>
      <c r="L9" s="601" t="s">
        <v>17</v>
      </c>
      <c r="M9" s="603"/>
      <c r="N9" s="603"/>
      <c r="O9" s="603"/>
      <c r="P9" s="603"/>
      <c r="Q9" s="603"/>
      <c r="R9" s="605"/>
      <c r="S9" s="601" t="s">
        <v>16</v>
      </c>
      <c r="T9" s="603"/>
      <c r="U9" s="603"/>
      <c r="V9" s="603"/>
      <c r="W9" s="603"/>
      <c r="X9" s="603"/>
      <c r="Y9" s="605"/>
      <c r="Z9" s="608" t="s">
        <v>15</v>
      </c>
      <c r="AA9" s="603"/>
      <c r="AB9" s="603"/>
      <c r="AC9" s="603"/>
      <c r="AD9" s="603"/>
      <c r="AE9" s="603"/>
      <c r="AF9" s="605"/>
      <c r="AG9" s="609"/>
      <c r="AH9" s="610"/>
      <c r="AI9" s="611"/>
      <c r="AJ9" s="612" t="s">
        <v>99</v>
      </c>
      <c r="AK9" s="590"/>
      <c r="AL9" s="590"/>
      <c r="AM9" s="590" t="s">
        <v>14</v>
      </c>
      <c r="AN9" s="590"/>
      <c r="AO9" s="590"/>
      <c r="AP9" s="590" t="s">
        <v>13</v>
      </c>
      <c r="AQ9" s="590"/>
      <c r="AR9" s="590"/>
      <c r="AS9" s="577" t="s">
        <v>12</v>
      </c>
    </row>
    <row r="10" spans="1:59" s="170" customFormat="1" ht="18.75" customHeight="1">
      <c r="A10" s="599"/>
      <c r="B10" s="602"/>
      <c r="C10" s="591"/>
      <c r="D10" s="604"/>
      <c r="E10" s="176">
        <v>1</v>
      </c>
      <c r="F10" s="177">
        <v>2</v>
      </c>
      <c r="G10" s="177">
        <v>3</v>
      </c>
      <c r="H10" s="178">
        <v>4</v>
      </c>
      <c r="I10" s="177">
        <v>5</v>
      </c>
      <c r="J10" s="177">
        <v>6</v>
      </c>
      <c r="K10" s="179">
        <v>7</v>
      </c>
      <c r="L10" s="176">
        <v>8</v>
      </c>
      <c r="M10" s="177">
        <v>9</v>
      </c>
      <c r="N10" s="177">
        <v>10</v>
      </c>
      <c r="O10" s="177">
        <v>11</v>
      </c>
      <c r="P10" s="177">
        <v>12</v>
      </c>
      <c r="Q10" s="177">
        <v>13</v>
      </c>
      <c r="R10" s="179">
        <v>14</v>
      </c>
      <c r="S10" s="176">
        <v>15</v>
      </c>
      <c r="T10" s="177">
        <v>16</v>
      </c>
      <c r="U10" s="177">
        <v>17</v>
      </c>
      <c r="V10" s="177">
        <v>18</v>
      </c>
      <c r="W10" s="177">
        <v>19</v>
      </c>
      <c r="X10" s="177">
        <v>20</v>
      </c>
      <c r="Y10" s="179">
        <v>21</v>
      </c>
      <c r="Z10" s="178">
        <v>22</v>
      </c>
      <c r="AA10" s="177">
        <v>23</v>
      </c>
      <c r="AB10" s="177">
        <v>24</v>
      </c>
      <c r="AC10" s="177">
        <v>25</v>
      </c>
      <c r="AD10" s="177">
        <v>26</v>
      </c>
      <c r="AE10" s="177">
        <v>27</v>
      </c>
      <c r="AF10" s="179">
        <v>28</v>
      </c>
      <c r="AG10" s="180">
        <v>29</v>
      </c>
      <c r="AH10" s="181">
        <v>30</v>
      </c>
      <c r="AI10" s="182">
        <v>31</v>
      </c>
      <c r="AJ10" s="613"/>
      <c r="AK10" s="591"/>
      <c r="AL10" s="591"/>
      <c r="AM10" s="591"/>
      <c r="AN10" s="591"/>
      <c r="AO10" s="591"/>
      <c r="AP10" s="591"/>
      <c r="AQ10" s="591"/>
      <c r="AR10" s="591"/>
      <c r="AS10" s="578"/>
    </row>
    <row r="11" spans="1:59" s="170" customFormat="1" ht="18.75" customHeight="1">
      <c r="A11" s="599"/>
      <c r="B11" s="602"/>
      <c r="C11" s="591"/>
      <c r="D11" s="604"/>
      <c r="E11" s="183" t="s">
        <v>100</v>
      </c>
      <c r="F11" s="177" t="s">
        <v>101</v>
      </c>
      <c r="G11" s="177" t="s">
        <v>102</v>
      </c>
      <c r="H11" s="177" t="s">
        <v>103</v>
      </c>
      <c r="I11" s="177" t="s">
        <v>104</v>
      </c>
      <c r="J11" s="177" t="s">
        <v>105</v>
      </c>
      <c r="K11" s="179" t="s">
        <v>106</v>
      </c>
      <c r="L11" s="183" t="s">
        <v>100</v>
      </c>
      <c r="M11" s="177" t="s">
        <v>101</v>
      </c>
      <c r="N11" s="177" t="s">
        <v>102</v>
      </c>
      <c r="O11" s="177" t="s">
        <v>103</v>
      </c>
      <c r="P11" s="177" t="s">
        <v>104</v>
      </c>
      <c r="Q11" s="177" t="s">
        <v>105</v>
      </c>
      <c r="R11" s="179" t="s">
        <v>106</v>
      </c>
      <c r="S11" s="183" t="s">
        <v>100</v>
      </c>
      <c r="T11" s="177" t="s">
        <v>101</v>
      </c>
      <c r="U11" s="177" t="s">
        <v>102</v>
      </c>
      <c r="V11" s="177" t="s">
        <v>103</v>
      </c>
      <c r="W11" s="177" t="s">
        <v>104</v>
      </c>
      <c r="X11" s="177" t="s">
        <v>105</v>
      </c>
      <c r="Y11" s="179" t="s">
        <v>106</v>
      </c>
      <c r="Z11" s="183" t="s">
        <v>100</v>
      </c>
      <c r="AA11" s="177" t="s">
        <v>101</v>
      </c>
      <c r="AB11" s="177" t="s">
        <v>102</v>
      </c>
      <c r="AC11" s="177" t="s">
        <v>103</v>
      </c>
      <c r="AD11" s="177" t="s">
        <v>104</v>
      </c>
      <c r="AE11" s="177" t="s">
        <v>105</v>
      </c>
      <c r="AF11" s="179" t="s">
        <v>106</v>
      </c>
      <c r="AG11" s="180" t="s">
        <v>100</v>
      </c>
      <c r="AH11" s="181" t="s">
        <v>101</v>
      </c>
      <c r="AI11" s="182" t="s">
        <v>102</v>
      </c>
      <c r="AJ11" s="613"/>
      <c r="AK11" s="591"/>
      <c r="AL11" s="591"/>
      <c r="AM11" s="591"/>
      <c r="AN11" s="591"/>
      <c r="AO11" s="591"/>
      <c r="AP11" s="591"/>
      <c r="AQ11" s="591"/>
      <c r="AR11" s="591"/>
      <c r="AS11" s="578"/>
    </row>
    <row r="12" spans="1:59" s="170" customFormat="1" ht="17.25" customHeight="1">
      <c r="A12" s="599"/>
      <c r="B12" s="183" t="s">
        <v>112</v>
      </c>
      <c r="C12" s="184" t="s">
        <v>107</v>
      </c>
      <c r="D12" s="185" t="s">
        <v>108</v>
      </c>
      <c r="E12" s="183">
        <v>8</v>
      </c>
      <c r="F12" s="186">
        <v>8</v>
      </c>
      <c r="G12" s="186"/>
      <c r="H12" s="187"/>
      <c r="I12" s="186">
        <v>8</v>
      </c>
      <c r="J12" s="184">
        <v>8</v>
      </c>
      <c r="K12" s="185">
        <v>8</v>
      </c>
      <c r="L12" s="183">
        <v>8</v>
      </c>
      <c r="M12" s="186">
        <v>8</v>
      </c>
      <c r="N12" s="186"/>
      <c r="O12" s="186"/>
      <c r="P12" s="186">
        <v>8</v>
      </c>
      <c r="Q12" s="184">
        <v>8</v>
      </c>
      <c r="R12" s="185">
        <v>8</v>
      </c>
      <c r="S12" s="183">
        <v>8</v>
      </c>
      <c r="T12" s="186">
        <v>8</v>
      </c>
      <c r="U12" s="186"/>
      <c r="V12" s="186"/>
      <c r="W12" s="186">
        <v>8</v>
      </c>
      <c r="X12" s="184">
        <v>8</v>
      </c>
      <c r="Y12" s="185">
        <v>8</v>
      </c>
      <c r="Z12" s="183">
        <v>8</v>
      </c>
      <c r="AA12" s="186">
        <v>8</v>
      </c>
      <c r="AB12" s="186"/>
      <c r="AC12" s="186"/>
      <c r="AD12" s="186">
        <v>8</v>
      </c>
      <c r="AE12" s="184">
        <v>8</v>
      </c>
      <c r="AF12" s="185">
        <v>8</v>
      </c>
      <c r="AG12" s="188">
        <v>8</v>
      </c>
      <c r="AH12" s="189">
        <v>8</v>
      </c>
      <c r="AI12" s="190"/>
      <c r="AJ12" s="579">
        <f>SUM(E12:AF12)</f>
        <v>160</v>
      </c>
      <c r="AK12" s="579"/>
      <c r="AL12" s="580"/>
      <c r="AM12" s="574">
        <f>AJ12/4</f>
        <v>40</v>
      </c>
      <c r="AN12" s="575"/>
      <c r="AO12" s="576"/>
      <c r="AP12" s="574">
        <f>IF($AG$23=0,0,ROUNDDOWN(AM12/$AG$23,1))</f>
        <v>1</v>
      </c>
      <c r="AQ12" s="575"/>
      <c r="AR12" s="576"/>
      <c r="AS12" s="191" t="s">
        <v>144</v>
      </c>
    </row>
    <row r="13" spans="1:59" s="170" customFormat="1" ht="17.25" customHeight="1">
      <c r="A13" s="599"/>
      <c r="B13" s="183" t="s">
        <v>112</v>
      </c>
      <c r="C13" s="184" t="s">
        <v>107</v>
      </c>
      <c r="D13" s="185" t="s">
        <v>109</v>
      </c>
      <c r="E13" s="183">
        <v>8</v>
      </c>
      <c r="F13" s="186">
        <v>8</v>
      </c>
      <c r="G13" s="186"/>
      <c r="H13" s="186"/>
      <c r="I13" s="186">
        <v>8</v>
      </c>
      <c r="J13" s="184">
        <v>8</v>
      </c>
      <c r="K13" s="185">
        <v>8</v>
      </c>
      <c r="L13" s="183">
        <v>8</v>
      </c>
      <c r="M13" s="186">
        <v>8</v>
      </c>
      <c r="N13" s="186"/>
      <c r="O13" s="186"/>
      <c r="P13" s="186">
        <v>8</v>
      </c>
      <c r="Q13" s="184">
        <v>8</v>
      </c>
      <c r="R13" s="185">
        <v>8</v>
      </c>
      <c r="S13" s="183">
        <v>8</v>
      </c>
      <c r="T13" s="186">
        <v>8</v>
      </c>
      <c r="U13" s="186"/>
      <c r="V13" s="186"/>
      <c r="W13" s="186">
        <v>8</v>
      </c>
      <c r="X13" s="184">
        <v>8</v>
      </c>
      <c r="Y13" s="185">
        <v>8</v>
      </c>
      <c r="Z13" s="183">
        <v>8</v>
      </c>
      <c r="AA13" s="186">
        <v>8</v>
      </c>
      <c r="AB13" s="186"/>
      <c r="AC13" s="186"/>
      <c r="AD13" s="186">
        <v>8</v>
      </c>
      <c r="AE13" s="184">
        <v>8</v>
      </c>
      <c r="AF13" s="185">
        <v>8</v>
      </c>
      <c r="AG13" s="188">
        <v>8</v>
      </c>
      <c r="AH13" s="189">
        <v>8</v>
      </c>
      <c r="AI13" s="190"/>
      <c r="AJ13" s="579">
        <f t="shared" ref="AJ13:AJ21" si="0">SUM(E13:AF13)</f>
        <v>160</v>
      </c>
      <c r="AK13" s="579"/>
      <c r="AL13" s="580"/>
      <c r="AM13" s="574">
        <f t="shared" ref="AM13:AM21" si="1">AJ13/4</f>
        <v>40</v>
      </c>
      <c r="AN13" s="575"/>
      <c r="AO13" s="576"/>
      <c r="AP13" s="574">
        <f t="shared" ref="AP13:AP21" si="2">IF($AG$23=0,0,ROUNDDOWN(AM13/$AG$23,1))</f>
        <v>1</v>
      </c>
      <c r="AQ13" s="575"/>
      <c r="AR13" s="576"/>
      <c r="AS13" s="191"/>
    </row>
    <row r="14" spans="1:59" s="170" customFormat="1" ht="17.25" customHeight="1">
      <c r="A14" s="599"/>
      <c r="B14" s="183" t="s">
        <v>112</v>
      </c>
      <c r="C14" s="184" t="s">
        <v>110</v>
      </c>
      <c r="D14" s="185" t="s">
        <v>111</v>
      </c>
      <c r="E14" s="183"/>
      <c r="F14" s="186">
        <v>8</v>
      </c>
      <c r="G14" s="186"/>
      <c r="H14" s="186"/>
      <c r="I14" s="186">
        <v>8</v>
      </c>
      <c r="J14" s="184"/>
      <c r="K14" s="185">
        <v>8</v>
      </c>
      <c r="L14" s="183"/>
      <c r="M14" s="186">
        <v>8</v>
      </c>
      <c r="N14" s="186"/>
      <c r="O14" s="186"/>
      <c r="P14" s="186">
        <v>8</v>
      </c>
      <c r="Q14" s="184"/>
      <c r="R14" s="185">
        <v>8</v>
      </c>
      <c r="S14" s="183"/>
      <c r="T14" s="186">
        <v>8</v>
      </c>
      <c r="U14" s="186"/>
      <c r="V14" s="186"/>
      <c r="W14" s="186">
        <v>8</v>
      </c>
      <c r="X14" s="184"/>
      <c r="Y14" s="185">
        <v>8</v>
      </c>
      <c r="Z14" s="183"/>
      <c r="AA14" s="186">
        <v>8</v>
      </c>
      <c r="AB14" s="186"/>
      <c r="AC14" s="186"/>
      <c r="AD14" s="186">
        <v>8</v>
      </c>
      <c r="AE14" s="184"/>
      <c r="AF14" s="185">
        <v>8</v>
      </c>
      <c r="AG14" s="188"/>
      <c r="AH14" s="189">
        <v>8</v>
      </c>
      <c r="AI14" s="190"/>
      <c r="AJ14" s="579">
        <f>SUM(E14:AF14)</f>
        <v>96</v>
      </c>
      <c r="AK14" s="579"/>
      <c r="AL14" s="580"/>
      <c r="AM14" s="574">
        <f t="shared" si="1"/>
        <v>24</v>
      </c>
      <c r="AN14" s="575"/>
      <c r="AO14" s="576"/>
      <c r="AP14" s="574">
        <f t="shared" si="2"/>
        <v>0.6</v>
      </c>
      <c r="AQ14" s="575"/>
      <c r="AR14" s="576"/>
      <c r="AS14" s="191" t="s">
        <v>145</v>
      </c>
    </row>
    <row r="15" spans="1:59" s="170" customFormat="1" ht="17.25" customHeight="1">
      <c r="A15" s="599"/>
      <c r="B15" s="183" t="s">
        <v>112</v>
      </c>
      <c r="C15" s="184" t="s">
        <v>113</v>
      </c>
      <c r="D15" s="185" t="s">
        <v>114</v>
      </c>
      <c r="E15" s="183">
        <v>4</v>
      </c>
      <c r="F15" s="186">
        <v>4</v>
      </c>
      <c r="G15" s="186"/>
      <c r="H15" s="186"/>
      <c r="I15" s="186">
        <v>4</v>
      </c>
      <c r="J15" s="184">
        <v>4</v>
      </c>
      <c r="K15" s="185">
        <v>4</v>
      </c>
      <c r="L15" s="183">
        <v>4</v>
      </c>
      <c r="M15" s="186">
        <v>4</v>
      </c>
      <c r="N15" s="186"/>
      <c r="O15" s="186"/>
      <c r="P15" s="186">
        <v>4</v>
      </c>
      <c r="Q15" s="184">
        <v>4</v>
      </c>
      <c r="R15" s="185">
        <v>4</v>
      </c>
      <c r="S15" s="183">
        <v>4</v>
      </c>
      <c r="T15" s="186">
        <v>4</v>
      </c>
      <c r="U15" s="186"/>
      <c r="V15" s="186"/>
      <c r="W15" s="186">
        <v>4</v>
      </c>
      <c r="X15" s="184">
        <v>4</v>
      </c>
      <c r="Y15" s="185">
        <v>4</v>
      </c>
      <c r="Z15" s="183">
        <v>4</v>
      </c>
      <c r="AA15" s="186">
        <v>4</v>
      </c>
      <c r="AB15" s="186"/>
      <c r="AC15" s="186"/>
      <c r="AD15" s="186">
        <v>4</v>
      </c>
      <c r="AE15" s="184">
        <v>4</v>
      </c>
      <c r="AF15" s="185">
        <v>4</v>
      </c>
      <c r="AG15" s="188">
        <v>4</v>
      </c>
      <c r="AH15" s="189">
        <v>4</v>
      </c>
      <c r="AI15" s="190"/>
      <c r="AJ15" s="579">
        <f>SUM(E15:AF15)</f>
        <v>80</v>
      </c>
      <c r="AK15" s="579"/>
      <c r="AL15" s="580"/>
      <c r="AM15" s="574">
        <f>AJ15/4</f>
        <v>20</v>
      </c>
      <c r="AN15" s="575"/>
      <c r="AO15" s="576"/>
      <c r="AP15" s="574">
        <f t="shared" si="2"/>
        <v>0.5</v>
      </c>
      <c r="AQ15" s="575"/>
      <c r="AR15" s="576"/>
      <c r="AS15" s="191" t="s">
        <v>146</v>
      </c>
    </row>
    <row r="16" spans="1:59" s="170" customFormat="1" ht="17.25" customHeight="1">
      <c r="A16" s="599"/>
      <c r="B16" s="192" t="s">
        <v>115</v>
      </c>
      <c r="C16" s="193" t="s">
        <v>116</v>
      </c>
      <c r="D16" s="185" t="s">
        <v>117</v>
      </c>
      <c r="E16" s="183"/>
      <c r="F16" s="186"/>
      <c r="G16" s="186"/>
      <c r="H16" s="186"/>
      <c r="I16" s="186"/>
      <c r="J16" s="184"/>
      <c r="K16" s="185"/>
      <c r="L16" s="183"/>
      <c r="M16" s="186"/>
      <c r="N16" s="186"/>
      <c r="O16" s="186"/>
      <c r="P16" s="186"/>
      <c r="Q16" s="184"/>
      <c r="R16" s="185"/>
      <c r="S16" s="183"/>
      <c r="T16" s="186"/>
      <c r="U16" s="186"/>
      <c r="V16" s="186"/>
      <c r="W16" s="186"/>
      <c r="X16" s="184"/>
      <c r="Y16" s="185"/>
      <c r="Z16" s="183"/>
      <c r="AA16" s="186"/>
      <c r="AB16" s="186"/>
      <c r="AC16" s="186"/>
      <c r="AD16" s="186"/>
      <c r="AE16" s="184"/>
      <c r="AF16" s="185"/>
      <c r="AG16" s="188"/>
      <c r="AH16" s="189"/>
      <c r="AI16" s="190"/>
      <c r="AJ16" s="579">
        <f t="shared" si="0"/>
        <v>0</v>
      </c>
      <c r="AK16" s="579"/>
      <c r="AL16" s="580"/>
      <c r="AM16" s="574">
        <f t="shared" si="1"/>
        <v>0</v>
      </c>
      <c r="AN16" s="575"/>
      <c r="AO16" s="576"/>
      <c r="AP16" s="574">
        <f t="shared" si="2"/>
        <v>0</v>
      </c>
      <c r="AQ16" s="575"/>
      <c r="AR16" s="576"/>
      <c r="AS16" s="191"/>
    </row>
    <row r="17" spans="1:45" s="170" customFormat="1" ht="17.25" customHeight="1">
      <c r="A17" s="599"/>
      <c r="B17" s="192" t="s">
        <v>141</v>
      </c>
      <c r="C17" s="184" t="s">
        <v>113</v>
      </c>
      <c r="D17" s="185" t="s">
        <v>142</v>
      </c>
      <c r="E17" s="183">
        <v>8</v>
      </c>
      <c r="F17" s="186">
        <v>8</v>
      </c>
      <c r="G17" s="186"/>
      <c r="H17" s="186"/>
      <c r="I17" s="186">
        <v>8</v>
      </c>
      <c r="J17" s="184">
        <v>8</v>
      </c>
      <c r="K17" s="185">
        <v>8</v>
      </c>
      <c r="L17" s="183">
        <v>8</v>
      </c>
      <c r="M17" s="186">
        <v>8</v>
      </c>
      <c r="N17" s="186"/>
      <c r="O17" s="186"/>
      <c r="P17" s="186">
        <v>8</v>
      </c>
      <c r="Q17" s="184">
        <v>8</v>
      </c>
      <c r="R17" s="185">
        <v>8</v>
      </c>
      <c r="S17" s="183">
        <v>8</v>
      </c>
      <c r="T17" s="186">
        <v>8</v>
      </c>
      <c r="U17" s="186"/>
      <c r="V17" s="186"/>
      <c r="W17" s="186">
        <v>8</v>
      </c>
      <c r="X17" s="184">
        <v>8</v>
      </c>
      <c r="Y17" s="185">
        <v>8</v>
      </c>
      <c r="Z17" s="183">
        <v>8</v>
      </c>
      <c r="AA17" s="186">
        <v>8</v>
      </c>
      <c r="AB17" s="186"/>
      <c r="AC17" s="186"/>
      <c r="AD17" s="186">
        <v>8</v>
      </c>
      <c r="AE17" s="184">
        <v>8</v>
      </c>
      <c r="AF17" s="185">
        <v>8</v>
      </c>
      <c r="AG17" s="188">
        <v>8</v>
      </c>
      <c r="AH17" s="189">
        <v>8</v>
      </c>
      <c r="AI17" s="190"/>
      <c r="AJ17" s="579">
        <f>SUM(E17:AF17)</f>
        <v>160</v>
      </c>
      <c r="AK17" s="579"/>
      <c r="AL17" s="580"/>
      <c r="AM17" s="574">
        <f t="shared" si="1"/>
        <v>40</v>
      </c>
      <c r="AN17" s="575"/>
      <c r="AO17" s="576"/>
      <c r="AP17" s="574">
        <f t="shared" si="2"/>
        <v>1</v>
      </c>
      <c r="AQ17" s="575"/>
      <c r="AR17" s="576"/>
      <c r="AS17" s="191" t="s">
        <v>143</v>
      </c>
    </row>
    <row r="18" spans="1:45" s="170" customFormat="1" ht="17.25" customHeight="1">
      <c r="A18" s="599"/>
      <c r="B18" s="192"/>
      <c r="C18" s="193"/>
      <c r="D18" s="185"/>
      <c r="E18" s="183"/>
      <c r="F18" s="186"/>
      <c r="G18" s="186"/>
      <c r="H18" s="186"/>
      <c r="I18" s="186"/>
      <c r="J18" s="184"/>
      <c r="K18" s="185"/>
      <c r="L18" s="183"/>
      <c r="M18" s="186"/>
      <c r="N18" s="186"/>
      <c r="O18" s="186"/>
      <c r="P18" s="186"/>
      <c r="Q18" s="184"/>
      <c r="R18" s="185"/>
      <c r="S18" s="183"/>
      <c r="T18" s="186"/>
      <c r="U18" s="186"/>
      <c r="V18" s="186"/>
      <c r="W18" s="186"/>
      <c r="X18" s="184"/>
      <c r="Y18" s="185"/>
      <c r="Z18" s="183"/>
      <c r="AA18" s="186"/>
      <c r="AB18" s="186"/>
      <c r="AC18" s="186"/>
      <c r="AD18" s="186"/>
      <c r="AE18" s="184"/>
      <c r="AF18" s="185"/>
      <c r="AG18" s="188"/>
      <c r="AH18" s="189"/>
      <c r="AI18" s="190"/>
      <c r="AJ18" s="579">
        <f>SUM(E18:AF18)</f>
        <v>0</v>
      </c>
      <c r="AK18" s="579"/>
      <c r="AL18" s="580"/>
      <c r="AM18" s="574">
        <f>AJ18/4</f>
        <v>0</v>
      </c>
      <c r="AN18" s="575"/>
      <c r="AO18" s="576"/>
      <c r="AP18" s="574">
        <f t="shared" si="2"/>
        <v>0</v>
      </c>
      <c r="AQ18" s="575"/>
      <c r="AR18" s="576"/>
      <c r="AS18" s="191"/>
    </row>
    <row r="19" spans="1:45" s="170" customFormat="1" ht="17.25" customHeight="1">
      <c r="A19" s="599"/>
      <c r="B19" s="192"/>
      <c r="C19" s="193"/>
      <c r="D19" s="185"/>
      <c r="E19" s="183"/>
      <c r="F19" s="186"/>
      <c r="G19" s="186"/>
      <c r="H19" s="186"/>
      <c r="I19" s="186"/>
      <c r="J19" s="184"/>
      <c r="K19" s="185"/>
      <c r="L19" s="183"/>
      <c r="M19" s="186"/>
      <c r="N19" s="186"/>
      <c r="O19" s="186"/>
      <c r="P19" s="186"/>
      <c r="Q19" s="184"/>
      <c r="R19" s="185"/>
      <c r="S19" s="183"/>
      <c r="T19" s="186"/>
      <c r="U19" s="186"/>
      <c r="V19" s="186"/>
      <c r="W19" s="186"/>
      <c r="X19" s="184"/>
      <c r="Y19" s="185"/>
      <c r="Z19" s="183"/>
      <c r="AA19" s="186"/>
      <c r="AB19" s="186"/>
      <c r="AC19" s="186"/>
      <c r="AD19" s="186"/>
      <c r="AE19" s="184"/>
      <c r="AF19" s="185"/>
      <c r="AG19" s="188"/>
      <c r="AH19" s="189"/>
      <c r="AI19" s="190"/>
      <c r="AJ19" s="579">
        <f>SUM(E19:AF19)</f>
        <v>0</v>
      </c>
      <c r="AK19" s="579"/>
      <c r="AL19" s="580"/>
      <c r="AM19" s="574">
        <f t="shared" si="1"/>
        <v>0</v>
      </c>
      <c r="AN19" s="575"/>
      <c r="AO19" s="576"/>
      <c r="AP19" s="574">
        <f t="shared" si="2"/>
        <v>0</v>
      </c>
      <c r="AQ19" s="575"/>
      <c r="AR19" s="576"/>
      <c r="AS19" s="191"/>
    </row>
    <row r="20" spans="1:45" s="170" customFormat="1" ht="17.25" customHeight="1">
      <c r="A20" s="599"/>
      <c r="B20" s="183"/>
      <c r="C20" s="184"/>
      <c r="D20" s="185"/>
      <c r="E20" s="183"/>
      <c r="F20" s="186"/>
      <c r="G20" s="186"/>
      <c r="H20" s="186"/>
      <c r="I20" s="186"/>
      <c r="J20" s="184"/>
      <c r="K20" s="185"/>
      <c r="L20" s="183"/>
      <c r="M20" s="186"/>
      <c r="N20" s="186"/>
      <c r="O20" s="186"/>
      <c r="P20" s="186"/>
      <c r="Q20" s="184"/>
      <c r="R20" s="185"/>
      <c r="S20" s="183"/>
      <c r="T20" s="186"/>
      <c r="U20" s="186"/>
      <c r="V20" s="186"/>
      <c r="W20" s="186"/>
      <c r="X20" s="184"/>
      <c r="Y20" s="185"/>
      <c r="Z20" s="183"/>
      <c r="AA20" s="186"/>
      <c r="AB20" s="186"/>
      <c r="AC20" s="186"/>
      <c r="AD20" s="186"/>
      <c r="AE20" s="184"/>
      <c r="AF20" s="185"/>
      <c r="AG20" s="188"/>
      <c r="AH20" s="189"/>
      <c r="AI20" s="190"/>
      <c r="AJ20" s="579">
        <f t="shared" si="0"/>
        <v>0</v>
      </c>
      <c r="AK20" s="579"/>
      <c r="AL20" s="580"/>
      <c r="AM20" s="574">
        <f t="shared" si="1"/>
        <v>0</v>
      </c>
      <c r="AN20" s="575"/>
      <c r="AO20" s="576"/>
      <c r="AP20" s="574">
        <f t="shared" si="2"/>
        <v>0</v>
      </c>
      <c r="AQ20" s="575"/>
      <c r="AR20" s="576"/>
      <c r="AS20" s="191"/>
    </row>
    <row r="21" spans="1:45" s="170" customFormat="1" ht="17.25" customHeight="1" thickBot="1">
      <c r="A21" s="599"/>
      <c r="B21" s="183"/>
      <c r="C21" s="184"/>
      <c r="D21" s="194"/>
      <c r="E21" s="183"/>
      <c r="F21" s="184"/>
      <c r="G21" s="186"/>
      <c r="H21" s="186"/>
      <c r="I21" s="186"/>
      <c r="J21" s="184"/>
      <c r="K21" s="185"/>
      <c r="L21" s="183"/>
      <c r="M21" s="186"/>
      <c r="N21" s="186"/>
      <c r="O21" s="186"/>
      <c r="P21" s="186"/>
      <c r="Q21" s="184"/>
      <c r="R21" s="185"/>
      <c r="S21" s="183"/>
      <c r="T21" s="186"/>
      <c r="U21" s="186"/>
      <c r="V21" s="186"/>
      <c r="W21" s="186"/>
      <c r="X21" s="184"/>
      <c r="Y21" s="185"/>
      <c r="Z21" s="183"/>
      <c r="AA21" s="186"/>
      <c r="AB21" s="186"/>
      <c r="AC21" s="186"/>
      <c r="AD21" s="186"/>
      <c r="AE21" s="184"/>
      <c r="AF21" s="185"/>
      <c r="AG21" s="188"/>
      <c r="AH21" s="189"/>
      <c r="AI21" s="190"/>
      <c r="AJ21" s="579">
        <f t="shared" si="0"/>
        <v>0</v>
      </c>
      <c r="AK21" s="579"/>
      <c r="AL21" s="580"/>
      <c r="AM21" s="574">
        <f t="shared" si="1"/>
        <v>0</v>
      </c>
      <c r="AN21" s="575"/>
      <c r="AO21" s="576"/>
      <c r="AP21" s="574">
        <f t="shared" si="2"/>
        <v>0</v>
      </c>
      <c r="AQ21" s="575"/>
      <c r="AR21" s="576"/>
      <c r="AS21" s="195"/>
    </row>
    <row r="22" spans="1:45" s="170" customFormat="1" ht="17.25" customHeight="1" thickBot="1">
      <c r="A22" s="599"/>
      <c r="B22" s="569" t="s">
        <v>11</v>
      </c>
      <c r="C22" s="570"/>
      <c r="D22" s="570"/>
      <c r="E22" s="196">
        <f>SUM(E12:E21)</f>
        <v>28</v>
      </c>
      <c r="F22" s="175">
        <f t="shared" ref="F22:AI22" si="3">SUM(F12:F21)</f>
        <v>36</v>
      </c>
      <c r="G22" s="175">
        <f t="shared" si="3"/>
        <v>0</v>
      </c>
      <c r="H22" s="175">
        <f t="shared" si="3"/>
        <v>0</v>
      </c>
      <c r="I22" s="175">
        <f t="shared" si="3"/>
        <v>36</v>
      </c>
      <c r="J22" s="175">
        <f t="shared" si="3"/>
        <v>28</v>
      </c>
      <c r="K22" s="197">
        <f t="shared" si="3"/>
        <v>36</v>
      </c>
      <c r="L22" s="198">
        <f t="shared" si="3"/>
        <v>28</v>
      </c>
      <c r="M22" s="175">
        <f t="shared" si="3"/>
        <v>36</v>
      </c>
      <c r="N22" s="175">
        <f t="shared" si="3"/>
        <v>0</v>
      </c>
      <c r="O22" s="175">
        <f t="shared" si="3"/>
        <v>0</v>
      </c>
      <c r="P22" s="175">
        <f t="shared" si="3"/>
        <v>36</v>
      </c>
      <c r="Q22" s="175">
        <f t="shared" si="3"/>
        <v>28</v>
      </c>
      <c r="R22" s="197">
        <f t="shared" si="3"/>
        <v>36</v>
      </c>
      <c r="S22" s="198">
        <f t="shared" si="3"/>
        <v>28</v>
      </c>
      <c r="T22" s="175">
        <f t="shared" si="3"/>
        <v>36</v>
      </c>
      <c r="U22" s="175">
        <f t="shared" si="3"/>
        <v>0</v>
      </c>
      <c r="V22" s="175">
        <f t="shared" si="3"/>
        <v>0</v>
      </c>
      <c r="W22" s="175">
        <f t="shared" si="3"/>
        <v>36</v>
      </c>
      <c r="X22" s="175">
        <f t="shared" si="3"/>
        <v>28</v>
      </c>
      <c r="Y22" s="197">
        <f t="shared" si="3"/>
        <v>36</v>
      </c>
      <c r="Z22" s="198">
        <f t="shared" si="3"/>
        <v>28</v>
      </c>
      <c r="AA22" s="175">
        <f t="shared" si="3"/>
        <v>36</v>
      </c>
      <c r="AB22" s="175">
        <f t="shared" si="3"/>
        <v>0</v>
      </c>
      <c r="AC22" s="175">
        <f t="shared" si="3"/>
        <v>0</v>
      </c>
      <c r="AD22" s="199">
        <f t="shared" si="3"/>
        <v>36</v>
      </c>
      <c r="AE22" s="199">
        <f t="shared" si="3"/>
        <v>28</v>
      </c>
      <c r="AF22" s="200">
        <f t="shared" si="3"/>
        <v>36</v>
      </c>
      <c r="AG22" s="201">
        <f t="shared" si="3"/>
        <v>28</v>
      </c>
      <c r="AH22" s="202">
        <f t="shared" si="3"/>
        <v>36</v>
      </c>
      <c r="AI22" s="203">
        <f t="shared" si="3"/>
        <v>0</v>
      </c>
      <c r="AJ22" s="614">
        <f>SUM(AJ12:AL21)</f>
        <v>656</v>
      </c>
      <c r="AK22" s="614"/>
      <c r="AL22" s="615"/>
      <c r="AM22" s="616">
        <f>SUM(AM12:AO21)</f>
        <v>164</v>
      </c>
      <c r="AN22" s="614"/>
      <c r="AO22" s="615"/>
      <c r="AP22" s="616">
        <f>SUM(AP12:AR21)</f>
        <v>4.0999999999999996</v>
      </c>
      <c r="AQ22" s="614"/>
      <c r="AR22" s="615"/>
      <c r="AS22" s="204"/>
    </row>
    <row r="23" spans="1:45" s="170" customFormat="1" ht="17.25" customHeight="1" thickTop="1" thickBot="1">
      <c r="A23" s="599"/>
      <c r="B23" s="569" t="s">
        <v>10</v>
      </c>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t="s">
        <v>23</v>
      </c>
      <c r="AE23" s="570"/>
      <c r="AF23" s="617"/>
      <c r="AG23" s="618">
        <v>40</v>
      </c>
      <c r="AH23" s="619"/>
      <c r="AI23" s="620"/>
      <c r="AJ23" s="621" t="s">
        <v>118</v>
      </c>
      <c r="AK23" s="622"/>
      <c r="AL23" s="622"/>
      <c r="AM23" s="622"/>
      <c r="AN23" s="622"/>
      <c r="AO23" s="622"/>
      <c r="AP23" s="622"/>
      <c r="AQ23" s="622"/>
      <c r="AR23" s="623"/>
      <c r="AS23" s="204"/>
    </row>
    <row r="24" spans="1:45" s="170" customFormat="1" ht="17.25" customHeight="1" thickBot="1">
      <c r="A24" s="600"/>
      <c r="B24" s="606" t="s">
        <v>9</v>
      </c>
      <c r="C24" s="607"/>
      <c r="D24" s="607"/>
      <c r="E24" s="205">
        <v>8</v>
      </c>
      <c r="F24" s="206">
        <v>8</v>
      </c>
      <c r="G24" s="206" t="s">
        <v>119</v>
      </c>
      <c r="H24" s="206" t="s">
        <v>119</v>
      </c>
      <c r="I24" s="206">
        <v>8</v>
      </c>
      <c r="J24" s="206">
        <v>8</v>
      </c>
      <c r="K24" s="207">
        <v>8</v>
      </c>
      <c r="L24" s="205">
        <v>8</v>
      </c>
      <c r="M24" s="206">
        <v>8</v>
      </c>
      <c r="N24" s="206" t="s">
        <v>119</v>
      </c>
      <c r="O24" s="206" t="s">
        <v>119</v>
      </c>
      <c r="P24" s="206">
        <v>8</v>
      </c>
      <c r="Q24" s="206">
        <v>8</v>
      </c>
      <c r="R24" s="207">
        <v>8</v>
      </c>
      <c r="S24" s="205">
        <v>8</v>
      </c>
      <c r="T24" s="206">
        <v>8</v>
      </c>
      <c r="U24" s="206" t="s">
        <v>119</v>
      </c>
      <c r="V24" s="206" t="s">
        <v>119</v>
      </c>
      <c r="W24" s="206">
        <v>8</v>
      </c>
      <c r="X24" s="206">
        <v>8</v>
      </c>
      <c r="Y24" s="207">
        <v>8</v>
      </c>
      <c r="Z24" s="205">
        <v>8</v>
      </c>
      <c r="AA24" s="206">
        <v>8</v>
      </c>
      <c r="AB24" s="206" t="s">
        <v>119</v>
      </c>
      <c r="AC24" s="206" t="s">
        <v>119</v>
      </c>
      <c r="AD24" s="208">
        <v>8</v>
      </c>
      <c r="AE24" s="208">
        <v>8</v>
      </c>
      <c r="AF24" s="209">
        <v>8</v>
      </c>
      <c r="AG24" s="206"/>
      <c r="AH24" s="206"/>
      <c r="AI24" s="207"/>
      <c r="AJ24" s="581"/>
      <c r="AK24" s="582"/>
      <c r="AL24" s="624"/>
      <c r="AM24" s="625"/>
      <c r="AN24" s="582"/>
      <c r="AO24" s="624"/>
      <c r="AP24" s="625"/>
      <c r="AQ24" s="582"/>
      <c r="AR24" s="624"/>
      <c r="AS24" s="204"/>
    </row>
    <row r="25" spans="1:45" s="170" customFormat="1" ht="17.25" customHeight="1" thickBot="1">
      <c r="B25" s="210"/>
      <c r="C25" s="210"/>
      <c r="D25" s="210"/>
      <c r="E25" s="211"/>
      <c r="F25" s="211"/>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3"/>
      <c r="AI25" s="213"/>
      <c r="AJ25" s="214"/>
      <c r="AK25" s="215"/>
      <c r="AL25" s="215"/>
      <c r="AM25" s="215"/>
      <c r="AN25" s="215"/>
      <c r="AO25" s="215"/>
      <c r="AP25" s="215"/>
      <c r="AQ25" s="215"/>
      <c r="AR25" s="215"/>
      <c r="AS25" s="216"/>
    </row>
    <row r="26" spans="1:45" s="170" customFormat="1" ht="17.25" customHeight="1">
      <c r="A26" s="626" t="s">
        <v>8</v>
      </c>
      <c r="B26" s="217" t="s">
        <v>120</v>
      </c>
      <c r="C26" s="199" t="s">
        <v>113</v>
      </c>
      <c r="D26" s="218" t="s">
        <v>121</v>
      </c>
      <c r="E26" s="219">
        <v>8</v>
      </c>
      <c r="F26" s="220">
        <v>8</v>
      </c>
      <c r="G26" s="186"/>
      <c r="H26" s="186"/>
      <c r="I26" s="186">
        <v>8</v>
      </c>
      <c r="J26" s="186">
        <v>8</v>
      </c>
      <c r="K26" s="221">
        <v>8</v>
      </c>
      <c r="L26" s="222">
        <v>8</v>
      </c>
      <c r="M26" s="223">
        <v>8</v>
      </c>
      <c r="N26" s="186"/>
      <c r="O26" s="186"/>
      <c r="P26" s="186">
        <v>8</v>
      </c>
      <c r="Q26" s="186">
        <v>8</v>
      </c>
      <c r="R26" s="221">
        <v>8</v>
      </c>
      <c r="S26" s="222">
        <v>8</v>
      </c>
      <c r="T26" s="223">
        <v>8</v>
      </c>
      <c r="U26" s="186"/>
      <c r="V26" s="186"/>
      <c r="W26" s="186">
        <v>8</v>
      </c>
      <c r="X26" s="186">
        <v>8</v>
      </c>
      <c r="Y26" s="221">
        <v>8</v>
      </c>
      <c r="Z26" s="222">
        <v>8</v>
      </c>
      <c r="AA26" s="223">
        <v>8</v>
      </c>
      <c r="AB26" s="186"/>
      <c r="AC26" s="186"/>
      <c r="AD26" s="186">
        <v>8</v>
      </c>
      <c r="AE26" s="301">
        <v>8</v>
      </c>
      <c r="AF26" s="221">
        <v>8</v>
      </c>
      <c r="AG26" s="224">
        <v>8</v>
      </c>
      <c r="AH26" s="225">
        <v>8</v>
      </c>
      <c r="AI26" s="226"/>
      <c r="AJ26" s="629">
        <f t="shared" ref="AJ26:AJ31" si="4">SUM(E26:AF26)</f>
        <v>160</v>
      </c>
      <c r="AK26" s="629"/>
      <c r="AL26" s="630"/>
      <c r="AM26" s="631">
        <f t="shared" ref="AM26:AM31" si="5">AJ26/4</f>
        <v>40</v>
      </c>
      <c r="AN26" s="632"/>
      <c r="AO26" s="633"/>
      <c r="AP26" s="631">
        <f t="shared" ref="AP26:AP31" si="6">IF($AG$23=0,0,ROUNDDOWN(AM26/$AG$23,1))</f>
        <v>1</v>
      </c>
      <c r="AQ26" s="632"/>
      <c r="AR26" s="633"/>
      <c r="AS26" s="227"/>
    </row>
    <row r="27" spans="1:45" s="170" customFormat="1" ht="17.25" customHeight="1">
      <c r="A27" s="627"/>
      <c r="B27" s="183" t="s">
        <v>122</v>
      </c>
      <c r="C27" s="184" t="s">
        <v>113</v>
      </c>
      <c r="D27" s="228" t="s">
        <v>123</v>
      </c>
      <c r="E27" s="229">
        <v>8</v>
      </c>
      <c r="F27" s="223">
        <v>8</v>
      </c>
      <c r="G27" s="223"/>
      <c r="H27" s="223"/>
      <c r="I27" s="223">
        <v>8</v>
      </c>
      <c r="J27" s="230">
        <v>8</v>
      </c>
      <c r="K27" s="228">
        <v>8</v>
      </c>
      <c r="L27" s="229">
        <v>8</v>
      </c>
      <c r="M27" s="223">
        <v>8</v>
      </c>
      <c r="N27" s="223"/>
      <c r="O27" s="223"/>
      <c r="P27" s="223">
        <v>8</v>
      </c>
      <c r="Q27" s="230">
        <v>8</v>
      </c>
      <c r="R27" s="228">
        <v>8</v>
      </c>
      <c r="S27" s="229">
        <v>8</v>
      </c>
      <c r="T27" s="223">
        <v>8</v>
      </c>
      <c r="U27" s="223"/>
      <c r="V27" s="223"/>
      <c r="W27" s="223">
        <v>8</v>
      </c>
      <c r="X27" s="230">
        <v>8</v>
      </c>
      <c r="Y27" s="228">
        <v>8</v>
      </c>
      <c r="Z27" s="229">
        <v>8</v>
      </c>
      <c r="AA27" s="223">
        <v>8</v>
      </c>
      <c r="AB27" s="223"/>
      <c r="AC27" s="223"/>
      <c r="AD27" s="223">
        <v>8</v>
      </c>
      <c r="AE27" s="230">
        <v>8</v>
      </c>
      <c r="AF27" s="228">
        <v>8</v>
      </c>
      <c r="AG27" s="231">
        <v>8</v>
      </c>
      <c r="AH27" s="232">
        <v>8</v>
      </c>
      <c r="AI27" s="233"/>
      <c r="AJ27" s="579">
        <f t="shared" si="4"/>
        <v>160</v>
      </c>
      <c r="AK27" s="579"/>
      <c r="AL27" s="580"/>
      <c r="AM27" s="574">
        <f t="shared" si="5"/>
        <v>40</v>
      </c>
      <c r="AN27" s="575"/>
      <c r="AO27" s="576"/>
      <c r="AP27" s="574">
        <f t="shared" si="6"/>
        <v>1</v>
      </c>
      <c r="AQ27" s="575"/>
      <c r="AR27" s="576"/>
      <c r="AS27" s="191"/>
    </row>
    <row r="28" spans="1:45" s="170" customFormat="1" ht="17.25" customHeight="1">
      <c r="A28" s="627"/>
      <c r="B28" s="183"/>
      <c r="C28" s="184"/>
      <c r="D28" s="228"/>
      <c r="E28" s="229"/>
      <c r="F28" s="223"/>
      <c r="G28" s="223"/>
      <c r="H28" s="223"/>
      <c r="I28" s="223"/>
      <c r="J28" s="230"/>
      <c r="K28" s="228"/>
      <c r="L28" s="229"/>
      <c r="M28" s="223"/>
      <c r="N28" s="223"/>
      <c r="O28" s="223"/>
      <c r="P28" s="223"/>
      <c r="Q28" s="230"/>
      <c r="R28" s="228"/>
      <c r="S28" s="229"/>
      <c r="T28" s="223"/>
      <c r="U28" s="223"/>
      <c r="V28" s="223"/>
      <c r="W28" s="223"/>
      <c r="X28" s="230"/>
      <c r="Y28" s="228"/>
      <c r="Z28" s="229"/>
      <c r="AA28" s="223"/>
      <c r="AB28" s="223"/>
      <c r="AC28" s="223"/>
      <c r="AD28" s="223"/>
      <c r="AE28" s="230"/>
      <c r="AF28" s="228"/>
      <c r="AG28" s="231"/>
      <c r="AH28" s="232"/>
      <c r="AI28" s="233"/>
      <c r="AJ28" s="579">
        <f t="shared" si="4"/>
        <v>0</v>
      </c>
      <c r="AK28" s="579"/>
      <c r="AL28" s="580"/>
      <c r="AM28" s="574">
        <f t="shared" si="5"/>
        <v>0</v>
      </c>
      <c r="AN28" s="575"/>
      <c r="AO28" s="576"/>
      <c r="AP28" s="574">
        <f t="shared" si="6"/>
        <v>0</v>
      </c>
      <c r="AQ28" s="575"/>
      <c r="AR28" s="576"/>
      <c r="AS28" s="191"/>
    </row>
    <row r="29" spans="1:45" s="170" customFormat="1" ht="17.25" customHeight="1">
      <c r="A29" s="627"/>
      <c r="B29" s="183"/>
      <c r="C29" s="184"/>
      <c r="D29" s="228"/>
      <c r="E29" s="229"/>
      <c r="F29" s="223"/>
      <c r="G29" s="223"/>
      <c r="H29" s="223"/>
      <c r="I29" s="223"/>
      <c r="J29" s="230"/>
      <c r="K29" s="228"/>
      <c r="L29" s="229"/>
      <c r="M29" s="223"/>
      <c r="N29" s="223"/>
      <c r="O29" s="223"/>
      <c r="P29" s="223"/>
      <c r="Q29" s="230"/>
      <c r="R29" s="228"/>
      <c r="S29" s="229"/>
      <c r="T29" s="223"/>
      <c r="U29" s="223"/>
      <c r="V29" s="223"/>
      <c r="W29" s="223"/>
      <c r="X29" s="230"/>
      <c r="Y29" s="228"/>
      <c r="Z29" s="229"/>
      <c r="AA29" s="223"/>
      <c r="AB29" s="223"/>
      <c r="AC29" s="223"/>
      <c r="AD29" s="223"/>
      <c r="AE29" s="230"/>
      <c r="AF29" s="228"/>
      <c r="AG29" s="231"/>
      <c r="AH29" s="232"/>
      <c r="AI29" s="233"/>
      <c r="AJ29" s="579">
        <f t="shared" si="4"/>
        <v>0</v>
      </c>
      <c r="AK29" s="579"/>
      <c r="AL29" s="580"/>
      <c r="AM29" s="574">
        <f t="shared" si="5"/>
        <v>0</v>
      </c>
      <c r="AN29" s="575"/>
      <c r="AO29" s="576"/>
      <c r="AP29" s="574">
        <f t="shared" si="6"/>
        <v>0</v>
      </c>
      <c r="AQ29" s="575"/>
      <c r="AR29" s="576"/>
      <c r="AS29" s="191"/>
    </row>
    <row r="30" spans="1:45" s="170" customFormat="1" ht="17.25" customHeight="1">
      <c r="A30" s="627"/>
      <c r="B30" s="234"/>
      <c r="C30" s="184"/>
      <c r="D30" s="228"/>
      <c r="E30" s="229"/>
      <c r="F30" s="223"/>
      <c r="G30" s="223"/>
      <c r="H30" s="223"/>
      <c r="I30" s="223"/>
      <c r="J30" s="230"/>
      <c r="K30" s="228"/>
      <c r="L30" s="229"/>
      <c r="M30" s="223"/>
      <c r="N30" s="223"/>
      <c r="O30" s="223"/>
      <c r="P30" s="223"/>
      <c r="Q30" s="230"/>
      <c r="R30" s="228"/>
      <c r="S30" s="229"/>
      <c r="T30" s="223"/>
      <c r="U30" s="223"/>
      <c r="V30" s="223"/>
      <c r="W30" s="223"/>
      <c r="X30" s="230"/>
      <c r="Y30" s="228"/>
      <c r="Z30" s="229"/>
      <c r="AA30" s="223"/>
      <c r="AB30" s="223"/>
      <c r="AC30" s="223"/>
      <c r="AD30" s="223"/>
      <c r="AE30" s="230"/>
      <c r="AF30" s="228"/>
      <c r="AG30" s="231"/>
      <c r="AH30" s="232"/>
      <c r="AI30" s="233"/>
      <c r="AJ30" s="579">
        <f t="shared" si="4"/>
        <v>0</v>
      </c>
      <c r="AK30" s="579"/>
      <c r="AL30" s="580"/>
      <c r="AM30" s="574">
        <f t="shared" si="5"/>
        <v>0</v>
      </c>
      <c r="AN30" s="575"/>
      <c r="AO30" s="576"/>
      <c r="AP30" s="574">
        <f t="shared" si="6"/>
        <v>0</v>
      </c>
      <c r="AQ30" s="575"/>
      <c r="AR30" s="576"/>
      <c r="AS30" s="191"/>
    </row>
    <row r="31" spans="1:45" s="170" customFormat="1" ht="17.25" customHeight="1" thickBot="1">
      <c r="A31" s="628"/>
      <c r="B31" s="235"/>
      <c r="C31" s="236"/>
      <c r="D31" s="237"/>
      <c r="E31" s="238"/>
      <c r="F31" s="239"/>
      <c r="G31" s="236"/>
      <c r="H31" s="236"/>
      <c r="I31" s="236"/>
      <c r="J31" s="236"/>
      <c r="K31" s="194"/>
      <c r="L31" s="240"/>
      <c r="M31" s="236"/>
      <c r="N31" s="236"/>
      <c r="O31" s="236"/>
      <c r="P31" s="236"/>
      <c r="Q31" s="236"/>
      <c r="R31" s="194"/>
      <c r="S31" s="240"/>
      <c r="T31" s="236"/>
      <c r="U31" s="236"/>
      <c r="V31" s="236"/>
      <c r="W31" s="236"/>
      <c r="X31" s="236"/>
      <c r="Y31" s="194"/>
      <c r="Z31" s="240"/>
      <c r="AA31" s="236"/>
      <c r="AB31" s="236"/>
      <c r="AC31" s="236"/>
      <c r="AD31" s="236"/>
      <c r="AE31" s="236"/>
      <c r="AF31" s="194"/>
      <c r="AG31" s="241"/>
      <c r="AH31" s="242"/>
      <c r="AI31" s="243"/>
      <c r="AJ31" s="634">
        <f t="shared" si="4"/>
        <v>0</v>
      </c>
      <c r="AK31" s="634"/>
      <c r="AL31" s="635"/>
      <c r="AM31" s="636">
        <f t="shared" si="5"/>
        <v>0</v>
      </c>
      <c r="AN31" s="637"/>
      <c r="AO31" s="638"/>
      <c r="AP31" s="636">
        <f t="shared" si="6"/>
        <v>0</v>
      </c>
      <c r="AQ31" s="637"/>
      <c r="AR31" s="638"/>
      <c r="AS31" s="195"/>
    </row>
  </sheetData>
  <mergeCells count="92">
    <mergeCell ref="AJ24:AL24"/>
    <mergeCell ref="AM24:AO24"/>
    <mergeCell ref="AP24:AR24"/>
    <mergeCell ref="A26:A31"/>
    <mergeCell ref="AJ26:AL26"/>
    <mergeCell ref="AM26:AO26"/>
    <mergeCell ref="AP26:AR26"/>
    <mergeCell ref="AJ27:AL27"/>
    <mergeCell ref="AM27:AO27"/>
    <mergeCell ref="AJ30:AL30"/>
    <mergeCell ref="AM30:AO30"/>
    <mergeCell ref="AP30:AR30"/>
    <mergeCell ref="AJ31:AL31"/>
    <mergeCell ref="AM31:AO31"/>
    <mergeCell ref="AP31:AR31"/>
    <mergeCell ref="AP27:AR27"/>
    <mergeCell ref="AJ28:AL28"/>
    <mergeCell ref="AM28:AO28"/>
    <mergeCell ref="AP28:AR28"/>
    <mergeCell ref="AJ29:AL29"/>
    <mergeCell ref="AM29:AO29"/>
    <mergeCell ref="AP29:AR29"/>
    <mergeCell ref="AJ22:AL22"/>
    <mergeCell ref="AM22:AO22"/>
    <mergeCell ref="AP22:AR22"/>
    <mergeCell ref="B23:AC23"/>
    <mergeCell ref="AD23:AF23"/>
    <mergeCell ref="AG23:AI23"/>
    <mergeCell ref="AJ23:AR23"/>
    <mergeCell ref="AJ20:AL20"/>
    <mergeCell ref="AM20:AO20"/>
    <mergeCell ref="AP20:AR20"/>
    <mergeCell ref="AJ21:AL21"/>
    <mergeCell ref="AM21:AO21"/>
    <mergeCell ref="AP21:AR21"/>
    <mergeCell ref="AJ18:AL18"/>
    <mergeCell ref="AM18:AO18"/>
    <mergeCell ref="AP18:AR18"/>
    <mergeCell ref="AJ19:AL19"/>
    <mergeCell ref="AM19:AO19"/>
    <mergeCell ref="AP19:AR19"/>
    <mergeCell ref="AJ16:AL16"/>
    <mergeCell ref="AM16:AO16"/>
    <mergeCell ref="AP16:AR16"/>
    <mergeCell ref="AJ17:AL17"/>
    <mergeCell ref="AM17:AO17"/>
    <mergeCell ref="AP17:AR17"/>
    <mergeCell ref="L9:R9"/>
    <mergeCell ref="AJ14:AL14"/>
    <mergeCell ref="AM14:AO14"/>
    <mergeCell ref="AP14:AR14"/>
    <mergeCell ref="AJ15:AL15"/>
    <mergeCell ref="AM15:AO15"/>
    <mergeCell ref="S9:Y9"/>
    <mergeCell ref="Z9:AF9"/>
    <mergeCell ref="AG9:AI9"/>
    <mergeCell ref="AJ9:AL11"/>
    <mergeCell ref="AM9:AO11"/>
    <mergeCell ref="AM12:AO12"/>
    <mergeCell ref="AP12:AR12"/>
    <mergeCell ref="AJ13:AL13"/>
    <mergeCell ref="AM13:AO13"/>
    <mergeCell ref="AP13:AR13"/>
    <mergeCell ref="A9:A24"/>
    <mergeCell ref="B9:B11"/>
    <mergeCell ref="C9:C11"/>
    <mergeCell ref="D9:D11"/>
    <mergeCell ref="E9:K9"/>
    <mergeCell ref="B22:D22"/>
    <mergeCell ref="B24:D24"/>
    <mergeCell ref="AP15:AR15"/>
    <mergeCell ref="AS9:AS11"/>
    <mergeCell ref="AJ12:AL12"/>
    <mergeCell ref="A6:D6"/>
    <mergeCell ref="E6:AA6"/>
    <mergeCell ref="AB6:AS6"/>
    <mergeCell ref="A7:C7"/>
    <mergeCell ref="E7:L7"/>
    <mergeCell ref="M7:V7"/>
    <mergeCell ref="W7:AE7"/>
    <mergeCell ref="AF7:AS7"/>
    <mergeCell ref="AP9:AR11"/>
    <mergeCell ref="A8:L8"/>
    <mergeCell ref="M8:V8"/>
    <mergeCell ref="W8:AE8"/>
    <mergeCell ref="AF8:AS8"/>
    <mergeCell ref="A3:AS3"/>
    <mergeCell ref="AC4:AL4"/>
    <mergeCell ref="A5:D5"/>
    <mergeCell ref="E5:O5"/>
    <mergeCell ref="P5:Y5"/>
    <mergeCell ref="Z5:AS5"/>
  </mergeCells>
  <phoneticPr fontId="6"/>
  <dataValidations count="1">
    <dataValidation type="list" allowBlank="1" showInputMessage="1" showErrorMessage="1" sqref="E5:O5">
      <formula1>"自立訓練(機能訓練),自立訓練(生活訓練),宿泊型自立訓練(生活訓練)"</formula1>
    </dataValidation>
  </dataValidations>
  <pageMargins left="0.59055118110236227" right="0.39370078740157483" top="0.98425196850393704" bottom="0.98425196850393704" header="0.51181102362204722" footer="0.51181102362204722"/>
  <pageSetup paperSize="9" scale="70"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AA65"/>
  <sheetViews>
    <sheetView showGridLines="0" view="pageBreakPreview" zoomScale="70" zoomScaleNormal="100" zoomScaleSheetLayoutView="70" workbookViewId="0">
      <selection activeCell="J8" sqref="J8:P8"/>
    </sheetView>
  </sheetViews>
  <sheetFormatPr defaultColWidth="9" defaultRowHeight="12"/>
  <cols>
    <col min="1" max="1" width="2.125" style="148" customWidth="1"/>
    <col min="2" max="2" width="5.125" style="148" customWidth="1"/>
    <col min="3" max="8" width="4.125" style="148" customWidth="1"/>
    <col min="9" max="9" width="4.625" style="148" customWidth="1"/>
    <col min="10" max="17" width="4.125" style="148" customWidth="1"/>
    <col min="18" max="18" width="5.375" style="148" customWidth="1"/>
    <col min="19" max="19" width="5.125" style="148" customWidth="1"/>
    <col min="20" max="24" width="4.125" style="148" customWidth="1"/>
    <col min="25" max="26" width="0" style="148" hidden="1" customWidth="1"/>
    <col min="27" max="16384" width="9" style="148"/>
  </cols>
  <sheetData>
    <row r="2" spans="1:27" ht="26.25" customHeight="1" thickBot="1">
      <c r="A2" s="152" t="s">
        <v>89</v>
      </c>
      <c r="B2" s="149"/>
      <c r="C2" s="149"/>
      <c r="D2" s="149"/>
      <c r="E2" s="149"/>
      <c r="F2" s="149"/>
    </row>
    <row r="3" spans="1:27" ht="18" customHeight="1">
      <c r="G3" s="149"/>
      <c r="H3" s="662" t="s">
        <v>60</v>
      </c>
      <c r="I3" s="663"/>
      <c r="J3" s="664"/>
      <c r="K3" s="668">
        <f>'調書1-1'!$AJ$1</f>
        <v>0</v>
      </c>
      <c r="L3" s="669"/>
      <c r="M3" s="669"/>
      <c r="N3" s="670"/>
      <c r="O3" s="662" t="s">
        <v>61</v>
      </c>
      <c r="P3" s="664"/>
      <c r="Q3" s="674">
        <f>'調書1-1'!$AQ$1</f>
        <v>0</v>
      </c>
      <c r="R3" s="675"/>
      <c r="S3" s="675"/>
      <c r="T3" s="675"/>
      <c r="U3" s="675"/>
      <c r="V3" s="675"/>
      <c r="W3" s="676"/>
    </row>
    <row r="4" spans="1:27" ht="14.25" customHeight="1" thickBot="1">
      <c r="A4" s="149"/>
      <c r="B4" s="149"/>
      <c r="C4" s="149"/>
      <c r="D4" s="149"/>
      <c r="E4" s="149"/>
      <c r="F4" s="149"/>
      <c r="G4" s="149"/>
      <c r="H4" s="665"/>
      <c r="I4" s="666"/>
      <c r="J4" s="667"/>
      <c r="K4" s="671"/>
      <c r="L4" s="672"/>
      <c r="M4" s="672"/>
      <c r="N4" s="673"/>
      <c r="O4" s="665"/>
      <c r="P4" s="667"/>
      <c r="Q4" s="677"/>
      <c r="R4" s="678"/>
      <c r="S4" s="678"/>
      <c r="T4" s="678"/>
      <c r="U4" s="678"/>
      <c r="V4" s="678"/>
      <c r="W4" s="679"/>
      <c r="Z4" s="305"/>
      <c r="AA4" s="305"/>
    </row>
    <row r="5" spans="1:27" ht="19.5" customHeight="1">
      <c r="A5" s="149"/>
      <c r="D5" s="149"/>
      <c r="E5" s="149"/>
      <c r="F5" s="149"/>
      <c r="G5" s="149"/>
      <c r="H5" s="640" t="s">
        <v>208</v>
      </c>
      <c r="I5" s="640"/>
      <c r="J5" s="640"/>
      <c r="K5" s="640"/>
      <c r="L5" s="640"/>
      <c r="M5" s="640"/>
      <c r="N5" s="640"/>
      <c r="O5" s="640"/>
      <c r="P5" s="640"/>
      <c r="Q5" s="640"/>
      <c r="R5" s="640"/>
      <c r="S5" s="640"/>
      <c r="T5" s="640"/>
      <c r="U5" s="640"/>
      <c r="V5" s="640"/>
      <c r="W5" s="640"/>
    </row>
    <row r="6" spans="1:27" s="305" customFormat="1" ht="19.5" customHeight="1">
      <c r="A6" s="150"/>
      <c r="B6" s="151" t="s">
        <v>59</v>
      </c>
      <c r="C6" s="641" t="s">
        <v>209</v>
      </c>
      <c r="D6" s="641"/>
      <c r="E6" s="641"/>
      <c r="F6" s="641"/>
      <c r="G6" s="641"/>
      <c r="H6" s="641"/>
      <c r="I6" s="641"/>
      <c r="J6" s="641"/>
      <c r="K6" s="641"/>
      <c r="L6" s="641"/>
      <c r="M6" s="641"/>
      <c r="N6" s="641"/>
      <c r="O6" s="641"/>
      <c r="P6" s="641"/>
      <c r="Q6" s="641"/>
      <c r="R6" s="641"/>
      <c r="S6" s="641"/>
      <c r="T6" s="641"/>
      <c r="U6" s="641"/>
      <c r="V6" s="641"/>
      <c r="W6" s="641"/>
    </row>
    <row r="7" spans="1:27" s="305" customFormat="1" ht="9.75" customHeight="1" thickBot="1">
      <c r="A7" s="150"/>
      <c r="B7" s="150"/>
      <c r="C7" s="313"/>
      <c r="D7" s="313"/>
      <c r="E7" s="313"/>
      <c r="F7" s="313"/>
      <c r="G7" s="313"/>
      <c r="H7" s="313"/>
      <c r="I7" s="313"/>
      <c r="J7" s="307"/>
      <c r="K7" s="307"/>
      <c r="L7" s="307"/>
      <c r="M7" s="307"/>
      <c r="N7" s="307"/>
      <c r="O7" s="307"/>
      <c r="P7" s="313"/>
      <c r="Q7" s="307"/>
      <c r="R7" s="313"/>
      <c r="S7" s="313"/>
      <c r="T7" s="313"/>
      <c r="U7" s="313"/>
      <c r="V7" s="150"/>
    </row>
    <row r="8" spans="1:27" s="305" customFormat="1" ht="19.5" customHeight="1" thickBot="1">
      <c r="A8" s="150"/>
      <c r="B8" s="150"/>
      <c r="C8" s="642" t="s">
        <v>210</v>
      </c>
      <c r="D8" s="642"/>
      <c r="E8" s="642"/>
      <c r="F8" s="642"/>
      <c r="G8" s="642"/>
      <c r="H8" s="642"/>
      <c r="I8" s="643"/>
      <c r="J8" s="644"/>
      <c r="K8" s="645"/>
      <c r="L8" s="645"/>
      <c r="M8" s="645"/>
      <c r="N8" s="645"/>
      <c r="O8" s="645"/>
      <c r="P8" s="646"/>
      <c r="Q8" s="307"/>
      <c r="R8" s="313"/>
      <c r="S8" s="313"/>
      <c r="T8" s="313"/>
      <c r="U8" s="313"/>
      <c r="V8" s="150"/>
      <c r="Y8" s="305" t="s">
        <v>211</v>
      </c>
    </row>
    <row r="9" spans="1:27" s="305" customFormat="1" ht="19.5" customHeight="1">
      <c r="A9" s="150"/>
      <c r="B9" s="150"/>
      <c r="C9" s="314"/>
      <c r="D9" s="314"/>
      <c r="E9" s="314"/>
      <c r="F9" s="314"/>
      <c r="G9" s="314"/>
      <c r="H9" s="314"/>
      <c r="I9" s="314"/>
      <c r="J9" s="315"/>
      <c r="K9" s="315"/>
      <c r="L9" s="315"/>
      <c r="M9" s="315"/>
      <c r="N9" s="315"/>
      <c r="O9" s="315"/>
      <c r="P9" s="315"/>
      <c r="Q9" s="312"/>
      <c r="R9" s="316"/>
      <c r="S9" s="313"/>
      <c r="T9" s="313"/>
      <c r="U9" s="313"/>
      <c r="V9" s="150"/>
      <c r="Y9" s="305" t="s">
        <v>212</v>
      </c>
    </row>
    <row r="10" spans="1:27" s="305" customFormat="1" ht="9" customHeight="1">
      <c r="A10" s="150"/>
      <c r="B10" s="150"/>
      <c r="C10" s="313"/>
      <c r="D10" s="313"/>
      <c r="E10" s="313"/>
      <c r="F10" s="313"/>
      <c r="G10" s="313"/>
      <c r="H10" s="313"/>
      <c r="I10" s="313"/>
      <c r="J10" s="313"/>
      <c r="K10" s="307"/>
      <c r="L10" s="307"/>
      <c r="M10" s="307"/>
      <c r="N10" s="307"/>
      <c r="O10" s="307"/>
      <c r="P10" s="313"/>
      <c r="Q10" s="307"/>
      <c r="R10" s="313"/>
      <c r="S10" s="313"/>
      <c r="T10" s="313"/>
      <c r="U10" s="313"/>
      <c r="V10" s="150"/>
    </row>
    <row r="11" spans="1:27" s="305" customFormat="1" ht="19.5" customHeight="1">
      <c r="A11" s="150"/>
      <c r="B11" s="151" t="s">
        <v>57</v>
      </c>
      <c r="C11" s="641" t="s">
        <v>213</v>
      </c>
      <c r="D11" s="641"/>
      <c r="E11" s="641"/>
      <c r="F11" s="641"/>
      <c r="G11" s="641"/>
      <c r="H11" s="641"/>
      <c r="I11" s="641"/>
      <c r="J11" s="641"/>
      <c r="K11" s="641"/>
      <c r="L11" s="641"/>
      <c r="M11" s="641"/>
      <c r="N11" s="641"/>
      <c r="O11" s="641"/>
      <c r="P11" s="641"/>
      <c r="Q11" s="641"/>
      <c r="R11" s="641"/>
      <c r="S11" s="641"/>
      <c r="T11" s="641"/>
      <c r="U11" s="641"/>
      <c r="V11" s="641"/>
      <c r="W11" s="641"/>
    </row>
    <row r="12" spans="1:27" s="305" customFormat="1" ht="19.5" customHeight="1">
      <c r="A12" s="150"/>
      <c r="B12" s="150"/>
      <c r="C12" s="642" t="s">
        <v>214</v>
      </c>
      <c r="D12" s="642"/>
      <c r="E12" s="642"/>
      <c r="F12" s="642"/>
      <c r="G12" s="642"/>
      <c r="H12" s="642"/>
      <c r="I12" s="642"/>
      <c r="J12" s="642"/>
      <c r="K12" s="642"/>
      <c r="L12" s="642"/>
      <c r="M12" s="642"/>
      <c r="N12" s="642"/>
      <c r="O12" s="642"/>
      <c r="P12" s="642"/>
      <c r="Q12" s="642"/>
      <c r="R12" s="642"/>
      <c r="S12" s="642"/>
      <c r="T12" s="642"/>
      <c r="U12" s="642"/>
      <c r="V12" s="642"/>
      <c r="W12" s="642"/>
    </row>
    <row r="13" spans="1:27" s="305" customFormat="1" ht="9.75" customHeight="1" thickBot="1">
      <c r="A13" s="150"/>
      <c r="B13" s="150"/>
      <c r="C13" s="313"/>
      <c r="D13" s="313"/>
      <c r="E13" s="313"/>
      <c r="F13" s="313"/>
      <c r="G13" s="313"/>
      <c r="H13" s="313"/>
      <c r="I13" s="313"/>
      <c r="J13" s="313"/>
      <c r="K13" s="313"/>
      <c r="L13" s="313"/>
      <c r="M13" s="313"/>
      <c r="N13" s="313"/>
      <c r="O13" s="313"/>
      <c r="P13" s="313"/>
      <c r="Q13" s="313"/>
      <c r="R13" s="313"/>
      <c r="S13" s="313"/>
      <c r="T13" s="313"/>
      <c r="U13" s="307"/>
    </row>
    <row r="14" spans="1:27" s="305" customFormat="1" ht="19.5" customHeight="1" thickBot="1">
      <c r="A14" s="150"/>
      <c r="B14" s="150"/>
      <c r="C14" s="313" t="s">
        <v>54</v>
      </c>
      <c r="D14" s="313" t="s">
        <v>215</v>
      </c>
      <c r="E14" s="313"/>
      <c r="F14" s="313"/>
      <c r="G14" s="313"/>
      <c r="H14" s="313"/>
      <c r="I14" s="313"/>
      <c r="J14" s="313"/>
      <c r="K14" s="313"/>
      <c r="L14" s="313"/>
      <c r="M14" s="313"/>
      <c r="N14" s="644"/>
      <c r="O14" s="645"/>
      <c r="P14" s="645"/>
      <c r="Q14" s="645"/>
      <c r="R14" s="646"/>
      <c r="S14" s="313"/>
      <c r="T14" s="313"/>
      <c r="U14" s="307"/>
      <c r="Y14" s="305" t="s">
        <v>216</v>
      </c>
    </row>
    <row r="15" spans="1:27" s="305" customFormat="1" ht="9.75" customHeight="1" thickBot="1">
      <c r="A15" s="150"/>
      <c r="B15" s="150"/>
      <c r="C15" s="313"/>
      <c r="D15" s="313"/>
      <c r="E15" s="313"/>
      <c r="F15" s="313"/>
      <c r="G15" s="313"/>
      <c r="H15" s="313"/>
      <c r="I15" s="313"/>
      <c r="J15" s="313"/>
      <c r="K15" s="313"/>
      <c r="L15" s="313"/>
      <c r="M15" s="313"/>
      <c r="N15" s="315"/>
      <c r="O15" s="315"/>
      <c r="P15" s="315"/>
      <c r="Q15" s="315"/>
      <c r="R15" s="315"/>
      <c r="S15" s="313"/>
      <c r="T15" s="313"/>
      <c r="U15" s="307"/>
      <c r="Y15" s="305" t="s">
        <v>217</v>
      </c>
    </row>
    <row r="16" spans="1:27" s="305" customFormat="1" ht="19.5" customHeight="1" thickBot="1">
      <c r="A16" s="150"/>
      <c r="B16" s="150"/>
      <c r="C16" s="313" t="s">
        <v>52</v>
      </c>
      <c r="D16" s="313" t="s">
        <v>218</v>
      </c>
      <c r="E16" s="313"/>
      <c r="F16" s="313"/>
      <c r="G16" s="313"/>
      <c r="H16" s="313"/>
      <c r="I16" s="313"/>
      <c r="J16" s="313"/>
      <c r="K16" s="313"/>
      <c r="L16" s="317" t="s">
        <v>219</v>
      </c>
      <c r="M16" s="318"/>
      <c r="N16" s="313" t="s">
        <v>56</v>
      </c>
      <c r="O16" s="647" t="s">
        <v>220</v>
      </c>
      <c r="P16" s="647"/>
      <c r="Q16" s="647"/>
      <c r="R16" s="647"/>
      <c r="S16" s="644" t="s">
        <v>221</v>
      </c>
      <c r="T16" s="645"/>
      <c r="U16" s="645"/>
      <c r="V16" s="646"/>
      <c r="W16" s="305" t="s">
        <v>222</v>
      </c>
    </row>
    <row r="17" spans="1:22" s="305" customFormat="1" ht="19.5" customHeight="1">
      <c r="A17" s="150"/>
      <c r="B17" s="150"/>
      <c r="C17" s="313"/>
      <c r="D17" s="313"/>
      <c r="E17" s="313"/>
      <c r="F17" s="313"/>
      <c r="G17" s="313"/>
      <c r="H17" s="313"/>
      <c r="I17" s="313"/>
      <c r="J17" s="313"/>
      <c r="K17" s="313"/>
      <c r="L17" s="317"/>
      <c r="M17" s="316"/>
      <c r="N17" s="316"/>
      <c r="O17" s="319"/>
      <c r="P17" s="319"/>
      <c r="Q17" s="319"/>
      <c r="R17" s="319"/>
      <c r="S17" s="315"/>
      <c r="T17" s="315"/>
      <c r="U17" s="315"/>
      <c r="V17" s="315"/>
    </row>
    <row r="18" spans="1:22" s="305" customFormat="1" ht="9" customHeight="1">
      <c r="A18" s="150"/>
      <c r="B18" s="150"/>
      <c r="C18" s="150"/>
      <c r="D18" s="150"/>
      <c r="E18" s="150"/>
      <c r="F18" s="150"/>
      <c r="G18" s="150"/>
      <c r="H18" s="150"/>
      <c r="I18" s="150"/>
      <c r="J18" s="150"/>
      <c r="K18" s="150"/>
      <c r="L18" s="150"/>
      <c r="M18" s="150"/>
      <c r="N18" s="150"/>
      <c r="O18" s="150"/>
      <c r="P18" s="150"/>
      <c r="Q18" s="150"/>
      <c r="R18" s="150"/>
      <c r="S18" s="150"/>
      <c r="T18" s="150"/>
    </row>
    <row r="19" spans="1:22" s="305" customFormat="1" ht="19.5" customHeight="1">
      <c r="A19" s="150"/>
      <c r="B19" s="151" t="s">
        <v>35</v>
      </c>
      <c r="C19" s="150" t="s">
        <v>58</v>
      </c>
      <c r="D19" s="150"/>
      <c r="E19" s="150"/>
      <c r="F19" s="150"/>
      <c r="G19" s="150"/>
      <c r="H19" s="150"/>
      <c r="I19" s="150"/>
      <c r="J19" s="150"/>
      <c r="K19" s="150"/>
      <c r="L19" s="150"/>
      <c r="M19" s="150"/>
      <c r="N19" s="150"/>
      <c r="O19" s="150"/>
      <c r="P19" s="150"/>
      <c r="Q19" s="150"/>
      <c r="R19" s="150"/>
      <c r="S19" s="150"/>
      <c r="T19" s="150"/>
    </row>
    <row r="20" spans="1:22" s="305" customFormat="1" ht="19.5" customHeight="1">
      <c r="A20" s="150"/>
      <c r="B20" s="150"/>
      <c r="C20" s="639" t="s">
        <v>55</v>
      </c>
      <c r="D20" s="639"/>
      <c r="E20" s="639"/>
      <c r="F20" s="639"/>
      <c r="G20" s="639"/>
      <c r="H20" s="639"/>
      <c r="I20" s="639"/>
      <c r="J20" s="639"/>
      <c r="K20" s="639"/>
      <c r="L20" s="639"/>
      <c r="M20" s="639"/>
      <c r="N20" s="639"/>
      <c r="O20" s="639"/>
      <c r="P20" s="639"/>
      <c r="Q20" s="639"/>
      <c r="R20" s="639"/>
      <c r="S20" s="639"/>
      <c r="T20" s="639"/>
    </row>
    <row r="21" spans="1:22" s="305" customFormat="1" ht="19.5" customHeight="1">
      <c r="A21" s="150"/>
      <c r="B21" s="150"/>
      <c r="C21" s="320" t="s">
        <v>54</v>
      </c>
      <c r="D21" s="648" t="s">
        <v>53</v>
      </c>
      <c r="E21" s="648"/>
      <c r="F21" s="648"/>
      <c r="G21" s="648"/>
      <c r="H21" s="648"/>
      <c r="I21" s="648"/>
      <c r="J21" s="648"/>
      <c r="K21" s="648"/>
      <c r="L21" s="648"/>
      <c r="M21" s="648"/>
      <c r="N21" s="648"/>
      <c r="O21" s="648"/>
      <c r="P21" s="648"/>
      <c r="Q21" s="648"/>
      <c r="R21" s="648"/>
      <c r="S21" s="357"/>
      <c r="T21" s="321" t="s">
        <v>36</v>
      </c>
    </row>
    <row r="22" spans="1:22" s="305" customFormat="1" ht="19.5" customHeight="1">
      <c r="A22" s="150"/>
      <c r="B22" s="150"/>
      <c r="C22" s="320" t="s">
        <v>52</v>
      </c>
      <c r="D22" s="648" t="s">
        <v>51</v>
      </c>
      <c r="E22" s="648"/>
      <c r="F22" s="648"/>
      <c r="G22" s="648"/>
      <c r="H22" s="648"/>
      <c r="I22" s="648"/>
      <c r="J22" s="648"/>
      <c r="K22" s="648"/>
      <c r="L22" s="648"/>
      <c r="M22" s="648"/>
      <c r="N22" s="648"/>
      <c r="O22" s="648"/>
      <c r="P22" s="648"/>
      <c r="Q22" s="648"/>
      <c r="R22" s="648"/>
      <c r="S22" s="357"/>
      <c r="T22" s="321" t="s">
        <v>36</v>
      </c>
    </row>
    <row r="23" spans="1:22" s="305" customFormat="1" ht="19.5" customHeight="1">
      <c r="A23" s="150"/>
      <c r="B23" s="150"/>
      <c r="C23" s="320" t="s">
        <v>50</v>
      </c>
      <c r="D23" s="648" t="s">
        <v>49</v>
      </c>
      <c r="E23" s="648"/>
      <c r="F23" s="648"/>
      <c r="G23" s="648"/>
      <c r="H23" s="648"/>
      <c r="I23" s="648"/>
      <c r="J23" s="648"/>
      <c r="K23" s="648"/>
      <c r="L23" s="648"/>
      <c r="M23" s="648"/>
      <c r="N23" s="648"/>
      <c r="O23" s="648"/>
      <c r="P23" s="648"/>
      <c r="Q23" s="648"/>
      <c r="R23" s="648"/>
      <c r="S23" s="357"/>
      <c r="T23" s="321" t="s">
        <v>36</v>
      </c>
    </row>
    <row r="24" spans="1:22" s="305" customFormat="1" ht="17.25" customHeight="1">
      <c r="A24" s="150"/>
      <c r="B24" s="150"/>
      <c r="C24" s="649" t="s">
        <v>48</v>
      </c>
      <c r="D24" s="651" t="s">
        <v>47</v>
      </c>
      <c r="E24" s="652"/>
      <c r="F24" s="652"/>
      <c r="G24" s="652"/>
      <c r="H24" s="652"/>
      <c r="I24" s="652"/>
      <c r="J24" s="652"/>
      <c r="K24" s="652"/>
      <c r="L24" s="652"/>
      <c r="M24" s="652"/>
      <c r="N24" s="652"/>
      <c r="O24" s="652"/>
      <c r="P24" s="652"/>
      <c r="Q24" s="652"/>
      <c r="R24" s="653"/>
      <c r="S24" s="659"/>
      <c r="T24" s="657" t="s">
        <v>36</v>
      </c>
    </row>
    <row r="25" spans="1:22" s="305" customFormat="1" ht="17.25" customHeight="1">
      <c r="A25" s="150"/>
      <c r="B25" s="150"/>
      <c r="C25" s="650"/>
      <c r="D25" s="654"/>
      <c r="E25" s="655"/>
      <c r="F25" s="655"/>
      <c r="G25" s="655"/>
      <c r="H25" s="655"/>
      <c r="I25" s="655"/>
      <c r="J25" s="655"/>
      <c r="K25" s="655"/>
      <c r="L25" s="655"/>
      <c r="M25" s="655"/>
      <c r="N25" s="655"/>
      <c r="O25" s="655"/>
      <c r="P25" s="655"/>
      <c r="Q25" s="655"/>
      <c r="R25" s="656"/>
      <c r="S25" s="660"/>
      <c r="T25" s="658"/>
    </row>
    <row r="26" spans="1:22" s="305" customFormat="1" ht="17.25" customHeight="1">
      <c r="A26" s="150"/>
      <c r="B26" s="150"/>
      <c r="C26" s="649" t="s">
        <v>46</v>
      </c>
      <c r="D26" s="651" t="s">
        <v>223</v>
      </c>
      <c r="E26" s="652"/>
      <c r="F26" s="652"/>
      <c r="G26" s="652"/>
      <c r="H26" s="652"/>
      <c r="I26" s="652"/>
      <c r="J26" s="652"/>
      <c r="K26" s="652"/>
      <c r="L26" s="652"/>
      <c r="M26" s="652"/>
      <c r="N26" s="652"/>
      <c r="O26" s="652"/>
      <c r="P26" s="652"/>
      <c r="Q26" s="652"/>
      <c r="R26" s="653"/>
      <c r="S26" s="659"/>
      <c r="T26" s="661" t="s">
        <v>36</v>
      </c>
    </row>
    <row r="27" spans="1:22" s="305" customFormat="1" ht="17.25" customHeight="1">
      <c r="A27" s="150"/>
      <c r="B27" s="150"/>
      <c r="C27" s="650"/>
      <c r="D27" s="654"/>
      <c r="E27" s="655"/>
      <c r="F27" s="655"/>
      <c r="G27" s="655"/>
      <c r="H27" s="655"/>
      <c r="I27" s="655"/>
      <c r="J27" s="655"/>
      <c r="K27" s="655"/>
      <c r="L27" s="655"/>
      <c r="M27" s="655"/>
      <c r="N27" s="655"/>
      <c r="O27" s="655"/>
      <c r="P27" s="655"/>
      <c r="Q27" s="655"/>
      <c r="R27" s="656"/>
      <c r="S27" s="660"/>
      <c r="T27" s="661"/>
    </row>
    <row r="28" spans="1:22" s="305" customFormat="1" ht="17.25" customHeight="1">
      <c r="A28" s="150"/>
      <c r="B28" s="150"/>
      <c r="C28" s="649" t="s">
        <v>45</v>
      </c>
      <c r="D28" s="651" t="s">
        <v>224</v>
      </c>
      <c r="E28" s="652"/>
      <c r="F28" s="652"/>
      <c r="G28" s="652"/>
      <c r="H28" s="652"/>
      <c r="I28" s="652"/>
      <c r="J28" s="652"/>
      <c r="K28" s="652"/>
      <c r="L28" s="652"/>
      <c r="M28" s="652"/>
      <c r="N28" s="652"/>
      <c r="O28" s="652"/>
      <c r="P28" s="652"/>
      <c r="Q28" s="652"/>
      <c r="R28" s="653"/>
      <c r="S28" s="659"/>
      <c r="T28" s="661" t="s">
        <v>36</v>
      </c>
    </row>
    <row r="29" spans="1:22" s="305" customFormat="1" ht="17.25" customHeight="1">
      <c r="A29" s="150"/>
      <c r="B29" s="150"/>
      <c r="C29" s="650"/>
      <c r="D29" s="654"/>
      <c r="E29" s="655"/>
      <c r="F29" s="655"/>
      <c r="G29" s="655"/>
      <c r="H29" s="655"/>
      <c r="I29" s="655"/>
      <c r="J29" s="655"/>
      <c r="K29" s="655"/>
      <c r="L29" s="655"/>
      <c r="M29" s="655"/>
      <c r="N29" s="655"/>
      <c r="O29" s="655"/>
      <c r="P29" s="655"/>
      <c r="Q29" s="655"/>
      <c r="R29" s="656"/>
      <c r="S29" s="660"/>
      <c r="T29" s="661"/>
    </row>
    <row r="30" spans="1:22" s="305" customFormat="1" ht="19.5" customHeight="1">
      <c r="A30" s="150"/>
      <c r="B30" s="150"/>
      <c r="C30" s="320" t="s">
        <v>44</v>
      </c>
      <c r="D30" s="648" t="s">
        <v>43</v>
      </c>
      <c r="E30" s="648"/>
      <c r="F30" s="648"/>
      <c r="G30" s="648"/>
      <c r="H30" s="648"/>
      <c r="I30" s="648"/>
      <c r="J30" s="648"/>
      <c r="K30" s="648"/>
      <c r="L30" s="648"/>
      <c r="M30" s="648"/>
      <c r="N30" s="648"/>
      <c r="O30" s="648"/>
      <c r="P30" s="648"/>
      <c r="Q30" s="648"/>
      <c r="R30" s="648"/>
      <c r="S30" s="357"/>
      <c r="T30" s="321" t="s">
        <v>36</v>
      </c>
    </row>
    <row r="31" spans="1:22" s="305" customFormat="1" ht="19.5" customHeight="1">
      <c r="A31" s="150"/>
      <c r="B31" s="150"/>
      <c r="C31" s="320" t="s">
        <v>42</v>
      </c>
      <c r="D31" s="648" t="s">
        <v>41</v>
      </c>
      <c r="E31" s="648"/>
      <c r="F31" s="648"/>
      <c r="G31" s="648"/>
      <c r="H31" s="648"/>
      <c r="I31" s="648"/>
      <c r="J31" s="648"/>
      <c r="K31" s="648"/>
      <c r="L31" s="648"/>
      <c r="M31" s="648"/>
      <c r="N31" s="648"/>
      <c r="O31" s="648"/>
      <c r="P31" s="648"/>
      <c r="Q31" s="648"/>
      <c r="R31" s="648"/>
      <c r="S31" s="357"/>
      <c r="T31" s="321" t="s">
        <v>36</v>
      </c>
    </row>
    <row r="32" spans="1:22" s="305" customFormat="1" ht="19.5" customHeight="1">
      <c r="A32" s="150"/>
      <c r="B32" s="150"/>
      <c r="C32" s="320" t="s">
        <v>40</v>
      </c>
      <c r="D32" s="648" t="s">
        <v>39</v>
      </c>
      <c r="E32" s="648"/>
      <c r="F32" s="648"/>
      <c r="G32" s="648"/>
      <c r="H32" s="648"/>
      <c r="I32" s="648"/>
      <c r="J32" s="648"/>
      <c r="K32" s="648"/>
      <c r="L32" s="648"/>
      <c r="M32" s="648"/>
      <c r="N32" s="648"/>
      <c r="O32" s="648"/>
      <c r="P32" s="648"/>
      <c r="Q32" s="648"/>
      <c r="R32" s="648"/>
      <c r="S32" s="357"/>
      <c r="T32" s="321" t="s">
        <v>36</v>
      </c>
    </row>
    <row r="33" spans="1:25" s="305" customFormat="1" ht="19.5" customHeight="1">
      <c r="A33" s="150"/>
      <c r="B33" s="150"/>
      <c r="C33" s="320" t="s">
        <v>38</v>
      </c>
      <c r="D33" s="648" t="s">
        <v>37</v>
      </c>
      <c r="E33" s="648"/>
      <c r="F33" s="648"/>
      <c r="G33" s="648"/>
      <c r="H33" s="648"/>
      <c r="I33" s="648"/>
      <c r="J33" s="648"/>
      <c r="K33" s="648"/>
      <c r="L33" s="648"/>
      <c r="M33" s="648"/>
      <c r="N33" s="648"/>
      <c r="O33" s="648"/>
      <c r="P33" s="648"/>
      <c r="Q33" s="648"/>
      <c r="R33" s="648"/>
      <c r="S33" s="357"/>
      <c r="T33" s="321" t="s">
        <v>36</v>
      </c>
    </row>
    <row r="34" spans="1:25" s="305" customFormat="1" ht="19.5" customHeight="1">
      <c r="A34" s="150"/>
      <c r="B34" s="150"/>
      <c r="C34" s="150"/>
      <c r="D34" s="150"/>
      <c r="E34" s="150"/>
      <c r="F34" s="150"/>
      <c r="G34" s="150"/>
      <c r="H34" s="150"/>
      <c r="I34" s="150"/>
      <c r="J34" s="150"/>
      <c r="K34" s="150"/>
      <c r="L34" s="150"/>
      <c r="M34" s="150"/>
      <c r="N34" s="150"/>
      <c r="O34" s="150"/>
      <c r="P34" s="150"/>
      <c r="Q34" s="150"/>
      <c r="R34" s="150"/>
      <c r="S34" s="150"/>
      <c r="T34" s="150"/>
    </row>
    <row r="35" spans="1:25" s="305" customFormat="1" ht="9" customHeight="1">
      <c r="A35" s="150"/>
      <c r="B35" s="150"/>
      <c r="C35" s="150"/>
      <c r="D35" s="150"/>
      <c r="E35" s="150"/>
      <c r="F35" s="150"/>
      <c r="G35" s="150"/>
      <c r="H35" s="150"/>
      <c r="I35" s="150"/>
      <c r="J35" s="150"/>
      <c r="K35" s="150"/>
      <c r="L35" s="150"/>
      <c r="M35" s="150"/>
      <c r="N35" s="150"/>
      <c r="O35" s="150"/>
      <c r="P35" s="150"/>
      <c r="Q35" s="150"/>
      <c r="R35" s="150"/>
      <c r="S35" s="150"/>
      <c r="T35" s="150"/>
    </row>
    <row r="36" spans="1:25" s="305" customFormat="1" ht="19.5" customHeight="1">
      <c r="A36" s="150"/>
      <c r="B36" s="151" t="s">
        <v>31</v>
      </c>
      <c r="C36" s="150" t="s">
        <v>34</v>
      </c>
      <c r="D36" s="150"/>
      <c r="E36" s="150"/>
      <c r="F36" s="150"/>
      <c r="G36" s="150"/>
      <c r="H36" s="150"/>
      <c r="I36" s="150"/>
      <c r="J36" s="150"/>
      <c r="K36" s="150"/>
      <c r="L36" s="150"/>
      <c r="M36" s="150"/>
      <c r="N36" s="150"/>
      <c r="O36" s="150"/>
      <c r="P36" s="150"/>
      <c r="Q36" s="150"/>
      <c r="R36" s="150"/>
      <c r="S36" s="150"/>
      <c r="T36" s="150"/>
    </row>
    <row r="37" spans="1:25" s="305" customFormat="1" ht="9.75" customHeight="1" thickBot="1">
      <c r="A37" s="150"/>
      <c r="B37" s="150"/>
      <c r="C37" s="150"/>
      <c r="D37" s="150"/>
      <c r="E37" s="150"/>
      <c r="F37" s="150"/>
      <c r="G37" s="150"/>
      <c r="H37" s="150"/>
      <c r="I37" s="150"/>
      <c r="J37" s="150"/>
      <c r="K37" s="150"/>
      <c r="L37" s="150"/>
      <c r="M37" s="150"/>
      <c r="N37" s="150"/>
      <c r="O37" s="150"/>
      <c r="P37" s="150"/>
      <c r="Q37" s="150"/>
      <c r="R37" s="150"/>
      <c r="S37" s="150"/>
      <c r="T37" s="150"/>
    </row>
    <row r="38" spans="1:25" s="305" customFormat="1" ht="19.5" customHeight="1" thickBot="1">
      <c r="A38" s="150"/>
      <c r="B38" s="150"/>
      <c r="C38" s="150" t="s">
        <v>54</v>
      </c>
      <c r="D38" s="641" t="s">
        <v>33</v>
      </c>
      <c r="E38" s="641"/>
      <c r="F38" s="641"/>
      <c r="G38" s="641"/>
      <c r="H38" s="641"/>
      <c r="I38" s="641"/>
      <c r="J38" s="641"/>
      <c r="K38" s="641"/>
      <c r="L38" s="641"/>
      <c r="M38" s="641"/>
      <c r="N38" s="641"/>
      <c r="O38" s="641"/>
      <c r="P38" s="641"/>
      <c r="Q38" s="643"/>
      <c r="R38" s="644"/>
      <c r="S38" s="645"/>
      <c r="T38" s="645"/>
      <c r="U38" s="646"/>
      <c r="Y38" s="305" t="s">
        <v>225</v>
      </c>
    </row>
    <row r="39" spans="1:25" s="305" customFormat="1" ht="9" customHeight="1" thickBot="1">
      <c r="A39" s="150"/>
      <c r="B39" s="150"/>
      <c r="C39" s="150"/>
      <c r="D39" s="150"/>
      <c r="E39" s="150"/>
      <c r="F39" s="150"/>
      <c r="G39" s="150"/>
      <c r="H39" s="150"/>
      <c r="I39" s="150"/>
      <c r="J39" s="150"/>
      <c r="K39" s="150"/>
      <c r="L39" s="150"/>
      <c r="M39" s="150"/>
      <c r="N39" s="150"/>
      <c r="O39" s="150"/>
      <c r="P39" s="150"/>
      <c r="Q39" s="150"/>
      <c r="R39" s="322"/>
      <c r="S39" s="322"/>
      <c r="T39" s="322"/>
      <c r="U39" s="322"/>
      <c r="Y39" s="305" t="s">
        <v>226</v>
      </c>
    </row>
    <row r="40" spans="1:25" s="305" customFormat="1" ht="19.5" customHeight="1" thickBot="1">
      <c r="A40" s="150"/>
      <c r="B40" s="150"/>
      <c r="C40" s="150" t="s">
        <v>52</v>
      </c>
      <c r="D40" s="641" t="s">
        <v>227</v>
      </c>
      <c r="E40" s="641"/>
      <c r="F40" s="641"/>
      <c r="G40" s="641"/>
      <c r="H40" s="641"/>
      <c r="I40" s="641"/>
      <c r="J40" s="641"/>
      <c r="K40" s="641"/>
      <c r="L40" s="641"/>
      <c r="M40" s="641"/>
      <c r="N40" s="641"/>
      <c r="O40" s="641"/>
      <c r="P40" s="641"/>
      <c r="Q40" s="643"/>
      <c r="R40" s="644"/>
      <c r="S40" s="645"/>
      <c r="T40" s="645"/>
      <c r="U40" s="646"/>
      <c r="Y40" s="305" t="s">
        <v>228</v>
      </c>
    </row>
    <row r="41" spans="1:25" s="305" customFormat="1" ht="19.5" customHeight="1">
      <c r="A41" s="150"/>
      <c r="B41" s="150"/>
      <c r="C41" s="150"/>
      <c r="D41" s="680" t="s">
        <v>229</v>
      </c>
      <c r="E41" s="680"/>
      <c r="F41" s="680"/>
      <c r="G41" s="680"/>
      <c r="H41" s="680"/>
      <c r="I41" s="680"/>
      <c r="J41" s="680"/>
      <c r="K41" s="680"/>
      <c r="L41" s="680"/>
      <c r="M41" s="680"/>
      <c r="N41" s="680"/>
      <c r="O41" s="680"/>
      <c r="P41" s="680"/>
      <c r="Q41" s="680"/>
      <c r="Y41" s="305" t="s">
        <v>230</v>
      </c>
    </row>
    <row r="42" spans="1:25" s="305" customFormat="1" ht="7.5" customHeight="1" thickBot="1">
      <c r="A42" s="150"/>
      <c r="B42" s="150"/>
      <c r="C42" s="150"/>
      <c r="D42" s="150"/>
      <c r="E42" s="150"/>
      <c r="F42" s="150"/>
      <c r="G42" s="150"/>
      <c r="H42" s="150"/>
      <c r="I42" s="150"/>
      <c r="J42" s="150"/>
      <c r="K42" s="150"/>
      <c r="L42" s="150"/>
      <c r="M42" s="150"/>
      <c r="N42" s="150"/>
      <c r="O42" s="150"/>
      <c r="P42" s="150"/>
      <c r="Q42" s="150"/>
      <c r="R42" s="150"/>
      <c r="S42" s="150"/>
      <c r="T42" s="150"/>
    </row>
    <row r="43" spans="1:25" s="305" customFormat="1" ht="19.5" customHeight="1" thickBot="1">
      <c r="A43" s="150"/>
      <c r="B43" s="150"/>
      <c r="C43" s="150" t="s">
        <v>50</v>
      </c>
      <c r="D43" s="681" t="s">
        <v>32</v>
      </c>
      <c r="E43" s="681"/>
      <c r="F43" s="681"/>
      <c r="G43" s="681"/>
      <c r="H43" s="681"/>
      <c r="I43" s="681"/>
      <c r="J43" s="681"/>
      <c r="K43" s="681"/>
      <c r="L43" s="681"/>
      <c r="M43" s="681"/>
      <c r="N43" s="681"/>
      <c r="O43" s="681"/>
      <c r="P43" s="681"/>
      <c r="Q43" s="682"/>
      <c r="R43" s="644"/>
      <c r="S43" s="645"/>
      <c r="T43" s="645"/>
      <c r="U43" s="646"/>
      <c r="Y43" s="305" t="s">
        <v>231</v>
      </c>
    </row>
    <row r="44" spans="1:25" s="305" customFormat="1" ht="19.5" customHeight="1">
      <c r="A44" s="150"/>
      <c r="B44" s="150"/>
      <c r="C44" s="150"/>
      <c r="D44" s="150"/>
      <c r="E44" s="150"/>
      <c r="F44" s="150"/>
      <c r="G44" s="150"/>
      <c r="H44" s="150"/>
      <c r="I44" s="150"/>
      <c r="J44" s="150"/>
      <c r="K44" s="150"/>
      <c r="L44" s="150"/>
      <c r="M44" s="150"/>
      <c r="N44" s="150"/>
      <c r="O44" s="150"/>
      <c r="P44" s="150"/>
      <c r="Q44" s="150"/>
      <c r="R44" s="150"/>
      <c r="S44" s="150"/>
      <c r="T44" s="150"/>
      <c r="Y44" s="305" t="s">
        <v>232</v>
      </c>
    </row>
    <row r="45" spans="1:25" s="305" customFormat="1" ht="9" customHeight="1">
      <c r="A45" s="150"/>
      <c r="B45" s="150"/>
      <c r="C45" s="150"/>
      <c r="D45" s="150"/>
      <c r="E45" s="150"/>
      <c r="F45" s="150"/>
      <c r="G45" s="150"/>
      <c r="H45" s="150"/>
      <c r="I45" s="150"/>
      <c r="J45" s="150"/>
      <c r="K45" s="150"/>
      <c r="L45" s="150"/>
      <c r="M45" s="150"/>
      <c r="N45" s="150"/>
      <c r="O45" s="150"/>
      <c r="P45" s="150"/>
      <c r="Q45" s="150"/>
      <c r="R45" s="150"/>
      <c r="S45" s="150"/>
      <c r="T45" s="150"/>
    </row>
    <row r="46" spans="1:25" s="305" customFormat="1" ht="19.5" customHeight="1">
      <c r="A46" s="150"/>
      <c r="B46" s="151" t="s">
        <v>233</v>
      </c>
      <c r="C46" s="150" t="s">
        <v>234</v>
      </c>
      <c r="D46" s="150"/>
      <c r="E46" s="150"/>
      <c r="F46" s="150"/>
      <c r="G46" s="150"/>
      <c r="H46" s="150"/>
      <c r="I46" s="150"/>
      <c r="J46" s="150"/>
      <c r="K46" s="151"/>
      <c r="L46" s="150"/>
      <c r="M46" s="150"/>
      <c r="N46" s="150"/>
      <c r="O46" s="150"/>
      <c r="P46" s="150"/>
      <c r="Q46" s="150"/>
      <c r="R46" s="313"/>
      <c r="S46" s="313"/>
      <c r="T46" s="313"/>
      <c r="U46" s="313"/>
      <c r="V46" s="313"/>
    </row>
    <row r="47" spans="1:25" s="305" customFormat="1" ht="9.75" customHeight="1" thickBot="1">
      <c r="R47" s="307"/>
      <c r="S47" s="307"/>
      <c r="T47" s="307"/>
      <c r="U47" s="307"/>
      <c r="V47" s="307"/>
    </row>
    <row r="48" spans="1:25" ht="19.5" customHeight="1" thickBot="1">
      <c r="C48" s="148" t="s">
        <v>54</v>
      </c>
      <c r="D48" s="148" t="s">
        <v>235</v>
      </c>
      <c r="K48" s="644"/>
      <c r="L48" s="645"/>
      <c r="M48" s="645"/>
      <c r="N48" s="645"/>
      <c r="O48" s="646"/>
      <c r="Y48" s="148" t="s">
        <v>236</v>
      </c>
    </row>
    <row r="49" spans="3:25" ht="9.75" customHeight="1" thickBot="1">
      <c r="Y49" s="148" t="s">
        <v>237</v>
      </c>
    </row>
    <row r="50" spans="3:25" ht="19.5" customHeight="1" thickBot="1">
      <c r="C50" s="313" t="s">
        <v>52</v>
      </c>
      <c r="D50" s="313" t="s">
        <v>238</v>
      </c>
      <c r="E50" s="313"/>
      <c r="F50" s="313"/>
      <c r="G50" s="313"/>
      <c r="H50" s="317" t="s">
        <v>219</v>
      </c>
      <c r="I50" s="318"/>
      <c r="J50" s="313" t="s">
        <v>56</v>
      </c>
      <c r="K50" s="647" t="s">
        <v>220</v>
      </c>
      <c r="L50" s="647"/>
      <c r="M50" s="647"/>
      <c r="N50" s="647"/>
      <c r="O50" s="644" t="s">
        <v>221</v>
      </c>
      <c r="P50" s="645"/>
      <c r="Q50" s="645"/>
      <c r="R50" s="646"/>
      <c r="S50" s="305" t="s">
        <v>222</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3">
    <mergeCell ref="K50:N50"/>
    <mergeCell ref="O50:R50"/>
    <mergeCell ref="H3:J4"/>
    <mergeCell ref="K3:N4"/>
    <mergeCell ref="O3:P4"/>
    <mergeCell ref="Q3:W4"/>
    <mergeCell ref="D40:Q40"/>
    <mergeCell ref="R40:U40"/>
    <mergeCell ref="D41:Q41"/>
    <mergeCell ref="D43:Q43"/>
    <mergeCell ref="R43:U43"/>
    <mergeCell ref="K48:O48"/>
    <mergeCell ref="D30:R30"/>
    <mergeCell ref="D31:R31"/>
    <mergeCell ref="D32:R32"/>
    <mergeCell ref="D33:R33"/>
    <mergeCell ref="D38:Q38"/>
    <mergeCell ref="R38:U38"/>
    <mergeCell ref="T24:T25"/>
    <mergeCell ref="C26:C27"/>
    <mergeCell ref="D26:R27"/>
    <mergeCell ref="S26:S27"/>
    <mergeCell ref="T26:T27"/>
    <mergeCell ref="C28:C29"/>
    <mergeCell ref="D28:R29"/>
    <mergeCell ref="S28:S29"/>
    <mergeCell ref="T28:T29"/>
    <mergeCell ref="S24:S25"/>
    <mergeCell ref="D21:R21"/>
    <mergeCell ref="D22:R22"/>
    <mergeCell ref="D23:R23"/>
    <mergeCell ref="C24:C25"/>
    <mergeCell ref="D24:R25"/>
    <mergeCell ref="C20:T20"/>
    <mergeCell ref="H5:W5"/>
    <mergeCell ref="C6:W6"/>
    <mergeCell ref="C8:I8"/>
    <mergeCell ref="J8:P8"/>
    <mergeCell ref="C11:W11"/>
    <mergeCell ref="C12:W12"/>
    <mergeCell ref="N14:R14"/>
    <mergeCell ref="O16:R16"/>
    <mergeCell ref="S16:V16"/>
  </mergeCells>
  <phoneticPr fontId="6"/>
  <dataValidations count="8">
    <dataValidation type="list" allowBlank="1" showInputMessage="1" showErrorMessage="1" sqref="J8:P8">
      <formula1>$Y$8:$Y$9</formula1>
    </dataValidation>
    <dataValidation type="list" allowBlank="1" showInputMessage="1" showErrorMessage="1" sqref="R38:U38">
      <formula1>$Y$38:$Y$39</formula1>
    </dataValidation>
    <dataValidation type="list" allowBlank="1" showInputMessage="1" showErrorMessage="1" sqref="K48:O48">
      <formula1>$Y$48:$Y$49</formula1>
    </dataValidation>
    <dataValidation type="list" allowBlank="1" showInputMessage="1" showErrorMessage="1" sqref="N14:R14">
      <formula1>$Y$14:$Y$15</formula1>
    </dataValidation>
    <dataValidation type="list" allowBlank="1" showInputMessage="1" showErrorMessage="1" sqref="R7:U7">
      <formula1>"はい,いいえ"</formula1>
    </dataValidation>
    <dataValidation type="list" allowBlank="1" showInputMessage="1" showErrorMessage="1" sqref="R39:U39">
      <formula1>"同意を得ている,同意を得ていない"</formula1>
    </dataValidation>
    <dataValidation type="list" allowBlank="1" showInputMessage="1" showErrorMessage="1" sqref="R40:U40">
      <formula1>$Y$40:$Y$41</formula1>
    </dataValidation>
    <dataValidation type="list" allowBlank="1" showInputMessage="1" showErrorMessage="1" sqref="R43:U43">
      <formula1>$Y$43:$Y$44</formula1>
    </dataValidation>
  </dataValidations>
  <pageMargins left="0.78740157480314965" right="0.39370078740157483" top="0.59055118110236227" bottom="0.59055118110236227" header="0.51181102362204722" footer="0.31496062992125984"/>
  <pageSetup paperSize="9" scale="94" firstPageNumber="9"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J69"/>
  <sheetViews>
    <sheetView view="pageBreakPreview" zoomScaleNormal="100" zoomScaleSheetLayoutView="100" workbookViewId="0">
      <pane xSplit="6" ySplit="3" topLeftCell="G4" activePane="bottomRight" state="frozen"/>
      <selection pane="topRight" activeCell="G1" sqref="G1"/>
      <selection pane="bottomLeft" activeCell="A4" sqref="A4"/>
      <selection pane="bottomRight" activeCell="E4" sqref="E4:E9"/>
    </sheetView>
  </sheetViews>
  <sheetFormatPr defaultColWidth="8.75" defaultRowHeight="13.5"/>
  <cols>
    <col min="1" max="1" width="11.5" style="306" customWidth="1"/>
    <col min="2" max="2" width="3.375" style="323" customWidth="1"/>
    <col min="3" max="3" width="3.625" style="323" customWidth="1"/>
    <col min="4" max="4" width="45.125" style="323" customWidth="1"/>
    <col min="5" max="5" width="10.375" style="305" bestFit="1" customWidth="1"/>
    <col min="6" max="6" width="23.5" style="324" customWidth="1"/>
    <col min="7" max="7" width="2.875" style="324" customWidth="1"/>
    <col min="8" max="8" width="16.25" style="324" hidden="1" customWidth="1"/>
    <col min="9" max="9" width="23.5" style="324" hidden="1" customWidth="1"/>
    <col min="10" max="10" width="27.625" style="305" customWidth="1"/>
    <col min="11" max="16384" width="8.75" style="305"/>
  </cols>
  <sheetData>
    <row r="1" spans="1:9" ht="19.5" customHeight="1">
      <c r="A1" s="304" t="s">
        <v>272</v>
      </c>
      <c r="E1" s="683" t="s">
        <v>153</v>
      </c>
      <c r="F1" s="683"/>
    </row>
    <row r="2" spans="1:9" ht="6.6" customHeight="1">
      <c r="E2" s="684"/>
      <c r="F2" s="684"/>
    </row>
    <row r="3" spans="1:9" ht="14.25" thickBot="1">
      <c r="A3" s="325" t="s">
        <v>154</v>
      </c>
      <c r="B3" s="685" t="s">
        <v>155</v>
      </c>
      <c r="C3" s="686"/>
      <c r="D3" s="687"/>
      <c r="E3" s="308" t="s">
        <v>156</v>
      </c>
      <c r="F3" s="308" t="s">
        <v>157</v>
      </c>
      <c r="G3" s="326"/>
      <c r="H3" s="308" t="s">
        <v>158</v>
      </c>
      <c r="I3" s="308" t="s">
        <v>159</v>
      </c>
    </row>
    <row r="4" spans="1:9" ht="13.5" customHeight="1" thickTop="1">
      <c r="A4" s="688" t="s">
        <v>239</v>
      </c>
      <c r="B4" s="690" t="s">
        <v>240</v>
      </c>
      <c r="C4" s="691"/>
      <c r="D4" s="692"/>
      <c r="E4" s="693"/>
      <c r="F4" s="695" t="str">
        <f>IF(E4="","",IF(E4=H4,I3,I4))</f>
        <v/>
      </c>
      <c r="G4" s="327"/>
      <c r="H4" s="328" t="s">
        <v>161</v>
      </c>
      <c r="I4" s="698" t="s">
        <v>160</v>
      </c>
    </row>
    <row r="5" spans="1:9" ht="13.5" customHeight="1">
      <c r="A5" s="689"/>
      <c r="B5" s="690"/>
      <c r="C5" s="691"/>
      <c r="D5" s="692"/>
      <c r="E5" s="694"/>
      <c r="F5" s="696"/>
      <c r="G5" s="327"/>
      <c r="H5" s="328" t="s">
        <v>162</v>
      </c>
      <c r="I5" s="699"/>
    </row>
    <row r="6" spans="1:9" ht="13.5" customHeight="1">
      <c r="A6" s="689"/>
      <c r="B6" s="700" t="s">
        <v>241</v>
      </c>
      <c r="C6" s="329"/>
      <c r="D6" s="330" t="s">
        <v>163</v>
      </c>
      <c r="E6" s="694"/>
      <c r="F6" s="696"/>
      <c r="G6" s="331"/>
      <c r="H6" s="328" t="s">
        <v>164</v>
      </c>
      <c r="I6" s="699"/>
    </row>
    <row r="7" spans="1:9" ht="13.5" customHeight="1">
      <c r="A7" s="689"/>
      <c r="B7" s="701"/>
      <c r="C7" s="329"/>
      <c r="D7" s="330" t="s">
        <v>165</v>
      </c>
      <c r="E7" s="694"/>
      <c r="F7" s="696"/>
      <c r="G7" s="331"/>
      <c r="H7" s="328" t="s">
        <v>166</v>
      </c>
      <c r="I7" s="699"/>
    </row>
    <row r="8" spans="1:9" ht="13.5" customHeight="1">
      <c r="A8" s="689"/>
      <c r="B8" s="701"/>
      <c r="C8" s="329"/>
      <c r="D8" s="330" t="s">
        <v>167</v>
      </c>
      <c r="E8" s="694"/>
      <c r="F8" s="697"/>
      <c r="G8" s="332"/>
      <c r="H8" s="328"/>
      <c r="I8" s="699"/>
    </row>
    <row r="9" spans="1:9" ht="13.5" customHeight="1">
      <c r="A9" s="689"/>
      <c r="B9" s="702"/>
      <c r="C9" s="329"/>
      <c r="D9" s="333" t="s">
        <v>168</v>
      </c>
      <c r="E9" s="694"/>
      <c r="F9" s="697"/>
      <c r="G9" s="332"/>
      <c r="H9" s="328"/>
      <c r="I9" s="699"/>
    </row>
    <row r="10" spans="1:9" ht="13.5" customHeight="1">
      <c r="A10" s="703" t="s">
        <v>169</v>
      </c>
      <c r="B10" s="704" t="s">
        <v>170</v>
      </c>
      <c r="C10" s="705"/>
      <c r="D10" s="706"/>
      <c r="E10" s="713"/>
      <c r="F10" s="714" t="str">
        <f>IF(E10="","",IF(E10=H10,I3,IF(E10=H11,I3,I10)))</f>
        <v/>
      </c>
      <c r="G10" s="334"/>
      <c r="H10" s="328" t="s">
        <v>172</v>
      </c>
      <c r="I10" s="715" t="s">
        <v>171</v>
      </c>
    </row>
    <row r="11" spans="1:9" ht="13.5" customHeight="1">
      <c r="A11" s="703"/>
      <c r="B11" s="707"/>
      <c r="C11" s="708"/>
      <c r="D11" s="709"/>
      <c r="E11" s="713"/>
      <c r="F11" s="714"/>
      <c r="G11" s="335"/>
      <c r="H11" s="328" t="s">
        <v>173</v>
      </c>
      <c r="I11" s="716"/>
    </row>
    <row r="12" spans="1:9" ht="13.5" customHeight="1">
      <c r="A12" s="703"/>
      <c r="B12" s="707"/>
      <c r="C12" s="708"/>
      <c r="D12" s="709"/>
      <c r="E12" s="713"/>
      <c r="F12" s="714"/>
      <c r="G12" s="335"/>
      <c r="H12" s="328" t="s">
        <v>174</v>
      </c>
      <c r="I12" s="716"/>
    </row>
    <row r="13" spans="1:9" ht="13.5" customHeight="1">
      <c r="A13" s="703"/>
      <c r="B13" s="707"/>
      <c r="C13" s="708"/>
      <c r="D13" s="709"/>
      <c r="E13" s="713"/>
      <c r="F13" s="714"/>
      <c r="G13" s="335"/>
      <c r="H13" s="328"/>
      <c r="I13" s="716"/>
    </row>
    <row r="14" spans="1:9" ht="13.5" customHeight="1">
      <c r="A14" s="703"/>
      <c r="B14" s="707"/>
      <c r="C14" s="708"/>
      <c r="D14" s="709"/>
      <c r="E14" s="713"/>
      <c r="F14" s="714"/>
      <c r="G14" s="335"/>
      <c r="H14" s="328"/>
      <c r="I14" s="716"/>
    </row>
    <row r="15" spans="1:9" ht="13.5" customHeight="1">
      <c r="A15" s="703"/>
      <c r="B15" s="710"/>
      <c r="C15" s="711"/>
      <c r="D15" s="712"/>
      <c r="E15" s="713"/>
      <c r="F15" s="714"/>
      <c r="G15" s="336"/>
      <c r="H15" s="328"/>
      <c r="I15" s="698"/>
    </row>
    <row r="16" spans="1:9" ht="13.5" customHeight="1">
      <c r="A16" s="717" t="s">
        <v>175</v>
      </c>
      <c r="B16" s="718" t="s">
        <v>176</v>
      </c>
      <c r="C16" s="719"/>
      <c r="D16" s="720"/>
      <c r="E16" s="727"/>
      <c r="F16" s="729" t="str">
        <f>IF(E16="","",IF(E16=H16,I3,I16))</f>
        <v/>
      </c>
      <c r="G16" s="335"/>
      <c r="H16" s="328" t="s">
        <v>178</v>
      </c>
      <c r="I16" s="731" t="s">
        <v>177</v>
      </c>
    </row>
    <row r="17" spans="1:10" ht="13.5" customHeight="1">
      <c r="A17" s="717"/>
      <c r="B17" s="721"/>
      <c r="C17" s="722"/>
      <c r="D17" s="723"/>
      <c r="E17" s="728"/>
      <c r="F17" s="730"/>
      <c r="G17" s="337"/>
      <c r="H17" s="328" t="s">
        <v>179</v>
      </c>
      <c r="I17" s="732"/>
    </row>
    <row r="18" spans="1:10" ht="13.5" customHeight="1">
      <c r="A18" s="717"/>
      <c r="B18" s="721"/>
      <c r="C18" s="722"/>
      <c r="D18" s="723"/>
      <c r="E18" s="728"/>
      <c r="F18" s="730"/>
      <c r="G18" s="337"/>
      <c r="H18" s="328" t="s">
        <v>180</v>
      </c>
      <c r="I18" s="732"/>
    </row>
    <row r="19" spans="1:10" ht="13.5" customHeight="1">
      <c r="A19" s="717"/>
      <c r="B19" s="721"/>
      <c r="C19" s="722"/>
      <c r="D19" s="723"/>
      <c r="E19" s="728"/>
      <c r="F19" s="730"/>
      <c r="G19" s="337"/>
      <c r="H19" s="328"/>
      <c r="I19" s="732"/>
    </row>
    <row r="20" spans="1:10" ht="13.5" customHeight="1">
      <c r="A20" s="717"/>
      <c r="B20" s="724"/>
      <c r="C20" s="725"/>
      <c r="D20" s="726"/>
      <c r="E20" s="693"/>
      <c r="F20" s="695"/>
      <c r="G20" s="337"/>
      <c r="H20" s="328"/>
      <c r="I20" s="732"/>
    </row>
    <row r="21" spans="1:10" ht="13.5" customHeight="1">
      <c r="A21" s="717" t="s">
        <v>181</v>
      </c>
      <c r="B21" s="746" t="s">
        <v>242</v>
      </c>
      <c r="C21" s="746"/>
      <c r="D21" s="746"/>
      <c r="E21" s="694"/>
      <c r="F21" s="696" t="str">
        <f>IF(E21="","",IF(E21=H21,I3,I21))</f>
        <v/>
      </c>
      <c r="G21" s="335"/>
      <c r="H21" s="328" t="s">
        <v>182</v>
      </c>
      <c r="I21" s="699" t="s">
        <v>243</v>
      </c>
      <c r="J21" s="733"/>
    </row>
    <row r="22" spans="1:10" ht="13.5" customHeight="1">
      <c r="A22" s="717"/>
      <c r="B22" s="746"/>
      <c r="C22" s="746"/>
      <c r="D22" s="746"/>
      <c r="E22" s="694"/>
      <c r="F22" s="696"/>
      <c r="G22" s="335"/>
      <c r="H22" s="328" t="s">
        <v>183</v>
      </c>
      <c r="I22" s="699"/>
      <c r="J22" s="733"/>
    </row>
    <row r="23" spans="1:10" ht="13.5" customHeight="1">
      <c r="A23" s="717"/>
      <c r="B23" s="746"/>
      <c r="C23" s="746"/>
      <c r="D23" s="746"/>
      <c r="E23" s="694"/>
      <c r="F23" s="696"/>
      <c r="G23" s="335"/>
      <c r="H23" s="328"/>
      <c r="I23" s="699"/>
      <c r="J23" s="733"/>
    </row>
    <row r="24" spans="1:10" ht="13.5" customHeight="1">
      <c r="A24" s="717"/>
      <c r="B24" s="746"/>
      <c r="C24" s="746"/>
      <c r="D24" s="746"/>
      <c r="E24" s="694"/>
      <c r="F24" s="696"/>
      <c r="G24" s="335"/>
      <c r="H24" s="328"/>
      <c r="I24" s="699"/>
      <c r="J24" s="733"/>
    </row>
    <row r="25" spans="1:10" ht="13.5" customHeight="1">
      <c r="A25" s="717"/>
      <c r="B25" s="746"/>
      <c r="C25" s="746"/>
      <c r="D25" s="746"/>
      <c r="E25" s="747"/>
      <c r="F25" s="696"/>
      <c r="G25" s="337"/>
      <c r="H25" s="328"/>
      <c r="I25" s="699"/>
      <c r="J25" s="733"/>
    </row>
    <row r="26" spans="1:10" ht="13.5" customHeight="1">
      <c r="A26" s="717" t="s">
        <v>184</v>
      </c>
      <c r="B26" s="734" t="s">
        <v>185</v>
      </c>
      <c r="C26" s="734"/>
      <c r="D26" s="734"/>
      <c r="E26" s="694"/>
      <c r="F26" s="696" t="str">
        <f>IF(E26="","",IF(E26=H26,I3,I26))</f>
        <v/>
      </c>
      <c r="G26" s="338"/>
      <c r="H26" s="328" t="s">
        <v>187</v>
      </c>
      <c r="I26" s="699" t="s">
        <v>186</v>
      </c>
    </row>
    <row r="27" spans="1:10" ht="13.5" customHeight="1">
      <c r="A27" s="717"/>
      <c r="B27" s="735"/>
      <c r="C27" s="735"/>
      <c r="D27" s="735"/>
      <c r="E27" s="694"/>
      <c r="F27" s="696"/>
      <c r="G27" s="338"/>
      <c r="H27" s="328" t="s">
        <v>188</v>
      </c>
      <c r="I27" s="699"/>
    </row>
    <row r="28" spans="1:10" ht="13.5" customHeight="1">
      <c r="A28" s="717"/>
      <c r="B28" s="736" t="s">
        <v>189</v>
      </c>
      <c r="C28" s="737"/>
      <c r="D28" s="738"/>
      <c r="E28" s="694"/>
      <c r="F28" s="696"/>
      <c r="G28" s="338"/>
      <c r="H28" s="328"/>
      <c r="I28" s="699"/>
    </row>
    <row r="29" spans="1:10" ht="13.5" customHeight="1">
      <c r="A29" s="717"/>
      <c r="B29" s="339"/>
      <c r="C29" s="739"/>
      <c r="D29" s="740"/>
      <c r="E29" s="694"/>
      <c r="F29" s="696"/>
      <c r="G29" s="338"/>
      <c r="H29" s="328"/>
      <c r="I29" s="699"/>
    </row>
    <row r="30" spans="1:10" ht="13.5" customHeight="1">
      <c r="A30" s="717"/>
      <c r="B30" s="741" t="s">
        <v>190</v>
      </c>
      <c r="C30" s="742"/>
      <c r="D30" s="743"/>
      <c r="E30" s="694"/>
      <c r="F30" s="696"/>
      <c r="G30" s="338"/>
      <c r="H30" s="328"/>
      <c r="I30" s="699"/>
    </row>
    <row r="31" spans="1:10" ht="13.5" customHeight="1">
      <c r="A31" s="717"/>
      <c r="B31" s="340"/>
      <c r="C31" s="744"/>
      <c r="D31" s="745"/>
      <c r="E31" s="694"/>
      <c r="F31" s="696"/>
      <c r="G31" s="338"/>
      <c r="H31" s="328"/>
      <c r="I31" s="699"/>
    </row>
    <row r="32" spans="1:10" ht="13.5" customHeight="1">
      <c r="A32" s="717" t="s">
        <v>191</v>
      </c>
      <c r="B32" s="746" t="s">
        <v>192</v>
      </c>
      <c r="C32" s="746"/>
      <c r="D32" s="746"/>
      <c r="E32" s="694"/>
      <c r="F32" s="696" t="str">
        <f>IF(E32="","",IF(E32=H32,I3,I32))</f>
        <v/>
      </c>
      <c r="G32" s="341"/>
      <c r="H32" s="328" t="s">
        <v>193</v>
      </c>
      <c r="I32" s="699" t="s">
        <v>244</v>
      </c>
    </row>
    <row r="33" spans="1:9" ht="13.5" customHeight="1">
      <c r="A33" s="717"/>
      <c r="B33" s="746"/>
      <c r="C33" s="746"/>
      <c r="D33" s="746"/>
      <c r="E33" s="694"/>
      <c r="F33" s="696"/>
      <c r="G33" s="341"/>
      <c r="H33" s="328" t="s">
        <v>194</v>
      </c>
      <c r="I33" s="699"/>
    </row>
    <row r="34" spans="1:9" ht="13.5" customHeight="1">
      <c r="A34" s="717"/>
      <c r="B34" s="746"/>
      <c r="C34" s="746"/>
      <c r="D34" s="746"/>
      <c r="E34" s="694"/>
      <c r="F34" s="696"/>
      <c r="G34" s="341"/>
      <c r="H34" s="328"/>
      <c r="I34" s="699"/>
    </row>
    <row r="35" spans="1:9" ht="13.5" customHeight="1">
      <c r="A35" s="717" t="s">
        <v>195</v>
      </c>
      <c r="B35" s="746" t="s">
        <v>245</v>
      </c>
      <c r="C35" s="746"/>
      <c r="D35" s="746"/>
      <c r="E35" s="694"/>
      <c r="F35" s="696" t="str">
        <f>IF(E35="","",IF(E35=H35,I3,I35))</f>
        <v/>
      </c>
      <c r="G35" s="342"/>
      <c r="H35" s="328" t="s">
        <v>196</v>
      </c>
      <c r="I35" s="699" t="s">
        <v>246</v>
      </c>
    </row>
    <row r="36" spans="1:9" ht="13.5" customHeight="1">
      <c r="A36" s="717"/>
      <c r="B36" s="746"/>
      <c r="C36" s="746"/>
      <c r="D36" s="746"/>
      <c r="E36" s="694"/>
      <c r="F36" s="696"/>
      <c r="G36" s="343"/>
      <c r="H36" s="328" t="s">
        <v>197</v>
      </c>
      <c r="I36" s="699"/>
    </row>
    <row r="37" spans="1:9" ht="13.5" customHeight="1">
      <c r="A37" s="717"/>
      <c r="B37" s="746"/>
      <c r="C37" s="746"/>
      <c r="D37" s="746"/>
      <c r="E37" s="694"/>
      <c r="F37" s="696"/>
      <c r="G37" s="343"/>
      <c r="H37" s="328" t="s">
        <v>198</v>
      </c>
      <c r="I37" s="699"/>
    </row>
    <row r="38" spans="1:9" ht="13.5" customHeight="1">
      <c r="A38" s="717"/>
      <c r="B38" s="746"/>
      <c r="C38" s="746"/>
      <c r="D38" s="746"/>
      <c r="E38" s="694"/>
      <c r="F38" s="696"/>
      <c r="G38" s="343"/>
      <c r="H38" s="328"/>
      <c r="I38" s="699"/>
    </row>
    <row r="39" spans="1:9" ht="13.5" customHeight="1">
      <c r="A39" s="717" t="s">
        <v>199</v>
      </c>
      <c r="B39" s="746" t="s">
        <v>247</v>
      </c>
      <c r="C39" s="746"/>
      <c r="D39" s="746"/>
      <c r="E39" s="694"/>
      <c r="F39" s="696" t="str">
        <f>IF(E39="","",IF(E39=H39,I3,IF(E39=H40,I3,I39)))</f>
        <v/>
      </c>
      <c r="G39" s="341"/>
      <c r="H39" s="328" t="s">
        <v>200</v>
      </c>
      <c r="I39" s="699" t="s">
        <v>201</v>
      </c>
    </row>
    <row r="40" spans="1:9" ht="13.5" customHeight="1">
      <c r="A40" s="717"/>
      <c r="B40" s="746"/>
      <c r="C40" s="746"/>
      <c r="D40" s="746"/>
      <c r="E40" s="694"/>
      <c r="F40" s="696"/>
      <c r="G40" s="341"/>
      <c r="H40" s="328" t="s">
        <v>202</v>
      </c>
      <c r="I40" s="699"/>
    </row>
    <row r="41" spans="1:9" ht="13.5" customHeight="1">
      <c r="A41" s="717"/>
      <c r="B41" s="746" t="s">
        <v>204</v>
      </c>
      <c r="C41" s="746"/>
      <c r="D41" s="746"/>
      <c r="E41" s="694"/>
      <c r="F41" s="696" t="str">
        <f>IF(E41="","",IF(E41=H42,I3,IF(E41=H43,I3,I42)))</f>
        <v/>
      </c>
      <c r="G41" s="341"/>
      <c r="H41" s="328" t="s">
        <v>203</v>
      </c>
      <c r="I41" s="328"/>
    </row>
    <row r="42" spans="1:9" ht="13.5" customHeight="1">
      <c r="A42" s="717"/>
      <c r="B42" s="746"/>
      <c r="C42" s="746"/>
      <c r="D42" s="746"/>
      <c r="E42" s="694"/>
      <c r="F42" s="696"/>
      <c r="G42" s="341"/>
      <c r="H42" s="328" t="s">
        <v>200</v>
      </c>
      <c r="I42" s="699" t="s">
        <v>205</v>
      </c>
    </row>
    <row r="43" spans="1:9" s="312" customFormat="1" ht="13.5" customHeight="1">
      <c r="A43" s="310"/>
      <c r="B43" s="344"/>
      <c r="C43" s="344"/>
      <c r="D43" s="345"/>
      <c r="E43" s="311"/>
      <c r="F43" s="346"/>
      <c r="G43" s="338"/>
      <c r="H43" s="328" t="s">
        <v>206</v>
      </c>
      <c r="I43" s="699"/>
    </row>
    <row r="44" spans="1:9" s="312" customFormat="1" ht="13.5" customHeight="1">
      <c r="A44" s="309" t="s">
        <v>248</v>
      </c>
      <c r="B44" s="344"/>
      <c r="C44" s="344"/>
      <c r="D44" s="345"/>
      <c r="E44" s="311"/>
      <c r="F44" s="346"/>
      <c r="G44" s="343"/>
      <c r="H44" s="328" t="s">
        <v>207</v>
      </c>
      <c r="I44" s="347"/>
    </row>
    <row r="45" spans="1:9" ht="13.5" customHeight="1" thickBot="1">
      <c r="A45" s="325" t="s">
        <v>154</v>
      </c>
      <c r="B45" s="685" t="s">
        <v>155</v>
      </c>
      <c r="C45" s="686"/>
      <c r="D45" s="687"/>
      <c r="E45" s="308" t="s">
        <v>156</v>
      </c>
      <c r="F45" s="308" t="s">
        <v>249</v>
      </c>
      <c r="G45" s="326"/>
      <c r="H45" s="326"/>
      <c r="I45" s="326"/>
    </row>
    <row r="46" spans="1:9" ht="13.5" customHeight="1" thickTop="1">
      <c r="A46" s="688" t="s">
        <v>250</v>
      </c>
      <c r="B46" s="750" t="s">
        <v>251</v>
      </c>
      <c r="C46" s="750"/>
      <c r="D46" s="750"/>
      <c r="E46" s="751"/>
      <c r="F46" s="698" t="str">
        <f>IF(E46="","",IF(E46=H46,$I$3,IF(E46=H47,I46)))</f>
        <v/>
      </c>
      <c r="H46" s="328" t="s">
        <v>252</v>
      </c>
      <c r="I46" s="699" t="s">
        <v>253</v>
      </c>
    </row>
    <row r="47" spans="1:9" ht="13.5" customHeight="1">
      <c r="A47" s="689"/>
      <c r="B47" s="748"/>
      <c r="C47" s="748"/>
      <c r="D47" s="748"/>
      <c r="E47" s="749"/>
      <c r="F47" s="699"/>
      <c r="H47" s="328" t="s">
        <v>254</v>
      </c>
      <c r="I47" s="699"/>
    </row>
    <row r="48" spans="1:9" ht="13.5" customHeight="1">
      <c r="A48" s="689"/>
      <c r="B48" s="748"/>
      <c r="C48" s="748"/>
      <c r="D48" s="748"/>
      <c r="E48" s="749"/>
      <c r="F48" s="699"/>
      <c r="H48" s="328"/>
      <c r="I48" s="699"/>
    </row>
    <row r="49" spans="1:9" ht="13.5" customHeight="1">
      <c r="A49" s="689"/>
      <c r="B49" s="748"/>
      <c r="C49" s="748"/>
      <c r="D49" s="748"/>
      <c r="E49" s="749"/>
      <c r="F49" s="699"/>
      <c r="H49" s="328"/>
      <c r="I49" s="699"/>
    </row>
    <row r="50" spans="1:9" ht="13.5" customHeight="1">
      <c r="A50" s="689"/>
      <c r="B50" s="748" t="s">
        <v>273</v>
      </c>
      <c r="C50" s="748"/>
      <c r="D50" s="748"/>
      <c r="E50" s="749"/>
      <c r="F50" s="699" t="str">
        <f>IF(E50="","",IF(E50=H50,$I$3,IF(E50=H51,I50)))</f>
        <v/>
      </c>
      <c r="H50" s="328" t="s">
        <v>255</v>
      </c>
      <c r="I50" s="699" t="s">
        <v>274</v>
      </c>
    </row>
    <row r="51" spans="1:9" ht="13.5" customHeight="1">
      <c r="A51" s="689"/>
      <c r="B51" s="748"/>
      <c r="C51" s="748"/>
      <c r="D51" s="748"/>
      <c r="E51" s="749"/>
      <c r="F51" s="699"/>
      <c r="H51" s="328" t="s">
        <v>256</v>
      </c>
      <c r="I51" s="699"/>
    </row>
    <row r="52" spans="1:9" ht="13.5" customHeight="1">
      <c r="A52" s="689"/>
      <c r="B52" s="748"/>
      <c r="C52" s="748"/>
      <c r="D52" s="748"/>
      <c r="E52" s="749"/>
      <c r="F52" s="699"/>
      <c r="H52" s="328"/>
      <c r="I52" s="699"/>
    </row>
    <row r="53" spans="1:9" ht="13.5" customHeight="1">
      <c r="A53" s="689"/>
      <c r="B53" s="748" t="s">
        <v>257</v>
      </c>
      <c r="C53" s="748"/>
      <c r="D53" s="748"/>
      <c r="E53" s="749"/>
      <c r="F53" s="699" t="str">
        <f>IF(E53="","",IF(E53=H53,$I$3,IF(E53=H54,I53)))</f>
        <v/>
      </c>
      <c r="H53" s="328" t="s">
        <v>258</v>
      </c>
      <c r="I53" s="699" t="s">
        <v>259</v>
      </c>
    </row>
    <row r="54" spans="1:9" ht="13.5" customHeight="1">
      <c r="A54" s="689"/>
      <c r="B54" s="748"/>
      <c r="C54" s="748"/>
      <c r="D54" s="748"/>
      <c r="E54" s="749"/>
      <c r="F54" s="699"/>
      <c r="H54" s="328" t="s">
        <v>260</v>
      </c>
      <c r="I54" s="699"/>
    </row>
    <row r="55" spans="1:9" ht="13.5" customHeight="1">
      <c r="A55" s="689"/>
      <c r="B55" s="748"/>
      <c r="C55" s="748"/>
      <c r="D55" s="748"/>
      <c r="E55" s="749"/>
      <c r="F55" s="699"/>
      <c r="H55" s="328"/>
      <c r="I55" s="699"/>
    </row>
    <row r="56" spans="1:9" ht="13.5" customHeight="1">
      <c r="A56" s="689" t="s">
        <v>261</v>
      </c>
      <c r="B56" s="748" t="s">
        <v>275</v>
      </c>
      <c r="C56" s="748"/>
      <c r="D56" s="748"/>
      <c r="E56" s="752"/>
      <c r="F56" s="715" t="str">
        <f>IF(E56="","",IF(E56=H56,$I$3,IF(E56=H57,I56)))</f>
        <v/>
      </c>
      <c r="H56" s="328" t="s">
        <v>262</v>
      </c>
      <c r="I56" s="699" t="s">
        <v>276</v>
      </c>
    </row>
    <row r="57" spans="1:9" ht="13.5" customHeight="1">
      <c r="A57" s="689"/>
      <c r="B57" s="748"/>
      <c r="C57" s="748"/>
      <c r="D57" s="748"/>
      <c r="E57" s="753"/>
      <c r="F57" s="716"/>
      <c r="H57" s="328" t="s">
        <v>263</v>
      </c>
      <c r="I57" s="699"/>
    </row>
    <row r="58" spans="1:9" ht="13.5" customHeight="1">
      <c r="A58" s="689"/>
      <c r="B58" s="748"/>
      <c r="C58" s="748"/>
      <c r="D58" s="748"/>
      <c r="E58" s="753"/>
      <c r="F58" s="716"/>
      <c r="H58" s="328"/>
      <c r="I58" s="699"/>
    </row>
    <row r="59" spans="1:9" ht="13.5" customHeight="1">
      <c r="A59" s="689"/>
      <c r="B59" s="748"/>
      <c r="C59" s="748"/>
      <c r="D59" s="748"/>
      <c r="E59" s="754"/>
      <c r="F59" s="698"/>
      <c r="H59" s="328"/>
      <c r="I59" s="699"/>
    </row>
    <row r="60" spans="1:9" ht="13.5" customHeight="1">
      <c r="A60" s="689"/>
      <c r="B60" s="755" t="s">
        <v>264</v>
      </c>
      <c r="C60" s="756"/>
      <c r="D60" s="757"/>
      <c r="E60" s="752"/>
      <c r="F60" s="715" t="str">
        <f>IF(E60="","",IF(E60=H60,$I$3,IF(E60=H61,I60)))</f>
        <v/>
      </c>
      <c r="H60" s="328" t="s">
        <v>265</v>
      </c>
      <c r="I60" s="699" t="s">
        <v>266</v>
      </c>
    </row>
    <row r="61" spans="1:9" ht="13.5" customHeight="1">
      <c r="A61" s="689"/>
      <c r="B61" s="758"/>
      <c r="C61" s="759"/>
      <c r="D61" s="760"/>
      <c r="E61" s="754"/>
      <c r="F61" s="698"/>
      <c r="H61" s="328" t="s">
        <v>267</v>
      </c>
      <c r="I61" s="699"/>
    </row>
    <row r="62" spans="1:9" ht="13.5" customHeight="1">
      <c r="A62" s="689"/>
      <c r="B62" s="748" t="s">
        <v>268</v>
      </c>
      <c r="C62" s="748"/>
      <c r="D62" s="748"/>
      <c r="E62" s="752"/>
      <c r="F62" s="715" t="str">
        <f>IF(E62="","",IF(E62=H62,$I$3,IF(E62=H63,I62)))</f>
        <v/>
      </c>
      <c r="H62" s="328" t="s">
        <v>269</v>
      </c>
      <c r="I62" s="699" t="s">
        <v>270</v>
      </c>
    </row>
    <row r="63" spans="1:9" ht="13.5" customHeight="1">
      <c r="A63" s="689"/>
      <c r="B63" s="748"/>
      <c r="C63" s="748"/>
      <c r="D63" s="748"/>
      <c r="E63" s="753"/>
      <c r="F63" s="716"/>
      <c r="H63" s="328" t="s">
        <v>271</v>
      </c>
      <c r="I63" s="699"/>
    </row>
    <row r="64" spans="1:9" ht="13.5" customHeight="1">
      <c r="A64" s="689"/>
      <c r="B64" s="748"/>
      <c r="C64" s="748"/>
      <c r="D64" s="748"/>
      <c r="E64" s="754"/>
      <c r="F64" s="698"/>
      <c r="H64" s="328"/>
      <c r="I64" s="699"/>
    </row>
    <row r="65" spans="6:9" ht="13.5" customHeight="1">
      <c r="F65" s="326"/>
      <c r="H65" s="326"/>
      <c r="I65" s="348"/>
    </row>
    <row r="66" spans="6:9" ht="13.5" customHeight="1">
      <c r="H66" s="326"/>
      <c r="I66" s="326"/>
    </row>
    <row r="67" spans="6:9" ht="13.5" customHeight="1">
      <c r="H67" s="326"/>
      <c r="I67" s="348"/>
    </row>
    <row r="68" spans="6:9" ht="13.5" customHeight="1">
      <c r="H68" s="326"/>
      <c r="I68" s="348"/>
    </row>
    <row r="69" spans="6:9" ht="14.25" customHeight="1"/>
  </sheetData>
  <sheetProtection password="CC09" sheet="1" objects="1" scenarios="1"/>
  <mergeCells count="79">
    <mergeCell ref="I53:I55"/>
    <mergeCell ref="A56:A64"/>
    <mergeCell ref="B56:D59"/>
    <mergeCell ref="E56:E59"/>
    <mergeCell ref="F56:F59"/>
    <mergeCell ref="I56:I59"/>
    <mergeCell ref="B60:D61"/>
    <mergeCell ref="E60:E61"/>
    <mergeCell ref="F60:F61"/>
    <mergeCell ref="I60:I61"/>
    <mergeCell ref="B62:D64"/>
    <mergeCell ref="E62:E64"/>
    <mergeCell ref="F62:F64"/>
    <mergeCell ref="I62:I64"/>
    <mergeCell ref="B45:D45"/>
    <mergeCell ref="A46:A55"/>
    <mergeCell ref="B46:D49"/>
    <mergeCell ref="E46:E49"/>
    <mergeCell ref="F46:F49"/>
    <mergeCell ref="B53:D55"/>
    <mergeCell ref="E53:E55"/>
    <mergeCell ref="F53:F55"/>
    <mergeCell ref="I46:I49"/>
    <mergeCell ref="B50:D52"/>
    <mergeCell ref="E50:E52"/>
    <mergeCell ref="F50:F52"/>
    <mergeCell ref="I50:I52"/>
    <mergeCell ref="A39:A42"/>
    <mergeCell ref="B39:D40"/>
    <mergeCell ref="E39:E40"/>
    <mergeCell ref="F39:F40"/>
    <mergeCell ref="I39:I40"/>
    <mergeCell ref="B41:D42"/>
    <mergeCell ref="E41:E42"/>
    <mergeCell ref="F41:F42"/>
    <mergeCell ref="I42:I43"/>
    <mergeCell ref="A32:A34"/>
    <mergeCell ref="B32:D34"/>
    <mergeCell ref="E32:E34"/>
    <mergeCell ref="F32:F34"/>
    <mergeCell ref="I32:I34"/>
    <mergeCell ref="A35:A38"/>
    <mergeCell ref="B35:D38"/>
    <mergeCell ref="E35:E38"/>
    <mergeCell ref="F35:F38"/>
    <mergeCell ref="I35:I38"/>
    <mergeCell ref="J21:J25"/>
    <mergeCell ref="A26:A31"/>
    <mergeCell ref="B26:D27"/>
    <mergeCell ref="E26:E31"/>
    <mergeCell ref="F26:F31"/>
    <mergeCell ref="I26:I31"/>
    <mergeCell ref="B28:D28"/>
    <mergeCell ref="C29:D29"/>
    <mergeCell ref="B30:D30"/>
    <mergeCell ref="C31:D31"/>
    <mergeCell ref="A21:A25"/>
    <mergeCell ref="B21:D25"/>
    <mergeCell ref="E21:E25"/>
    <mergeCell ref="F21:F25"/>
    <mergeCell ref="I21:I25"/>
    <mergeCell ref="A16:A20"/>
    <mergeCell ref="B16:D20"/>
    <mergeCell ref="E16:E20"/>
    <mergeCell ref="F16:F20"/>
    <mergeCell ref="I16:I20"/>
    <mergeCell ref="I4:I9"/>
    <mergeCell ref="B6:B9"/>
    <mergeCell ref="A10:A15"/>
    <mergeCell ref="B10:D15"/>
    <mergeCell ref="E10:E15"/>
    <mergeCell ref="F10:F15"/>
    <mergeCell ref="I10:I15"/>
    <mergeCell ref="E1:F2"/>
    <mergeCell ref="B3:D3"/>
    <mergeCell ref="A4:A9"/>
    <mergeCell ref="B4:D5"/>
    <mergeCell ref="E4:E9"/>
    <mergeCell ref="F4:F9"/>
  </mergeCells>
  <phoneticPr fontId="6"/>
  <conditionalFormatting sqref="E21:E29 E4:E7">
    <cfRule type="cellIs" dxfId="9" priority="10" operator="equal">
      <formula>""</formula>
    </cfRule>
  </conditionalFormatting>
  <conditionalFormatting sqref="E10:E14">
    <cfRule type="cellIs" dxfId="8" priority="9" operator="equal">
      <formula>""</formula>
    </cfRule>
  </conditionalFormatting>
  <conditionalFormatting sqref="E16">
    <cfRule type="cellIs" dxfId="7" priority="8" operator="equal">
      <formula>""</formula>
    </cfRule>
  </conditionalFormatting>
  <conditionalFormatting sqref="E39 E41">
    <cfRule type="cellIs" dxfId="6" priority="7" operator="equal">
      <formula>""</formula>
    </cfRule>
  </conditionalFormatting>
  <conditionalFormatting sqref="E35">
    <cfRule type="cellIs" dxfId="5" priority="6" operator="equal">
      <formula>""</formula>
    </cfRule>
  </conditionalFormatting>
  <conditionalFormatting sqref="B6:C6 C7:C9">
    <cfRule type="cellIs" dxfId="4" priority="5" operator="equal">
      <formula>""</formula>
    </cfRule>
  </conditionalFormatting>
  <conditionalFormatting sqref="E32">
    <cfRule type="cellIs" dxfId="3" priority="4" operator="equal">
      <formula>""</formula>
    </cfRule>
  </conditionalFormatting>
  <conditionalFormatting sqref="C29">
    <cfRule type="cellIs" dxfId="2" priority="3" operator="equal">
      <formula>""</formula>
    </cfRule>
  </conditionalFormatting>
  <conditionalFormatting sqref="C31">
    <cfRule type="cellIs" dxfId="1" priority="2" operator="equal">
      <formula>""</formula>
    </cfRule>
  </conditionalFormatting>
  <conditionalFormatting sqref="E46:E60 E62:E64">
    <cfRule type="cellIs" dxfId="0" priority="1" operator="equal">
      <formula>""</formula>
    </cfRule>
  </conditionalFormatting>
  <dataValidations count="18">
    <dataValidation type="list" allowBlank="1" showInputMessage="1" showErrorMessage="1" sqref="G8:G9 G36:G38 G15 G17:G20 G25">
      <formula1>"○"</formula1>
    </dataValidation>
    <dataValidation type="list" allowBlank="1" showInputMessage="1" showErrorMessage="1" sqref="E46:E49">
      <formula1>$H$46:$H$47</formula1>
    </dataValidation>
    <dataValidation type="list" allowBlank="1" showInputMessage="1" showErrorMessage="1" sqref="E35">
      <formula1>$H$35:$H$37</formula1>
    </dataValidation>
    <dataValidation type="list" allowBlank="1" showInputMessage="1" showErrorMessage="1" sqref="E41">
      <formula1>$H$42:$H$44</formula1>
    </dataValidation>
    <dataValidation type="list" allowBlank="1" showInputMessage="1" showErrorMessage="1" sqref="E39:E40">
      <formula1>$H$39:$H$41</formula1>
    </dataValidation>
    <dataValidation type="list" allowBlank="1" showInputMessage="1" showErrorMessage="1" sqref="E32">
      <formula1>$H$32:$H$33</formula1>
    </dataValidation>
    <dataValidation type="list" allowBlank="1" showInputMessage="1" showErrorMessage="1" sqref="E43">
      <formula1>$H$26:$H$29</formula1>
    </dataValidation>
    <dataValidation type="list" allowBlank="1" showInputMessage="1" showErrorMessage="1" sqref="E26:E31">
      <formula1>$H$26:$H$27</formula1>
    </dataValidation>
    <dataValidation type="list" allowBlank="1" showInputMessage="1" showErrorMessage="1" sqref="E21:E25">
      <formula1>$H$21:$H$22</formula1>
    </dataValidation>
    <dataValidation type="list" allowBlank="1" showInputMessage="1" showErrorMessage="1" sqref="E16">
      <formula1>$H$16:$H$18</formula1>
    </dataValidation>
    <dataValidation type="list" allowBlank="1" showInputMessage="1" showErrorMessage="1" sqref="E10:E15">
      <formula1>$H$10:$H$12</formula1>
    </dataValidation>
    <dataValidation type="list" allowBlank="1" showInputMessage="1" showErrorMessage="1" sqref="E50:E52">
      <formula1>$H$50:$H$51</formula1>
    </dataValidation>
    <dataValidation type="list" allowBlank="1" showInputMessage="1" showErrorMessage="1" sqref="E53:E55">
      <formula1>$H$53:$H$54</formula1>
    </dataValidation>
    <dataValidation type="list" allowBlank="1" showInputMessage="1" showErrorMessage="1" sqref="E56:E59">
      <formula1>$H$56:$H$57</formula1>
    </dataValidation>
    <dataValidation type="list" allowBlank="1" showInputMessage="1" showErrorMessage="1" sqref="E60">
      <formula1>$H$60:$H$61</formula1>
    </dataValidation>
    <dataValidation type="list" allowBlank="1" showInputMessage="1" showErrorMessage="1" sqref="E62:E64">
      <formula1>$H$62:$H$63</formula1>
    </dataValidation>
    <dataValidation type="list" allowBlank="1" showInputMessage="1" showErrorMessage="1" sqref="C6:C9">
      <formula1>$H$6:$H$7</formula1>
    </dataValidation>
    <dataValidation type="list" allowBlank="1" showInputMessage="1" showErrorMessage="1" sqref="E4:E9">
      <formula1>$H$4:$H$5</formula1>
    </dataValidation>
  </dataValidations>
  <printOptions horizontalCentered="1"/>
  <pageMargins left="0.47244094488188981" right="0.31496062992125984" top="0.59055118110236227" bottom="0.39370078740157483" header="0.31496062992125984" footer="0.31496062992125984"/>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はじめにお読みください</vt:lpstr>
      <vt:lpstr>調書1-1</vt:lpstr>
      <vt:lpstr>【記載例】調書1-1</vt:lpstr>
      <vt:lpstr>調書1-2</vt:lpstr>
      <vt:lpstr>調書2-1</vt:lpstr>
      <vt:lpstr>調書2-2</vt:lpstr>
      <vt:lpstr>【記載例】調書2</vt:lpstr>
      <vt:lpstr>調書3</vt:lpstr>
      <vt:lpstr>調書4</vt:lpstr>
      <vt:lpstr>'【記載例】調書1-1'!Print_Area</vt:lpstr>
      <vt:lpstr>【記載例】調書2!Print_Area</vt:lpstr>
      <vt:lpstr>はじめにお読みください!Print_Area</vt:lpstr>
      <vt:lpstr>'調書1-1'!Print_Area</vt:lpstr>
      <vt:lpstr>'調書1-2'!Print_Area</vt:lpstr>
      <vt:lpstr>'調書2-1'!Print_Area</vt:lpstr>
      <vt:lpstr>'調書2-2'!Print_Area</vt:lpstr>
      <vt:lpstr>調書3!Print_Area</vt:lpstr>
      <vt:lpstr>調書4!Print_Area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2021-11-08T06:17:44Z</dcterms:created>
  <dcterms:modified xsi:type="dcterms:W3CDTF">2023-10-18T04:49:51Z</dcterms:modified>
</cp:coreProperties>
</file>