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1.kobe.local\sec\208_個人情報保護フォルダ（税務統計・マイナンバー・広聴等）\01_税務統計\03.税務統計書\R6年度\02_各課回答\"/>
    </mc:Choice>
  </mc:AlternateContent>
  <bookViews>
    <workbookView xWindow="0" yWindow="0" windowWidth="19200" windowHeight="6610" tabRatio="845"/>
  </bookViews>
  <sheets>
    <sheet name="目次" sheetId="1" r:id="rId1"/>
    <sheet name="1(1)滞納繰越額決算の推移" sheetId="2" r:id="rId2"/>
    <sheet name="1(2)滞納処分の停止額及び不納欠損額の推移" sheetId="3" r:id="rId3"/>
    <sheet name="1(3)滞納処分の停止額及び不納欠損額の税目別内訳" sheetId="4" r:id="rId4"/>
    <sheet name="1(4)滞納処分の停止額及び不納欠損額の事由別内訳" sheetId="5" r:id="rId5"/>
    <sheet name="1(5)財産差押状況の推移" sheetId="6" r:id="rId6"/>
    <sheet name="1(6)不動産公売状況の推移" sheetId="7" r:id="rId7"/>
    <sheet name="2(1)口座振替加入状況の推移" sheetId="8" r:id="rId8"/>
    <sheet name="2(2)納期内納付　調定収入状況の推移" sheetId="9" r:id="rId9"/>
    <sheet name="2(3)過年度支出等の推移（科目別）" sheetId="10" r:id="rId10"/>
  </sheets>
  <definedNames>
    <definedName name="Z_D3151968_5D6D_4F40_844C_4C5665E2DF1B_.wvu.Rows" localSheetId="7" hidden="1">'2(1)口座振替加入状況の推移'!$24:$32</definedName>
  </definedNames>
  <calcPr calcId="162913"/>
  <customWorkbookViews>
    <customWorkbookView name="Windows ユーザー - 個人用ビュー" guid="{D3151968-5D6D-4F40-844C-4C5665E2DF1B}" mergeInterval="0" personalView="1" maximized="1" xWindow="-11" yWindow="-11" windowWidth="1942" windowHeight="1042" tabRatio="845" activeSheetId="2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5" l="1"/>
  <c r="K20" i="5"/>
  <c r="H18" i="9" l="1"/>
  <c r="E11" i="10" l="1"/>
  <c r="AE34" i="9"/>
  <c r="AD34" i="9"/>
  <c r="AC34" i="9"/>
  <c r="AB34" i="9"/>
  <c r="I34" i="9"/>
  <c r="H34" i="9"/>
  <c r="AE26" i="9"/>
  <c r="AD26" i="9"/>
  <c r="AC26" i="9"/>
  <c r="AB26" i="9"/>
  <c r="AA26" i="9"/>
  <c r="Z26" i="9"/>
  <c r="U26" i="9"/>
  <c r="T26" i="9"/>
  <c r="O26" i="9"/>
  <c r="N26" i="9"/>
  <c r="I26" i="9"/>
  <c r="H26" i="9"/>
  <c r="AE18" i="9"/>
  <c r="AD18" i="9"/>
  <c r="AC18" i="9"/>
  <c r="AB18" i="9"/>
  <c r="AA18" i="9"/>
  <c r="Z18" i="9"/>
  <c r="U18" i="9"/>
  <c r="T18" i="9"/>
  <c r="O18" i="9"/>
  <c r="N18" i="9"/>
  <c r="I18" i="9"/>
  <c r="AE10" i="9"/>
  <c r="AD10" i="9"/>
  <c r="AC10" i="9"/>
  <c r="AB10" i="9"/>
  <c r="AA10" i="9"/>
  <c r="Z10" i="9"/>
  <c r="U10" i="9"/>
  <c r="T10" i="9"/>
  <c r="O10" i="9"/>
  <c r="N10" i="9"/>
  <c r="I10" i="9"/>
  <c r="H10" i="9"/>
  <c r="P21" i="8"/>
  <c r="O21" i="8"/>
  <c r="N21" i="8"/>
  <c r="K21" i="8"/>
  <c r="H21" i="8"/>
  <c r="E21" i="8"/>
  <c r="P20" i="8"/>
  <c r="O20" i="8"/>
  <c r="N20" i="8"/>
  <c r="K20" i="8"/>
  <c r="H20" i="8"/>
  <c r="E20" i="8"/>
  <c r="P19" i="8"/>
  <c r="O19" i="8"/>
  <c r="N19" i="8"/>
  <c r="K19" i="8"/>
  <c r="H19" i="8"/>
  <c r="E19" i="8"/>
  <c r="P18" i="8"/>
  <c r="O18" i="8"/>
  <c r="N18" i="8"/>
  <c r="K18" i="8"/>
  <c r="H18" i="8"/>
  <c r="E18" i="8"/>
  <c r="P17" i="8"/>
  <c r="O17" i="8"/>
  <c r="N17" i="8"/>
  <c r="K17" i="8"/>
  <c r="H17" i="8"/>
  <c r="E17" i="8"/>
  <c r="P16" i="8"/>
  <c r="O16" i="8"/>
  <c r="N16" i="8"/>
  <c r="K16" i="8"/>
  <c r="H16" i="8"/>
  <c r="E16" i="8"/>
  <c r="P15" i="8"/>
  <c r="O15" i="8"/>
  <c r="N15" i="8"/>
  <c r="K15" i="8"/>
  <c r="H15" i="8"/>
  <c r="E15" i="8"/>
  <c r="P14" i="8"/>
  <c r="O14" i="8"/>
  <c r="N14" i="8"/>
  <c r="K14" i="8"/>
  <c r="H14" i="8"/>
  <c r="E14" i="8"/>
  <c r="P13" i="8"/>
  <c r="O13" i="8"/>
  <c r="N13" i="8"/>
  <c r="K13" i="8"/>
  <c r="H13" i="8"/>
  <c r="E13" i="8"/>
  <c r="M11" i="8"/>
  <c r="L11" i="8"/>
  <c r="J11" i="8"/>
  <c r="I11" i="8"/>
  <c r="G11" i="8"/>
  <c r="F11" i="8"/>
  <c r="D11" i="8"/>
  <c r="C11" i="8"/>
  <c r="Q19" i="8" l="1"/>
  <c r="N11" i="8"/>
  <c r="AG34" i="9"/>
  <c r="AF34" i="9"/>
  <c r="AG26" i="9"/>
  <c r="AF26" i="9"/>
  <c r="AG18" i="9"/>
  <c r="AF18" i="9"/>
  <c r="AG10" i="9"/>
  <c r="AF10" i="9"/>
  <c r="O11" i="8"/>
  <c r="P11" i="8"/>
  <c r="K11" i="8"/>
  <c r="H11" i="8"/>
  <c r="Q20" i="8"/>
  <c r="Q18" i="8"/>
  <c r="Q13" i="8"/>
  <c r="Q17" i="8"/>
  <c r="Q16" i="8"/>
  <c r="Q21" i="8"/>
  <c r="Q15" i="8"/>
  <c r="Q14" i="8"/>
  <c r="E11" i="8"/>
  <c r="Q11" i="8" l="1"/>
  <c r="F12" i="6"/>
  <c r="I9" i="5"/>
  <c r="H9" i="5"/>
  <c r="C31" i="4"/>
  <c r="B31" i="4"/>
  <c r="C18" i="4"/>
  <c r="B18" i="4"/>
  <c r="I10" i="3"/>
  <c r="H10" i="3"/>
  <c r="G10" i="3"/>
  <c r="F10" i="3"/>
  <c r="O10" i="2"/>
  <c r="N10" i="2"/>
  <c r="M10" i="2"/>
  <c r="K10" i="2" s="1"/>
  <c r="L10" i="2"/>
  <c r="J10" i="2" s="1"/>
  <c r="K21" i="5" l="1"/>
  <c r="J21" i="5"/>
  <c r="K11" i="2"/>
  <c r="J11" i="2"/>
  <c r="H35" i="9" l="1"/>
  <c r="AE35" i="9"/>
  <c r="AD35" i="9"/>
  <c r="AC35" i="9"/>
  <c r="AB35" i="9"/>
  <c r="I35" i="9"/>
  <c r="AE33" i="9"/>
  <c r="AG33" i="9" s="1"/>
  <c r="AD33" i="9"/>
  <c r="AF33" i="9" s="1"/>
  <c r="AC33" i="9"/>
  <c r="AB33" i="9"/>
  <c r="AA33" i="9"/>
  <c r="Z33" i="9"/>
  <c r="U33" i="9"/>
  <c r="T33" i="9"/>
  <c r="O33" i="9"/>
  <c r="N33" i="9"/>
  <c r="I33" i="9"/>
  <c r="H33" i="9"/>
  <c r="AE32" i="9"/>
  <c r="AD32" i="9"/>
  <c r="AC32" i="9"/>
  <c r="AG32" i="9" s="1"/>
  <c r="AB32" i="9"/>
  <c r="AF32" i="9" s="1"/>
  <c r="AA32" i="9"/>
  <c r="Z32" i="9"/>
  <c r="U32" i="9"/>
  <c r="T32" i="9"/>
  <c r="O32" i="9"/>
  <c r="N32" i="9"/>
  <c r="I32" i="9"/>
  <c r="H32" i="9"/>
  <c r="AE31" i="9"/>
  <c r="AG31" i="9" s="1"/>
  <c r="AD31" i="9"/>
  <c r="AF31" i="9" s="1"/>
  <c r="AC31" i="9"/>
  <c r="AB31" i="9"/>
  <c r="AA31" i="9"/>
  <c r="Z31" i="9"/>
  <c r="U31" i="9"/>
  <c r="T31" i="9"/>
  <c r="O31" i="9"/>
  <c r="N31" i="9"/>
  <c r="I31" i="9"/>
  <c r="H31" i="9"/>
  <c r="AE30" i="9"/>
  <c r="AD30" i="9"/>
  <c r="AC30" i="9"/>
  <c r="AG30" i="9" s="1"/>
  <c r="AB30" i="9"/>
  <c r="AF30" i="9" s="1"/>
  <c r="AA30" i="9"/>
  <c r="Z30" i="9"/>
  <c r="U30" i="9"/>
  <c r="T30" i="9"/>
  <c r="O30" i="9"/>
  <c r="N30" i="9"/>
  <c r="I30" i="9"/>
  <c r="H30" i="9"/>
  <c r="AE29" i="9"/>
  <c r="AG29" i="9" s="1"/>
  <c r="AD29" i="9"/>
  <c r="AF29" i="9" s="1"/>
  <c r="AC29" i="9"/>
  <c r="AB29" i="9"/>
  <c r="AA29" i="9"/>
  <c r="Z29" i="9"/>
  <c r="U29" i="9"/>
  <c r="T29" i="9"/>
  <c r="O29" i="9"/>
  <c r="N29" i="9"/>
  <c r="I29" i="9"/>
  <c r="H29" i="9"/>
  <c r="AE28" i="9"/>
  <c r="AD28" i="9"/>
  <c r="AC28" i="9"/>
  <c r="AG28" i="9" s="1"/>
  <c r="AB28" i="9"/>
  <c r="AF28" i="9" s="1"/>
  <c r="AA28" i="9"/>
  <c r="Z28" i="9"/>
  <c r="U28" i="9"/>
  <c r="T28" i="9"/>
  <c r="O28" i="9"/>
  <c r="N28" i="9"/>
  <c r="I28" i="9"/>
  <c r="H28" i="9"/>
  <c r="AE27" i="9"/>
  <c r="AG27" i="9" s="1"/>
  <c r="AD27" i="9"/>
  <c r="AF27" i="9" s="1"/>
  <c r="AC27" i="9"/>
  <c r="AB27" i="9"/>
  <c r="AA27" i="9"/>
  <c r="Z27" i="9"/>
  <c r="U27" i="9"/>
  <c r="T27" i="9"/>
  <c r="O27" i="9"/>
  <c r="N27" i="9"/>
  <c r="I27" i="9"/>
  <c r="H27" i="9"/>
  <c r="AE25" i="9"/>
  <c r="AD25" i="9"/>
  <c r="AC25" i="9"/>
  <c r="AG25" i="9" s="1"/>
  <c r="AB25" i="9"/>
  <c r="AF25" i="9" s="1"/>
  <c r="AA25" i="9"/>
  <c r="Z25" i="9"/>
  <c r="U25" i="9"/>
  <c r="T25" i="9"/>
  <c r="O25" i="9"/>
  <c r="N25" i="9"/>
  <c r="I25" i="9"/>
  <c r="H25" i="9"/>
  <c r="AE24" i="9"/>
  <c r="AG24" i="9" s="1"/>
  <c r="AD24" i="9"/>
  <c r="AF24" i="9" s="1"/>
  <c r="AC24" i="9"/>
  <c r="AB24" i="9"/>
  <c r="AA24" i="9"/>
  <c r="Z24" i="9"/>
  <c r="U24" i="9"/>
  <c r="T24" i="9"/>
  <c r="O24" i="9"/>
  <c r="N24" i="9"/>
  <c r="I24" i="9"/>
  <c r="H24" i="9"/>
  <c r="AE23" i="9"/>
  <c r="AD23" i="9"/>
  <c r="AC23" i="9"/>
  <c r="AG23" i="9" s="1"/>
  <c r="AB23" i="9"/>
  <c r="AF23" i="9" s="1"/>
  <c r="AA23" i="9"/>
  <c r="Z23" i="9"/>
  <c r="U23" i="9"/>
  <c r="T23" i="9"/>
  <c r="O23" i="9"/>
  <c r="N23" i="9"/>
  <c r="I23" i="9"/>
  <c r="H23" i="9"/>
  <c r="AE22" i="9"/>
  <c r="AG22" i="9" s="1"/>
  <c r="AD22" i="9"/>
  <c r="AC22" i="9"/>
  <c r="AB22" i="9"/>
  <c r="AA22" i="9"/>
  <c r="Z22" i="9"/>
  <c r="U22" i="9"/>
  <c r="T22" i="9"/>
  <c r="O22" i="9"/>
  <c r="N22" i="9"/>
  <c r="I22" i="9"/>
  <c r="H22" i="9"/>
  <c r="AE21" i="9"/>
  <c r="AD21" i="9"/>
  <c r="AC21" i="9"/>
  <c r="AG21" i="9" s="1"/>
  <c r="AB21" i="9"/>
  <c r="AF21" i="9" s="1"/>
  <c r="AA21" i="9"/>
  <c r="Z21" i="9"/>
  <c r="U21" i="9"/>
  <c r="T21" i="9"/>
  <c r="O21" i="9"/>
  <c r="N21" i="9"/>
  <c r="I21" i="9"/>
  <c r="H21" i="9"/>
  <c r="AE20" i="9"/>
  <c r="AG20" i="9" s="1"/>
  <c r="AD20" i="9"/>
  <c r="AC20" i="9"/>
  <c r="AB20" i="9"/>
  <c r="AA20" i="9"/>
  <c r="Z20" i="9"/>
  <c r="U20" i="9"/>
  <c r="T20" i="9"/>
  <c r="O20" i="9"/>
  <c r="N20" i="9"/>
  <c r="I20" i="9"/>
  <c r="H20" i="9"/>
  <c r="AE19" i="9"/>
  <c r="AD19" i="9"/>
  <c r="AC19" i="9"/>
  <c r="AG19" i="9" s="1"/>
  <c r="AB19" i="9"/>
  <c r="AF19" i="9" s="1"/>
  <c r="AA19" i="9"/>
  <c r="Z19" i="9"/>
  <c r="U19" i="9"/>
  <c r="T19" i="9"/>
  <c r="O19" i="9"/>
  <c r="N19" i="9"/>
  <c r="I19" i="9"/>
  <c r="H19" i="9"/>
  <c r="AE17" i="9"/>
  <c r="AG17" i="9" s="1"/>
  <c r="AD17" i="9"/>
  <c r="AC17" i="9"/>
  <c r="AB17" i="9"/>
  <c r="AA17" i="9"/>
  <c r="Z17" i="9"/>
  <c r="U17" i="9"/>
  <c r="T17" i="9"/>
  <c r="O17" i="9"/>
  <c r="N17" i="9"/>
  <c r="I17" i="9"/>
  <c r="H17" i="9"/>
  <c r="AE16" i="9"/>
  <c r="AD16" i="9"/>
  <c r="AC16" i="9"/>
  <c r="AG16" i="9" s="1"/>
  <c r="AB16" i="9"/>
  <c r="AF16" i="9" s="1"/>
  <c r="AA16" i="9"/>
  <c r="Z16" i="9"/>
  <c r="U16" i="9"/>
  <c r="T16" i="9"/>
  <c r="O16" i="9"/>
  <c r="N16" i="9"/>
  <c r="I16" i="9"/>
  <c r="H16" i="9"/>
  <c r="AE15" i="9"/>
  <c r="AG15" i="9" s="1"/>
  <c r="AD15" i="9"/>
  <c r="AC15" i="9"/>
  <c r="AB15" i="9"/>
  <c r="AA15" i="9"/>
  <c r="Z15" i="9"/>
  <c r="U15" i="9"/>
  <c r="T15" i="9"/>
  <c r="O15" i="9"/>
  <c r="N15" i="9"/>
  <c r="I15" i="9"/>
  <c r="H15" i="9"/>
  <c r="AE14" i="9"/>
  <c r="AD14" i="9"/>
  <c r="AC14" i="9"/>
  <c r="AG14" i="9" s="1"/>
  <c r="AB14" i="9"/>
  <c r="AF14" i="9" s="1"/>
  <c r="AA14" i="9"/>
  <c r="Z14" i="9"/>
  <c r="U14" i="9"/>
  <c r="T14" i="9"/>
  <c r="O14" i="9"/>
  <c r="N14" i="9"/>
  <c r="I14" i="9"/>
  <c r="H14" i="9"/>
  <c r="AE13" i="9"/>
  <c r="AG13" i="9" s="1"/>
  <c r="AD13" i="9"/>
  <c r="AC13" i="9"/>
  <c r="AB13" i="9"/>
  <c r="AA13" i="9"/>
  <c r="Z13" i="9"/>
  <c r="U13" i="9"/>
  <c r="T13" i="9"/>
  <c r="O13" i="9"/>
  <c r="N13" i="9"/>
  <c r="I13" i="9"/>
  <c r="H13" i="9"/>
  <c r="AE12" i="9"/>
  <c r="AD12" i="9"/>
  <c r="AC12" i="9"/>
  <c r="AG12" i="9" s="1"/>
  <c r="AB12" i="9"/>
  <c r="AF12" i="9" s="1"/>
  <c r="AA12" i="9"/>
  <c r="Z12" i="9"/>
  <c r="U12" i="9"/>
  <c r="T12" i="9"/>
  <c r="O12" i="9"/>
  <c r="N12" i="9"/>
  <c r="I12" i="9"/>
  <c r="H12" i="9"/>
  <c r="AE11" i="9"/>
  <c r="AG11" i="9" s="1"/>
  <c r="AD11" i="9"/>
  <c r="AC11" i="9"/>
  <c r="AB11" i="9"/>
  <c r="AA11" i="9"/>
  <c r="Z11" i="9"/>
  <c r="U11" i="9"/>
  <c r="T11" i="9"/>
  <c r="O11" i="9"/>
  <c r="N11" i="9"/>
  <c r="I11" i="9"/>
  <c r="H11" i="9"/>
  <c r="P32" i="8"/>
  <c r="O32" i="8"/>
  <c r="N32" i="8"/>
  <c r="K32" i="8"/>
  <c r="H32" i="8"/>
  <c r="E32" i="8"/>
  <c r="P31" i="8"/>
  <c r="O31" i="8"/>
  <c r="N31" i="8"/>
  <c r="K31" i="8"/>
  <c r="H31" i="8"/>
  <c r="E31" i="8"/>
  <c r="P30" i="8"/>
  <c r="O30" i="8"/>
  <c r="N30" i="8"/>
  <c r="K30" i="8"/>
  <c r="H30" i="8"/>
  <c r="E30" i="8"/>
  <c r="P29" i="8"/>
  <c r="O29" i="8"/>
  <c r="N29" i="8"/>
  <c r="K29" i="8"/>
  <c r="H29" i="8"/>
  <c r="E29" i="8"/>
  <c r="P28" i="8"/>
  <c r="O28" i="8"/>
  <c r="N28" i="8"/>
  <c r="K28" i="8"/>
  <c r="H28" i="8"/>
  <c r="E28" i="8"/>
  <c r="P27" i="8"/>
  <c r="O27" i="8"/>
  <c r="N27" i="8"/>
  <c r="K27" i="8"/>
  <c r="H27" i="8"/>
  <c r="E27" i="8"/>
  <c r="P26" i="8"/>
  <c r="O26" i="8"/>
  <c r="N26" i="8"/>
  <c r="K26" i="8"/>
  <c r="H26" i="8"/>
  <c r="E26" i="8"/>
  <c r="P25" i="8"/>
  <c r="O25" i="8"/>
  <c r="N25" i="8"/>
  <c r="K25" i="8"/>
  <c r="H25" i="8"/>
  <c r="E25" i="8"/>
  <c r="P24" i="8"/>
  <c r="O24" i="8"/>
  <c r="N24" i="8"/>
  <c r="K24" i="8"/>
  <c r="H24" i="8"/>
  <c r="E24" i="8"/>
  <c r="M22" i="8"/>
  <c r="L22" i="8"/>
  <c r="J22" i="8"/>
  <c r="I22" i="8"/>
  <c r="G22" i="8"/>
  <c r="F22" i="8"/>
  <c r="D22" i="8"/>
  <c r="C22" i="8"/>
  <c r="Q26" i="8" l="1"/>
  <c r="E22" i="8"/>
  <c r="H22" i="8"/>
  <c r="Q25" i="8"/>
  <c r="Q32" i="8"/>
  <c r="Q31" i="8"/>
  <c r="AF13" i="9"/>
  <c r="AF17" i="9"/>
  <c r="AF22" i="9"/>
  <c r="AF15" i="9"/>
  <c r="AF20" i="9"/>
  <c r="AF11" i="9"/>
  <c r="AF35" i="9"/>
  <c r="AG35" i="9"/>
  <c r="Q28" i="8"/>
  <c r="Q24" i="8"/>
  <c r="Q27" i="8"/>
  <c r="N22" i="8"/>
  <c r="Q30" i="8"/>
  <c r="K22" i="8"/>
  <c r="O22" i="8"/>
  <c r="Q29" i="8"/>
  <c r="P22" i="8"/>
  <c r="Q22" i="8" l="1"/>
  <c r="E12" i="10"/>
  <c r="AB37" i="9"/>
  <c r="AC37" i="9"/>
  <c r="AD37" i="9"/>
  <c r="AF37" i="9" s="1"/>
  <c r="AE37" i="9"/>
  <c r="AG37" i="9" s="1"/>
  <c r="F13" i="6"/>
  <c r="I10" i="5"/>
  <c r="H10" i="5"/>
  <c r="H11" i="5"/>
  <c r="I11" i="5"/>
  <c r="E31" i="4"/>
  <c r="D31" i="4"/>
  <c r="E18" i="4"/>
  <c r="D18" i="4"/>
  <c r="I11" i="3"/>
  <c r="H11" i="3"/>
  <c r="G11" i="3"/>
  <c r="F11" i="3"/>
  <c r="O11" i="2"/>
  <c r="N11" i="2"/>
  <c r="M11" i="2"/>
  <c r="L11" i="2"/>
  <c r="E13" i="10" l="1"/>
  <c r="E14" i="10"/>
  <c r="E15" i="10"/>
  <c r="E16" i="10"/>
  <c r="E17" i="10"/>
  <c r="E18" i="10"/>
  <c r="E19" i="10"/>
  <c r="E20" i="10"/>
  <c r="E21" i="10"/>
  <c r="E22" i="10"/>
  <c r="E23" i="10"/>
  <c r="E24" i="10"/>
  <c r="E25" i="10"/>
  <c r="E26" i="10"/>
  <c r="E27" i="10"/>
  <c r="E28" i="10"/>
  <c r="E29" i="10"/>
  <c r="E30" i="10"/>
  <c r="E31" i="10"/>
  <c r="E32" i="10"/>
  <c r="E33" i="10"/>
  <c r="E34" i="10"/>
  <c r="E35" i="10"/>
  <c r="E36" i="10"/>
  <c r="H36" i="9"/>
  <c r="I36" i="9"/>
  <c r="AB36" i="9"/>
  <c r="AC36" i="9"/>
  <c r="AD36" i="9"/>
  <c r="AE36" i="9"/>
  <c r="H37" i="9"/>
  <c r="I37" i="9"/>
  <c r="H38" i="9"/>
  <c r="I38" i="9"/>
  <c r="AB38" i="9"/>
  <c r="AC38" i="9"/>
  <c r="AD38" i="9"/>
  <c r="AF38" i="9" s="1"/>
  <c r="AE38" i="9"/>
  <c r="AG38" i="9"/>
  <c r="H39" i="9"/>
  <c r="I39" i="9"/>
  <c r="AB39" i="9"/>
  <c r="AC39" i="9"/>
  <c r="AD39" i="9"/>
  <c r="AE39" i="9"/>
  <c r="AG39" i="9"/>
  <c r="H40" i="9"/>
  <c r="I40" i="9"/>
  <c r="AB40" i="9"/>
  <c r="AC40" i="9"/>
  <c r="AD40" i="9"/>
  <c r="AF40" i="9" s="1"/>
  <c r="AE40" i="9"/>
  <c r="AG40" i="9"/>
  <c r="H41" i="9"/>
  <c r="I41" i="9"/>
  <c r="AB41" i="9"/>
  <c r="AC41" i="9"/>
  <c r="AD41" i="9"/>
  <c r="AE41" i="9"/>
  <c r="AG41" i="9"/>
  <c r="E33" i="8"/>
  <c r="H33" i="8"/>
  <c r="K33" i="8"/>
  <c r="N33" i="8"/>
  <c r="O33" i="8"/>
  <c r="P33" i="8"/>
  <c r="E34" i="8"/>
  <c r="H34" i="8"/>
  <c r="K34" i="8"/>
  <c r="N34" i="8"/>
  <c r="Q34" i="8"/>
  <c r="E35" i="8"/>
  <c r="H35" i="8"/>
  <c r="K35" i="8"/>
  <c r="N35" i="8"/>
  <c r="Q35" i="8"/>
  <c r="E36" i="8"/>
  <c r="H36" i="8"/>
  <c r="K36" i="8"/>
  <c r="N36" i="8"/>
  <c r="Q36" i="8"/>
  <c r="E37" i="8"/>
  <c r="H37" i="8"/>
  <c r="K37" i="8"/>
  <c r="N37" i="8"/>
  <c r="Q37" i="8"/>
  <c r="E38" i="8"/>
  <c r="H38" i="8"/>
  <c r="K38" i="8"/>
  <c r="N38" i="8"/>
  <c r="Q38" i="8"/>
  <c r="Q33" i="8" l="1"/>
  <c r="AF39" i="9"/>
  <c r="AF36" i="9"/>
  <c r="AF41" i="9"/>
  <c r="AG36" i="9"/>
  <c r="F14" i="6"/>
  <c r="F16" i="6"/>
  <c r="F15" i="6"/>
  <c r="B15" i="6" s="1"/>
  <c r="K23" i="5" l="1"/>
  <c r="J23" i="5"/>
  <c r="I12" i="5"/>
  <c r="H12" i="5"/>
  <c r="I31" i="4"/>
  <c r="H31" i="4"/>
  <c r="I18" i="4"/>
  <c r="H18" i="4"/>
  <c r="I13" i="3"/>
  <c r="H13" i="3"/>
  <c r="G13" i="3"/>
  <c r="F13" i="3"/>
  <c r="O13" i="2"/>
  <c r="N13" i="2"/>
  <c r="M13" i="2"/>
  <c r="L13" i="2"/>
  <c r="J13" i="2" s="1"/>
  <c r="K13" i="2"/>
  <c r="F17" i="6" l="1"/>
  <c r="F18" i="6"/>
  <c r="F19" i="6"/>
  <c r="K25" i="5"/>
  <c r="K26" i="5"/>
  <c r="K27" i="5"/>
  <c r="J25" i="5"/>
  <c r="J26" i="5"/>
  <c r="J27" i="5"/>
  <c r="I14" i="5"/>
  <c r="I15" i="5"/>
  <c r="I16" i="5"/>
  <c r="H14" i="5"/>
  <c r="H15" i="5"/>
  <c r="H16" i="5"/>
  <c r="Q31" i="4"/>
  <c r="P31" i="4"/>
  <c r="O31" i="4"/>
  <c r="N31" i="4"/>
  <c r="Q18" i="4"/>
  <c r="P18" i="4"/>
  <c r="O18" i="4"/>
  <c r="N18" i="4"/>
  <c r="M18" i="4"/>
  <c r="L18" i="4"/>
  <c r="I15" i="3"/>
  <c r="I16" i="3"/>
  <c r="I17" i="3"/>
  <c r="H16" i="3"/>
  <c r="H17" i="3"/>
  <c r="G16" i="3"/>
  <c r="G17" i="3"/>
  <c r="F16" i="3"/>
  <c r="F17" i="3"/>
  <c r="O15" i="2"/>
  <c r="O16" i="2"/>
  <c r="O17" i="2"/>
  <c r="N15" i="2"/>
  <c r="N16" i="2"/>
  <c r="N17" i="2"/>
  <c r="M15" i="2"/>
  <c r="M16" i="2"/>
  <c r="M17" i="2"/>
  <c r="L15" i="2"/>
  <c r="L16" i="2"/>
  <c r="L17" i="2"/>
  <c r="B19" i="6" l="1"/>
  <c r="B18" i="6"/>
  <c r="B17" i="6"/>
  <c r="B16" i="6"/>
  <c r="B14" i="6"/>
  <c r="K24" i="5"/>
  <c r="J24" i="5"/>
  <c r="K22" i="5"/>
  <c r="J22" i="5"/>
  <c r="I13" i="5"/>
  <c r="H13" i="5"/>
  <c r="M31" i="4"/>
  <c r="L31" i="4"/>
  <c r="K31" i="4"/>
  <c r="J31" i="4"/>
  <c r="G31" i="4"/>
  <c r="F31" i="4"/>
  <c r="K18" i="4" l="1"/>
  <c r="J18" i="4"/>
  <c r="G18" i="4"/>
  <c r="F18" i="4"/>
  <c r="H15" i="3" l="1"/>
  <c r="G15" i="3"/>
  <c r="F15" i="3"/>
  <c r="I14" i="3"/>
  <c r="H14" i="3"/>
  <c r="G14" i="3"/>
  <c r="F14" i="3"/>
  <c r="I12" i="3"/>
  <c r="H12" i="3"/>
  <c r="G12" i="3"/>
  <c r="F12" i="3"/>
  <c r="O14" i="2"/>
  <c r="N14" i="2"/>
  <c r="M14" i="2"/>
  <c r="L14" i="2"/>
  <c r="J14" i="2" s="1"/>
  <c r="K14" i="2"/>
  <c r="O12" i="2"/>
  <c r="N12" i="2"/>
  <c r="M12" i="2"/>
  <c r="K12" i="2" s="1"/>
  <c r="L12" i="2"/>
  <c r="J12" i="2" s="1"/>
</calcChain>
</file>

<file path=xl/sharedStrings.xml><?xml version="1.0" encoding="utf-8"?>
<sst xmlns="http://schemas.openxmlformats.org/spreadsheetml/2006/main" count="429" uniqueCount="159">
  <si>
    <t>令和元年度</t>
    <rPh sb="0" eb="2">
      <t>レイワ</t>
    </rPh>
    <rPh sb="2" eb="3">
      <t>ガン</t>
    </rPh>
    <rPh sb="3" eb="4">
      <t>ネン</t>
    </rPh>
    <rPh sb="4" eb="5">
      <t>ド</t>
    </rPh>
    <phoneticPr fontId="2"/>
  </si>
  <si>
    <t>平成29年度</t>
    <rPh sb="0" eb="2">
      <t>ヘイセイ</t>
    </rPh>
    <rPh sb="4" eb="6">
      <t>ネンド</t>
    </rPh>
    <phoneticPr fontId="1"/>
  </si>
  <si>
    <t>平成28年度</t>
    <rPh sb="0" eb="2">
      <t>ヘイセイ</t>
    </rPh>
    <rPh sb="4" eb="6">
      <t>ネンド</t>
    </rPh>
    <phoneticPr fontId="1"/>
  </si>
  <si>
    <t>東灘</t>
    <rPh sb="0" eb="2">
      <t>ヒガシナダ</t>
    </rPh>
    <phoneticPr fontId="1"/>
  </si>
  <si>
    <t>灘</t>
    <rPh sb="0" eb="1">
      <t>ナダ</t>
    </rPh>
    <phoneticPr fontId="1"/>
  </si>
  <si>
    <t>中央</t>
    <rPh sb="0" eb="2">
      <t>チュウオウ</t>
    </rPh>
    <phoneticPr fontId="1"/>
  </si>
  <si>
    <t>兵庫</t>
    <rPh sb="0" eb="2">
      <t>ヒョウゴ</t>
    </rPh>
    <phoneticPr fontId="1"/>
  </si>
  <si>
    <t>北</t>
    <rPh sb="0" eb="1">
      <t>キタ</t>
    </rPh>
    <phoneticPr fontId="1"/>
  </si>
  <si>
    <t>長田</t>
    <rPh sb="0" eb="2">
      <t>ナガタ</t>
    </rPh>
    <phoneticPr fontId="1"/>
  </si>
  <si>
    <t>須磨</t>
    <rPh sb="0" eb="2">
      <t>スマ</t>
    </rPh>
    <phoneticPr fontId="1"/>
  </si>
  <si>
    <t>垂水</t>
    <rPh sb="0" eb="2">
      <t>タルミ</t>
    </rPh>
    <phoneticPr fontId="1"/>
  </si>
  <si>
    <t>西</t>
    <rPh sb="0" eb="1">
      <t>ニシ</t>
    </rPh>
    <phoneticPr fontId="1"/>
  </si>
  <si>
    <t>計</t>
    <rPh sb="0" eb="1">
      <t>ケイ</t>
    </rPh>
    <phoneticPr fontId="1"/>
  </si>
  <si>
    <t>（単位：千円）</t>
    <rPh sb="1" eb="3">
      <t>タンイ</t>
    </rPh>
    <rPh sb="4" eb="6">
      <t>センエン</t>
    </rPh>
    <phoneticPr fontId="1"/>
  </si>
  <si>
    <t>計</t>
    <rPh sb="0" eb="1">
      <t>ケイ</t>
    </rPh>
    <phoneticPr fontId="2"/>
  </si>
  <si>
    <t>令和元年度</t>
    <rPh sb="0" eb="2">
      <t>レイワ</t>
    </rPh>
    <rPh sb="2" eb="4">
      <t>ガンネン</t>
    </rPh>
    <rPh sb="4" eb="5">
      <t>ド</t>
    </rPh>
    <phoneticPr fontId="2"/>
  </si>
  <si>
    <t>合計</t>
    <rPh sb="0" eb="2">
      <t>ゴウケイ</t>
    </rPh>
    <phoneticPr fontId="1"/>
  </si>
  <si>
    <t>令和３年度</t>
    <rPh sb="0" eb="2">
      <t>レイワ</t>
    </rPh>
    <rPh sb="3" eb="4">
      <t>ネン</t>
    </rPh>
    <rPh sb="4" eb="5">
      <t>ド</t>
    </rPh>
    <phoneticPr fontId="1"/>
  </si>
  <si>
    <t>件数</t>
    <rPh sb="0" eb="2">
      <t>ケンスウ</t>
    </rPh>
    <phoneticPr fontId="1"/>
  </si>
  <si>
    <t>金額</t>
    <rPh sb="0" eb="2">
      <t>キンガク</t>
    </rPh>
    <phoneticPr fontId="1"/>
  </si>
  <si>
    <t>１　滞納整理</t>
    <rPh sb="2" eb="4">
      <t>タイノウ</t>
    </rPh>
    <rPh sb="4" eb="6">
      <t>セイリ</t>
    </rPh>
    <phoneticPr fontId="1"/>
  </si>
  <si>
    <t>（１）滞納繰越額決算の推移</t>
    <rPh sb="3" eb="5">
      <t>タイノウ</t>
    </rPh>
    <rPh sb="5" eb="7">
      <t>クリコシ</t>
    </rPh>
    <rPh sb="7" eb="8">
      <t>ガク</t>
    </rPh>
    <rPh sb="8" eb="10">
      <t>ケッサン</t>
    </rPh>
    <phoneticPr fontId="1"/>
  </si>
  <si>
    <t>調定額</t>
    <rPh sb="0" eb="3">
      <t>チョウテイガク</t>
    </rPh>
    <phoneticPr fontId="2"/>
  </si>
  <si>
    <t>（単位：千円、％）</t>
    <rPh sb="1" eb="3">
      <t>タンイ</t>
    </rPh>
    <rPh sb="4" eb="6">
      <t>センエン</t>
    </rPh>
    <phoneticPr fontId="1"/>
  </si>
  <si>
    <t>金額</t>
    <rPh sb="0" eb="2">
      <t>キンガク</t>
    </rPh>
    <phoneticPr fontId="2"/>
  </si>
  <si>
    <t>件数</t>
    <rPh sb="0" eb="2">
      <t>ケンスウ</t>
    </rPh>
    <phoneticPr fontId="2"/>
  </si>
  <si>
    <t>不納欠損額</t>
    <rPh sb="0" eb="4">
      <t>フノウケッソン</t>
    </rPh>
    <rPh sb="4" eb="5">
      <t>ガク</t>
    </rPh>
    <phoneticPr fontId="2"/>
  </si>
  <si>
    <t>収入未済額</t>
    <rPh sb="0" eb="2">
      <t>シュウニュウ</t>
    </rPh>
    <rPh sb="2" eb="3">
      <t>ミ</t>
    </rPh>
    <rPh sb="3" eb="4">
      <t>ズ</t>
    </rPh>
    <rPh sb="4" eb="5">
      <t>ガク</t>
    </rPh>
    <phoneticPr fontId="2"/>
  </si>
  <si>
    <t>滞納処分の停止</t>
    <rPh sb="0" eb="2">
      <t>タイノウ</t>
    </rPh>
    <rPh sb="2" eb="4">
      <t>ショブン</t>
    </rPh>
    <rPh sb="5" eb="7">
      <t>テイシ</t>
    </rPh>
    <phoneticPr fontId="2"/>
  </si>
  <si>
    <t>その他</t>
    <rPh sb="2" eb="3">
      <t>ホカ</t>
    </rPh>
    <phoneticPr fontId="2"/>
  </si>
  <si>
    <t>令和２年度</t>
    <rPh sb="0" eb="2">
      <t>レイワ</t>
    </rPh>
    <rPh sb="3" eb="5">
      <t>ネンド</t>
    </rPh>
    <phoneticPr fontId="2"/>
  </si>
  <si>
    <t>平成30年度</t>
    <rPh sb="0" eb="2">
      <t>ヘイセイ</t>
    </rPh>
    <rPh sb="4" eb="6">
      <t>ネンド</t>
    </rPh>
    <phoneticPr fontId="2"/>
  </si>
  <si>
    <t>平成29年度</t>
    <rPh sb="0" eb="2">
      <t>ヘイセイ</t>
    </rPh>
    <rPh sb="4" eb="6">
      <t>ネンド</t>
    </rPh>
    <phoneticPr fontId="2"/>
  </si>
  <si>
    <t>平成28年度</t>
    <rPh sb="0" eb="2">
      <t>ヘイセイ</t>
    </rPh>
    <rPh sb="4" eb="6">
      <t>ネンド</t>
    </rPh>
    <phoneticPr fontId="2"/>
  </si>
  <si>
    <t>決算調定額</t>
    <rPh sb="0" eb="2">
      <t>ケッサン</t>
    </rPh>
    <rPh sb="2" eb="5">
      <t>チョウテイガク</t>
    </rPh>
    <phoneticPr fontId="2"/>
  </si>
  <si>
    <t>市税合計</t>
    <rPh sb="0" eb="1">
      <t>シ</t>
    </rPh>
    <rPh sb="1" eb="2">
      <t>ゼイ</t>
    </rPh>
    <rPh sb="2" eb="4">
      <t>ゴウケイ</t>
    </rPh>
    <phoneticPr fontId="1"/>
  </si>
  <si>
    <t>A</t>
    <phoneticPr fontId="2"/>
  </si>
  <si>
    <t>B</t>
    <phoneticPr fontId="2"/>
  </si>
  <si>
    <t>C</t>
    <phoneticPr fontId="2"/>
  </si>
  <si>
    <t>D</t>
    <phoneticPr fontId="2"/>
  </si>
  <si>
    <t>不納欠損額</t>
    <rPh sb="0" eb="5">
      <t>フノウケッソンガク</t>
    </rPh>
    <phoneticPr fontId="1"/>
  </si>
  <si>
    <t>割合</t>
    <rPh sb="0" eb="2">
      <t>ワリアイ</t>
    </rPh>
    <phoneticPr fontId="2"/>
  </si>
  <si>
    <t>対市税合計</t>
    <rPh sb="0" eb="1">
      <t>タイ</t>
    </rPh>
    <rPh sb="1" eb="2">
      <t>シ</t>
    </rPh>
    <rPh sb="2" eb="3">
      <t>ゼイ</t>
    </rPh>
    <rPh sb="3" eb="5">
      <t>ゴウケイ</t>
    </rPh>
    <phoneticPr fontId="1"/>
  </si>
  <si>
    <t>停止額(C/A)</t>
    <rPh sb="0" eb="2">
      <t>テイシ</t>
    </rPh>
    <rPh sb="2" eb="3">
      <t>ガク</t>
    </rPh>
    <phoneticPr fontId="2"/>
  </si>
  <si>
    <t>欠損額(D/A)</t>
    <rPh sb="0" eb="2">
      <t>ケッソン</t>
    </rPh>
    <rPh sb="2" eb="3">
      <t>ガク</t>
    </rPh>
    <phoneticPr fontId="2"/>
  </si>
  <si>
    <t>停止額(C/B)</t>
    <rPh sb="0" eb="2">
      <t>テイシ</t>
    </rPh>
    <rPh sb="2" eb="3">
      <t>ガク</t>
    </rPh>
    <phoneticPr fontId="2"/>
  </si>
  <si>
    <t>欠損額(D/B)</t>
    <rPh sb="0" eb="2">
      <t>ケッソン</t>
    </rPh>
    <rPh sb="2" eb="3">
      <t>ガク</t>
    </rPh>
    <phoneticPr fontId="2"/>
  </si>
  <si>
    <t>対滞納繰越</t>
    <rPh sb="0" eb="1">
      <t>タイ</t>
    </rPh>
    <rPh sb="1" eb="3">
      <t>タイノウ</t>
    </rPh>
    <rPh sb="3" eb="5">
      <t>クリコシ</t>
    </rPh>
    <phoneticPr fontId="2"/>
  </si>
  <si>
    <t>左のうち
滞納繰越分</t>
    <rPh sb="0" eb="1">
      <t>ヒダリ</t>
    </rPh>
    <rPh sb="5" eb="9">
      <t>タイノウクリコシ</t>
    </rPh>
    <rPh sb="9" eb="10">
      <t>ブン</t>
    </rPh>
    <phoneticPr fontId="1"/>
  </si>
  <si>
    <t>滞納処分
の停止額</t>
    <rPh sb="0" eb="2">
      <t>タイノウ</t>
    </rPh>
    <rPh sb="2" eb="4">
      <t>ショブン</t>
    </rPh>
    <rPh sb="6" eb="8">
      <t>テイシ</t>
    </rPh>
    <rPh sb="8" eb="9">
      <t>ガク</t>
    </rPh>
    <phoneticPr fontId="2"/>
  </si>
  <si>
    <t>（２）滞納処分の停止額及び不納欠損額の推移</t>
    <rPh sb="3" eb="5">
      <t>タイノウ</t>
    </rPh>
    <rPh sb="5" eb="7">
      <t>ショブン</t>
    </rPh>
    <rPh sb="8" eb="10">
      <t>テイシ</t>
    </rPh>
    <rPh sb="10" eb="11">
      <t>ガク</t>
    </rPh>
    <rPh sb="11" eb="12">
      <t>オヨ</t>
    </rPh>
    <rPh sb="13" eb="15">
      <t>フノウ</t>
    </rPh>
    <rPh sb="15" eb="17">
      <t>ケッソン</t>
    </rPh>
    <rPh sb="17" eb="18">
      <t>ガク</t>
    </rPh>
    <phoneticPr fontId="1"/>
  </si>
  <si>
    <t>（３）滞納処分の停止額及び不納欠損額の税目別内訳</t>
    <rPh sb="3" eb="5">
      <t>タイノウ</t>
    </rPh>
    <rPh sb="5" eb="7">
      <t>ショブン</t>
    </rPh>
    <rPh sb="8" eb="10">
      <t>テイシ</t>
    </rPh>
    <rPh sb="10" eb="11">
      <t>ガク</t>
    </rPh>
    <rPh sb="11" eb="12">
      <t>オヨ</t>
    </rPh>
    <rPh sb="13" eb="15">
      <t>フノウ</t>
    </rPh>
    <rPh sb="15" eb="17">
      <t>ケッソン</t>
    </rPh>
    <rPh sb="17" eb="18">
      <t>ガク</t>
    </rPh>
    <rPh sb="19" eb="21">
      <t>ゼイモク</t>
    </rPh>
    <rPh sb="21" eb="22">
      <t>ベツ</t>
    </rPh>
    <rPh sb="22" eb="24">
      <t>ウチワケ</t>
    </rPh>
    <phoneticPr fontId="1"/>
  </si>
  <si>
    <t>（単位：千円、件）</t>
    <rPh sb="1" eb="3">
      <t>タンイ</t>
    </rPh>
    <rPh sb="4" eb="6">
      <t>センエン</t>
    </rPh>
    <rPh sb="7" eb="8">
      <t>ケン</t>
    </rPh>
    <phoneticPr fontId="1"/>
  </si>
  <si>
    <t>市民税個人分</t>
    <rPh sb="0" eb="3">
      <t>シミンゼイ</t>
    </rPh>
    <rPh sb="3" eb="5">
      <t>コジン</t>
    </rPh>
    <rPh sb="5" eb="6">
      <t>ブン</t>
    </rPh>
    <phoneticPr fontId="1"/>
  </si>
  <si>
    <t>市民税法人分</t>
    <rPh sb="0" eb="3">
      <t>シミンゼイ</t>
    </rPh>
    <rPh sb="3" eb="5">
      <t>ホウジン</t>
    </rPh>
    <rPh sb="5" eb="6">
      <t>ブン</t>
    </rPh>
    <phoneticPr fontId="2"/>
  </si>
  <si>
    <t>固定資産税</t>
    <rPh sb="0" eb="5">
      <t>コテイシサンゼイ</t>
    </rPh>
    <phoneticPr fontId="2"/>
  </si>
  <si>
    <t>軽自動車税</t>
    <rPh sb="0" eb="4">
      <t>ケイジドウシャ</t>
    </rPh>
    <rPh sb="4" eb="5">
      <t>ゼイ</t>
    </rPh>
    <phoneticPr fontId="2"/>
  </si>
  <si>
    <t>都市計画税</t>
    <rPh sb="0" eb="5">
      <t>トシケイカクゼイ</t>
    </rPh>
    <phoneticPr fontId="1"/>
  </si>
  <si>
    <t>特別土地保有税</t>
    <rPh sb="0" eb="2">
      <t>トクベツ</t>
    </rPh>
    <rPh sb="2" eb="4">
      <t>トチ</t>
    </rPh>
    <rPh sb="4" eb="7">
      <t>ホユウゼイ</t>
    </rPh>
    <phoneticPr fontId="2"/>
  </si>
  <si>
    <t>事業所税</t>
    <rPh sb="0" eb="3">
      <t>ジギョウショ</t>
    </rPh>
    <rPh sb="3" eb="4">
      <t>ゼイ</t>
    </rPh>
    <phoneticPr fontId="2"/>
  </si>
  <si>
    <t>都市計画税</t>
    <rPh sb="0" eb="5">
      <t>トシケイカクゼイ</t>
    </rPh>
    <phoneticPr fontId="2"/>
  </si>
  <si>
    <t>市たばこ税</t>
    <rPh sb="0" eb="1">
      <t>シ</t>
    </rPh>
    <rPh sb="4" eb="5">
      <t>ゼイ</t>
    </rPh>
    <phoneticPr fontId="2"/>
  </si>
  <si>
    <t>入湯税</t>
    <rPh sb="0" eb="2">
      <t>ニュウトウ</t>
    </rPh>
    <rPh sb="2" eb="3">
      <t>ゼイ</t>
    </rPh>
    <phoneticPr fontId="2"/>
  </si>
  <si>
    <t>①滞納処分の停止</t>
    <rPh sb="1" eb="3">
      <t>タイノウ</t>
    </rPh>
    <rPh sb="3" eb="5">
      <t>ショブン</t>
    </rPh>
    <rPh sb="6" eb="8">
      <t>テイシ</t>
    </rPh>
    <phoneticPr fontId="1"/>
  </si>
  <si>
    <t>②不納欠損</t>
    <rPh sb="1" eb="3">
      <t>フノウ</t>
    </rPh>
    <rPh sb="3" eb="5">
      <t>ケッソン</t>
    </rPh>
    <phoneticPr fontId="1"/>
  </si>
  <si>
    <t>（４）滞納処分の停止額及び不納欠損額の事由別内訳</t>
    <rPh sb="3" eb="5">
      <t>タイノウ</t>
    </rPh>
    <rPh sb="5" eb="7">
      <t>ショブン</t>
    </rPh>
    <rPh sb="8" eb="10">
      <t>テイシ</t>
    </rPh>
    <rPh sb="10" eb="11">
      <t>ガク</t>
    </rPh>
    <rPh sb="11" eb="12">
      <t>オヨ</t>
    </rPh>
    <rPh sb="13" eb="15">
      <t>フノウ</t>
    </rPh>
    <rPh sb="15" eb="17">
      <t>ケッソン</t>
    </rPh>
    <rPh sb="17" eb="18">
      <t>ガク</t>
    </rPh>
    <rPh sb="19" eb="21">
      <t>ジユウ</t>
    </rPh>
    <rPh sb="21" eb="22">
      <t>ベツ</t>
    </rPh>
    <rPh sb="22" eb="24">
      <t>ウチワケ</t>
    </rPh>
    <phoneticPr fontId="1"/>
  </si>
  <si>
    <t>無財産</t>
    <rPh sb="0" eb="1">
      <t>ム</t>
    </rPh>
    <rPh sb="1" eb="3">
      <t>ザイサン</t>
    </rPh>
    <phoneticPr fontId="2"/>
  </si>
  <si>
    <t>生活困窮</t>
    <rPh sb="0" eb="2">
      <t>セイカツ</t>
    </rPh>
    <rPh sb="2" eb="4">
      <t>コンキュウ</t>
    </rPh>
    <phoneticPr fontId="2"/>
  </si>
  <si>
    <t>居所不明</t>
    <rPh sb="0" eb="2">
      <t>キョショ</t>
    </rPh>
    <rPh sb="2" eb="4">
      <t>フメイ</t>
    </rPh>
    <phoneticPr fontId="2"/>
  </si>
  <si>
    <t>停止後３年経過
による消滅
（法§15の７④）</t>
    <rPh sb="0" eb="2">
      <t>テイシ</t>
    </rPh>
    <rPh sb="2" eb="3">
      <t>ゴ</t>
    </rPh>
    <rPh sb="4" eb="5">
      <t>ネン</t>
    </rPh>
    <rPh sb="5" eb="7">
      <t>ケイカ</t>
    </rPh>
    <rPh sb="11" eb="13">
      <t>ショウメツ</t>
    </rPh>
    <rPh sb="15" eb="16">
      <t>ホウ</t>
    </rPh>
    <phoneticPr fontId="2"/>
  </si>
  <si>
    <t>停止後直ちに欠損
（法§15の７⑤）</t>
    <rPh sb="0" eb="2">
      <t>テイシ</t>
    </rPh>
    <rPh sb="2" eb="3">
      <t>ゴ</t>
    </rPh>
    <rPh sb="3" eb="4">
      <t>タダ</t>
    </rPh>
    <rPh sb="6" eb="8">
      <t>ケッソン</t>
    </rPh>
    <rPh sb="10" eb="11">
      <t>ホウ</t>
    </rPh>
    <phoneticPr fontId="2"/>
  </si>
  <si>
    <t>停止中の消滅時効
（法§18）</t>
    <rPh sb="0" eb="2">
      <t>テイシ</t>
    </rPh>
    <rPh sb="2" eb="3">
      <t>チュウ</t>
    </rPh>
    <rPh sb="4" eb="6">
      <t>ショウメツ</t>
    </rPh>
    <rPh sb="6" eb="8">
      <t>ジコウ</t>
    </rPh>
    <rPh sb="10" eb="11">
      <t>ホウ</t>
    </rPh>
    <phoneticPr fontId="2"/>
  </si>
  <si>
    <t>消滅時効
（法§18）</t>
    <rPh sb="0" eb="2">
      <t>ショウメツ</t>
    </rPh>
    <rPh sb="2" eb="4">
      <t>ジコウ</t>
    </rPh>
    <rPh sb="6" eb="7">
      <t>ホウ</t>
    </rPh>
    <phoneticPr fontId="2"/>
  </si>
  <si>
    <t>差押総額</t>
    <rPh sb="0" eb="1">
      <t>サ</t>
    </rPh>
    <rPh sb="1" eb="2">
      <t>オ</t>
    </rPh>
    <rPh sb="2" eb="4">
      <t>ソウガク</t>
    </rPh>
    <phoneticPr fontId="2"/>
  </si>
  <si>
    <t>債権</t>
    <rPh sb="0" eb="2">
      <t>サイケン</t>
    </rPh>
    <phoneticPr fontId="2"/>
  </si>
  <si>
    <t>不動産等</t>
    <rPh sb="0" eb="3">
      <t>フドウサン</t>
    </rPh>
    <rPh sb="3" eb="4">
      <t>トウ</t>
    </rPh>
    <phoneticPr fontId="2"/>
  </si>
  <si>
    <t>動産
有価証券</t>
    <rPh sb="0" eb="2">
      <t>ドウサン</t>
    </rPh>
    <rPh sb="3" eb="5">
      <t>ユウカ</t>
    </rPh>
    <rPh sb="5" eb="7">
      <t>ショウケン</t>
    </rPh>
    <phoneticPr fontId="2"/>
  </si>
  <si>
    <t>無体財産権</t>
    <rPh sb="0" eb="2">
      <t>ムタイ</t>
    </rPh>
    <rPh sb="2" eb="5">
      <t>ザイサンケン</t>
    </rPh>
    <phoneticPr fontId="2"/>
  </si>
  <si>
    <t>公売処分による収入</t>
    <rPh sb="0" eb="2">
      <t>コウバイ</t>
    </rPh>
    <rPh sb="2" eb="4">
      <t>ショブン</t>
    </rPh>
    <rPh sb="7" eb="9">
      <t>シュウニュウ</t>
    </rPh>
    <phoneticPr fontId="2"/>
  </si>
  <si>
    <t>収入による解除</t>
    <rPh sb="0" eb="2">
      <t>シュウニュウ</t>
    </rPh>
    <rPh sb="5" eb="7">
      <t>カイジョ</t>
    </rPh>
    <phoneticPr fontId="2"/>
  </si>
  <si>
    <t>収入以外の理由
による解除</t>
    <rPh sb="0" eb="2">
      <t>シュウニュウ</t>
    </rPh>
    <rPh sb="2" eb="4">
      <t>イガイ</t>
    </rPh>
    <rPh sb="5" eb="7">
      <t>リユウ</t>
    </rPh>
    <rPh sb="11" eb="13">
      <t>カイジョ</t>
    </rPh>
    <phoneticPr fontId="2"/>
  </si>
  <si>
    <t>年度末において
差押中のもの</t>
    <rPh sb="0" eb="2">
      <t>ネンド</t>
    </rPh>
    <rPh sb="2" eb="3">
      <t>マツ</t>
    </rPh>
    <rPh sb="8" eb="10">
      <t>サシオサエ</t>
    </rPh>
    <rPh sb="10" eb="11">
      <t>チュウ</t>
    </rPh>
    <phoneticPr fontId="2"/>
  </si>
  <si>
    <t>左の内訳</t>
    <rPh sb="0" eb="1">
      <t>ヒダリ</t>
    </rPh>
    <rPh sb="2" eb="4">
      <t>ウチワケ</t>
    </rPh>
    <phoneticPr fontId="2"/>
  </si>
  <si>
    <t>A-B-C-D</t>
    <phoneticPr fontId="2"/>
  </si>
  <si>
    <t>（５）財産差押状況の推移</t>
    <rPh sb="3" eb="5">
      <t>ザイサン</t>
    </rPh>
    <rPh sb="5" eb="7">
      <t>サシオサエ</t>
    </rPh>
    <rPh sb="7" eb="9">
      <t>ジョウキョウ</t>
    </rPh>
    <rPh sb="10" eb="12">
      <t>スイイ</t>
    </rPh>
    <phoneticPr fontId="1"/>
  </si>
  <si>
    <t>（注） 参加差押を除く。また，県民税を含む。</t>
    <rPh sb="1" eb="2">
      <t>チュウ</t>
    </rPh>
    <rPh sb="4" eb="6">
      <t>サンカ</t>
    </rPh>
    <rPh sb="6" eb="8">
      <t>サシオサエ</t>
    </rPh>
    <rPh sb="9" eb="10">
      <t>ノゾ</t>
    </rPh>
    <rPh sb="15" eb="18">
      <t>ケンミンゼイ</t>
    </rPh>
    <rPh sb="19" eb="20">
      <t>フク</t>
    </rPh>
    <phoneticPr fontId="1"/>
  </si>
  <si>
    <t>（６）不動産公売状況の推移</t>
    <rPh sb="3" eb="6">
      <t>フドウサン</t>
    </rPh>
    <rPh sb="6" eb="8">
      <t>コウバイ</t>
    </rPh>
    <rPh sb="8" eb="10">
      <t>ジョウキョウ</t>
    </rPh>
    <rPh sb="11" eb="13">
      <t>スイイ</t>
    </rPh>
    <phoneticPr fontId="1"/>
  </si>
  <si>
    <t>　　　その場合、売却代金、充当額には納付額を加えている。</t>
    <phoneticPr fontId="1"/>
  </si>
  <si>
    <t>（注）売却決定価格及び売却件数には、公売公告後に完納等により公売中止したものを含む。</t>
    <rPh sb="1" eb="2">
      <t>チュウ</t>
    </rPh>
    <phoneticPr fontId="1"/>
  </si>
  <si>
    <t>公告件数</t>
    <rPh sb="0" eb="2">
      <t>コウコク</t>
    </rPh>
    <rPh sb="2" eb="4">
      <t>ケンスウ</t>
    </rPh>
    <phoneticPr fontId="2"/>
  </si>
  <si>
    <t>売却件数</t>
    <rPh sb="0" eb="2">
      <t>バイキャク</t>
    </rPh>
    <rPh sb="2" eb="4">
      <t>ケンスウ</t>
    </rPh>
    <phoneticPr fontId="2"/>
  </si>
  <si>
    <t>売却決定価格</t>
    <rPh sb="0" eb="2">
      <t>バイキャク</t>
    </rPh>
    <rPh sb="2" eb="4">
      <t>ケッテイ</t>
    </rPh>
    <rPh sb="4" eb="6">
      <t>カカク</t>
    </rPh>
    <phoneticPr fontId="2"/>
  </si>
  <si>
    <t>２　収納管理</t>
    <rPh sb="2" eb="4">
      <t>シュウノウ</t>
    </rPh>
    <rPh sb="4" eb="6">
      <t>カンリ</t>
    </rPh>
    <phoneticPr fontId="1"/>
  </si>
  <si>
    <t>（単位：千円、件、％）</t>
    <rPh sb="1" eb="3">
      <t>タンイ</t>
    </rPh>
    <rPh sb="4" eb="6">
      <t>センエン</t>
    </rPh>
    <rPh sb="7" eb="8">
      <t>ケン</t>
    </rPh>
    <phoneticPr fontId="1"/>
  </si>
  <si>
    <t>軽自動車税</t>
    <rPh sb="0" eb="4">
      <t>ケイジドウシャ</t>
    </rPh>
    <rPh sb="4" eb="5">
      <t>ゼイ</t>
    </rPh>
    <phoneticPr fontId="1"/>
  </si>
  <si>
    <t>（注）課税人員は当初課税時、口座加入人員は決算時（３月末現在）の人員である。</t>
    <rPh sb="1" eb="2">
      <t>チュウ</t>
    </rPh>
    <rPh sb="3" eb="5">
      <t>カゼイ</t>
    </rPh>
    <rPh sb="5" eb="7">
      <t>ジンイン</t>
    </rPh>
    <rPh sb="8" eb="10">
      <t>トウショ</t>
    </rPh>
    <rPh sb="10" eb="12">
      <t>カゼイ</t>
    </rPh>
    <rPh sb="12" eb="13">
      <t>ジ</t>
    </rPh>
    <rPh sb="14" eb="16">
      <t>コウザ</t>
    </rPh>
    <rPh sb="16" eb="18">
      <t>カニュウ</t>
    </rPh>
    <rPh sb="18" eb="20">
      <t>ジンイン</t>
    </rPh>
    <rPh sb="21" eb="23">
      <t>ケッサン</t>
    </rPh>
    <rPh sb="23" eb="24">
      <t>ジ</t>
    </rPh>
    <rPh sb="26" eb="28">
      <t>ガツマツ</t>
    </rPh>
    <rPh sb="28" eb="30">
      <t>ゲンザイ</t>
    </rPh>
    <rPh sb="32" eb="34">
      <t>ジンイン</t>
    </rPh>
    <phoneticPr fontId="1"/>
  </si>
  <si>
    <t>（単位：人、％）</t>
    <rPh sb="1" eb="3">
      <t>タンイ</t>
    </rPh>
    <rPh sb="4" eb="5">
      <t>ヒト</t>
    </rPh>
    <phoneticPr fontId="1"/>
  </si>
  <si>
    <t>市県民税（普通徴収）</t>
    <rPh sb="0" eb="4">
      <t>シケンミンゼイ</t>
    </rPh>
    <rPh sb="5" eb="7">
      <t>フツウ</t>
    </rPh>
    <rPh sb="7" eb="9">
      <t>チョウシュウ</t>
    </rPh>
    <phoneticPr fontId="1"/>
  </si>
  <si>
    <t>課税人員</t>
    <rPh sb="0" eb="2">
      <t>カゼイ</t>
    </rPh>
    <rPh sb="2" eb="4">
      <t>ジンイン</t>
    </rPh>
    <phoneticPr fontId="1"/>
  </si>
  <si>
    <t>口座加入人員</t>
    <rPh sb="0" eb="2">
      <t>コウザ</t>
    </rPh>
    <rPh sb="2" eb="4">
      <t>カニュウ</t>
    </rPh>
    <rPh sb="4" eb="6">
      <t>ジンイン</t>
    </rPh>
    <phoneticPr fontId="1"/>
  </si>
  <si>
    <t>加入率</t>
    <rPh sb="0" eb="2">
      <t>カニュウ</t>
    </rPh>
    <rPh sb="2" eb="3">
      <t>リツ</t>
    </rPh>
    <phoneticPr fontId="1"/>
  </si>
  <si>
    <t>固定資産税・都市計画税</t>
    <rPh sb="0" eb="2">
      <t>コテイ</t>
    </rPh>
    <rPh sb="2" eb="5">
      <t>シサンゼイ</t>
    </rPh>
    <rPh sb="6" eb="11">
      <t>トシケイカクゼイ</t>
    </rPh>
    <phoneticPr fontId="1"/>
  </si>
  <si>
    <t>固定資産税（償却資産）</t>
    <rPh sb="0" eb="5">
      <t>コテイシサンゼイ</t>
    </rPh>
    <rPh sb="6" eb="8">
      <t>ショウキャク</t>
    </rPh>
    <rPh sb="8" eb="10">
      <t>シサン</t>
    </rPh>
    <phoneticPr fontId="1"/>
  </si>
  <si>
    <t>市県民税</t>
    <rPh sb="0" eb="1">
      <t>シ</t>
    </rPh>
    <rPh sb="1" eb="4">
      <t>ケンミンゼイ</t>
    </rPh>
    <phoneticPr fontId="1"/>
  </si>
  <si>
    <t>平成27年度</t>
    <rPh sb="0" eb="2">
      <t>ヘイセイ</t>
    </rPh>
    <rPh sb="4" eb="6">
      <t>ネンド</t>
    </rPh>
    <phoneticPr fontId="2"/>
  </si>
  <si>
    <t>（普通徴収）</t>
    <rPh sb="1" eb="3">
      <t>フツウ</t>
    </rPh>
    <rPh sb="3" eb="5">
      <t>チョウシュウ</t>
    </rPh>
    <phoneticPr fontId="1"/>
  </si>
  <si>
    <t>調定</t>
    <rPh sb="0" eb="2">
      <t>チョウテイ</t>
    </rPh>
    <phoneticPr fontId="1"/>
  </si>
  <si>
    <t>収入</t>
    <rPh sb="0" eb="2">
      <t>シュウニュウ</t>
    </rPh>
    <phoneticPr fontId="1"/>
  </si>
  <si>
    <t>収入率</t>
    <rPh sb="0" eb="2">
      <t>シュウニュウ</t>
    </rPh>
    <rPh sb="2" eb="3">
      <t>リツ</t>
    </rPh>
    <phoneticPr fontId="1"/>
  </si>
  <si>
    <t>１期分</t>
    <rPh sb="1" eb="2">
      <t>キ</t>
    </rPh>
    <rPh sb="2" eb="3">
      <t>ブン</t>
    </rPh>
    <phoneticPr fontId="1"/>
  </si>
  <si>
    <t>４期分</t>
    <rPh sb="1" eb="2">
      <t>キ</t>
    </rPh>
    <rPh sb="2" eb="3">
      <t>ブン</t>
    </rPh>
    <phoneticPr fontId="1"/>
  </si>
  <si>
    <t>３期分</t>
    <rPh sb="1" eb="2">
      <t>キ</t>
    </rPh>
    <rPh sb="2" eb="3">
      <t>ブン</t>
    </rPh>
    <phoneticPr fontId="1"/>
  </si>
  <si>
    <t>２期分</t>
    <rPh sb="1" eb="2">
      <t>キ</t>
    </rPh>
    <rPh sb="2" eb="3">
      <t>ブン</t>
    </rPh>
    <phoneticPr fontId="1"/>
  </si>
  <si>
    <t>固定資産税及び</t>
    <rPh sb="0" eb="2">
      <t>コテイ</t>
    </rPh>
    <rPh sb="2" eb="5">
      <t>シサンゼイ</t>
    </rPh>
    <rPh sb="5" eb="6">
      <t>オヨ</t>
    </rPh>
    <phoneticPr fontId="1"/>
  </si>
  <si>
    <t>（償却資産）</t>
    <rPh sb="1" eb="3">
      <t>ショウキャク</t>
    </rPh>
    <rPh sb="3" eb="5">
      <t>シサン</t>
    </rPh>
    <phoneticPr fontId="1"/>
  </si>
  <si>
    <t>個人住民税</t>
    <rPh sb="0" eb="2">
      <t>コジン</t>
    </rPh>
    <rPh sb="2" eb="5">
      <t>ジュウミンゼイ</t>
    </rPh>
    <phoneticPr fontId="1"/>
  </si>
  <si>
    <t>法人等市民税</t>
    <rPh sb="0" eb="3">
      <t>ホウジントウ</t>
    </rPh>
    <rPh sb="3" eb="6">
      <t>シミンゼイ</t>
    </rPh>
    <phoneticPr fontId="1"/>
  </si>
  <si>
    <t>固定資産税</t>
    <rPh sb="0" eb="5">
      <t>コテイシサンゼイ</t>
    </rPh>
    <phoneticPr fontId="1"/>
  </si>
  <si>
    <t>その他</t>
    <rPh sb="0" eb="3">
      <t>ソノタ</t>
    </rPh>
    <phoneticPr fontId="1"/>
  </si>
  <si>
    <t>還付加算金</t>
    <rPh sb="0" eb="2">
      <t>カンプ</t>
    </rPh>
    <rPh sb="2" eb="5">
      <t>カサンキン</t>
    </rPh>
    <phoneticPr fontId="1"/>
  </si>
  <si>
    <t>平成26年度</t>
    <rPh sb="0" eb="2">
      <t>ヘイセイ</t>
    </rPh>
    <rPh sb="4" eb="6">
      <t>ネンド</t>
    </rPh>
    <phoneticPr fontId="2"/>
  </si>
  <si>
    <t>平成25年度</t>
    <rPh sb="0" eb="2">
      <t>ヘイセイ</t>
    </rPh>
    <rPh sb="4" eb="6">
      <t>ネンド</t>
    </rPh>
    <phoneticPr fontId="2"/>
  </si>
  <si>
    <t>平成24年度</t>
    <rPh sb="0" eb="2">
      <t>ヘイセイ</t>
    </rPh>
    <rPh sb="4" eb="6">
      <t>ネンド</t>
    </rPh>
    <phoneticPr fontId="2"/>
  </si>
  <si>
    <t>平成23年度</t>
    <rPh sb="0" eb="2">
      <t>ヘイセイ</t>
    </rPh>
    <rPh sb="4" eb="6">
      <t>ネンド</t>
    </rPh>
    <phoneticPr fontId="2"/>
  </si>
  <si>
    <t>平成22年度</t>
    <rPh sb="0" eb="2">
      <t>ヘイセイ</t>
    </rPh>
    <rPh sb="4" eb="6">
      <t>ネンド</t>
    </rPh>
    <phoneticPr fontId="2"/>
  </si>
  <si>
    <t>平成21年度</t>
    <rPh sb="0" eb="2">
      <t>ヘイセイ</t>
    </rPh>
    <rPh sb="4" eb="6">
      <t>ネンド</t>
    </rPh>
    <phoneticPr fontId="2"/>
  </si>
  <si>
    <t>平成20年度</t>
    <rPh sb="0" eb="2">
      <t>ヘイセイ</t>
    </rPh>
    <rPh sb="4" eb="6">
      <t>ネンド</t>
    </rPh>
    <phoneticPr fontId="2"/>
  </si>
  <si>
    <t>平成19年度</t>
    <rPh sb="0" eb="2">
      <t>ヘイセイ</t>
    </rPh>
    <rPh sb="4" eb="6">
      <t>ネンド</t>
    </rPh>
    <phoneticPr fontId="2"/>
  </si>
  <si>
    <t>平成18年度</t>
    <rPh sb="0" eb="2">
      <t>ヘイセイ</t>
    </rPh>
    <rPh sb="4" eb="6">
      <t>ネンド</t>
    </rPh>
    <phoneticPr fontId="2"/>
  </si>
  <si>
    <t>平成17年度</t>
    <rPh sb="0" eb="2">
      <t>ヘイセイ</t>
    </rPh>
    <rPh sb="4" eb="6">
      <t>ネンド</t>
    </rPh>
    <phoneticPr fontId="2"/>
  </si>
  <si>
    <t>平成16年度</t>
    <rPh sb="0" eb="2">
      <t>ヘイセイ</t>
    </rPh>
    <rPh sb="4" eb="6">
      <t>ネンド</t>
    </rPh>
    <phoneticPr fontId="2"/>
  </si>
  <si>
    <t>平成15年度</t>
    <rPh sb="0" eb="2">
      <t>ヘイセイ</t>
    </rPh>
    <rPh sb="4" eb="6">
      <t>ネンド</t>
    </rPh>
    <phoneticPr fontId="2"/>
  </si>
  <si>
    <t>平成14年度</t>
    <rPh sb="0" eb="2">
      <t>ヘイセイ</t>
    </rPh>
    <rPh sb="4" eb="6">
      <t>ネンド</t>
    </rPh>
    <phoneticPr fontId="2"/>
  </si>
  <si>
    <t>平成13年度</t>
    <rPh sb="0" eb="2">
      <t>ヘイセイ</t>
    </rPh>
    <rPh sb="4" eb="6">
      <t>ネンド</t>
    </rPh>
    <phoneticPr fontId="2"/>
  </si>
  <si>
    <t>平成12年度</t>
    <rPh sb="0" eb="2">
      <t>ヘイセイ</t>
    </rPh>
    <rPh sb="4" eb="6">
      <t>ネンド</t>
    </rPh>
    <phoneticPr fontId="2"/>
  </si>
  <si>
    <t>平成11年度</t>
    <rPh sb="0" eb="2">
      <t>ヘイセイ</t>
    </rPh>
    <rPh sb="4" eb="6">
      <t>ネンド</t>
    </rPh>
    <phoneticPr fontId="2"/>
  </si>
  <si>
    <t>平成10年度</t>
    <rPh sb="0" eb="2">
      <t>ヘイセイ</t>
    </rPh>
    <rPh sb="4" eb="6">
      <t>ネンド</t>
    </rPh>
    <phoneticPr fontId="2"/>
  </si>
  <si>
    <t>（注） B欄は、不動産及び動産公売による収入のみ。</t>
    <rPh sb="1" eb="2">
      <t>チュウ</t>
    </rPh>
    <rPh sb="5" eb="6">
      <t>ラン</t>
    </rPh>
    <rPh sb="8" eb="11">
      <t>フドウサン</t>
    </rPh>
    <rPh sb="11" eb="12">
      <t>オヨ</t>
    </rPh>
    <rPh sb="13" eb="15">
      <t>ドウサン</t>
    </rPh>
    <rPh sb="15" eb="17">
      <t>コウバイ</t>
    </rPh>
    <rPh sb="20" eb="22">
      <t>シュウニュウ</t>
    </rPh>
    <phoneticPr fontId="1"/>
  </si>
  <si>
    <t>Ⅲ　滞納整理及び収納管理</t>
    <rPh sb="2" eb="4">
      <t>タイノウ</t>
    </rPh>
    <rPh sb="4" eb="6">
      <t>セイリ</t>
    </rPh>
    <rPh sb="6" eb="7">
      <t>オヨ</t>
    </rPh>
    <rPh sb="8" eb="10">
      <t>シュウノウ</t>
    </rPh>
    <rPh sb="10" eb="12">
      <t>カンリ</t>
    </rPh>
    <phoneticPr fontId="1"/>
  </si>
  <si>
    <t>●目次（下線付き文字をクリックすると、各項目に切り替わります。）</t>
    <rPh sb="1" eb="3">
      <t>モクジ</t>
    </rPh>
    <rPh sb="4" eb="6">
      <t>カセン</t>
    </rPh>
    <rPh sb="6" eb="7">
      <t>ツ</t>
    </rPh>
    <rPh sb="8" eb="10">
      <t>モジ</t>
    </rPh>
    <rPh sb="19" eb="22">
      <t>カクコウモク</t>
    </rPh>
    <rPh sb="23" eb="24">
      <t>キ</t>
    </rPh>
    <rPh sb="25" eb="26">
      <t>カ</t>
    </rPh>
    <phoneticPr fontId="1"/>
  </si>
  <si>
    <t>目次へ戻る</t>
    <rPh sb="0" eb="2">
      <t>モクジ</t>
    </rPh>
    <rPh sb="3" eb="4">
      <t>モド</t>
    </rPh>
    <phoneticPr fontId="2"/>
  </si>
  <si>
    <t>目次へ戻る</t>
    <rPh sb="0" eb="2">
      <t>モクジ</t>
    </rPh>
    <rPh sb="3" eb="4">
      <t>モド</t>
    </rPh>
    <phoneticPr fontId="1"/>
  </si>
  <si>
    <t>収入額</t>
    <rPh sb="0" eb="2">
      <t>シュウニュウ</t>
    </rPh>
    <rPh sb="2" eb="3">
      <t>ガク</t>
    </rPh>
    <phoneticPr fontId="2"/>
  </si>
  <si>
    <t>収入率</t>
    <rPh sb="0" eb="2">
      <t>シュウニュウ</t>
    </rPh>
    <rPh sb="2" eb="3">
      <t>リツ</t>
    </rPh>
    <phoneticPr fontId="2"/>
  </si>
  <si>
    <t>固定資産税</t>
    <rPh sb="0" eb="2">
      <t>コテイ</t>
    </rPh>
    <rPh sb="2" eb="5">
      <t>シサンゼイ</t>
    </rPh>
    <phoneticPr fontId="1"/>
  </si>
  <si>
    <t>令和２年度</t>
  </si>
  <si>
    <t>令和３年度</t>
    <rPh sb="0" eb="2">
      <t>レイワ</t>
    </rPh>
    <rPh sb="3" eb="5">
      <t>ネンド</t>
    </rPh>
    <phoneticPr fontId="2"/>
  </si>
  <si>
    <t>（３）過年度支出等の推移（税目別）</t>
    <rPh sb="3" eb="6">
      <t>カネンド</t>
    </rPh>
    <rPh sb="6" eb="8">
      <t>シシュツ</t>
    </rPh>
    <rPh sb="8" eb="9">
      <t>トウ</t>
    </rPh>
    <rPh sb="10" eb="12">
      <t>スイイ</t>
    </rPh>
    <rPh sb="13" eb="15">
      <t>ゼイモク</t>
    </rPh>
    <rPh sb="15" eb="16">
      <t>ベツ</t>
    </rPh>
    <phoneticPr fontId="1"/>
  </si>
  <si>
    <t>（２）納期内納付　調定収入状況の推移</t>
    <rPh sb="3" eb="5">
      <t>ノウキ</t>
    </rPh>
    <rPh sb="5" eb="6">
      <t>ナイ</t>
    </rPh>
    <rPh sb="6" eb="8">
      <t>ノウフ</t>
    </rPh>
    <rPh sb="9" eb="11">
      <t>チョウテイ</t>
    </rPh>
    <rPh sb="11" eb="13">
      <t>シュウニュウ</t>
    </rPh>
    <rPh sb="13" eb="15">
      <t>ジョウキョウ</t>
    </rPh>
    <rPh sb="16" eb="18">
      <t>スイイ</t>
    </rPh>
    <phoneticPr fontId="1"/>
  </si>
  <si>
    <t>（１）口座振替加入状況の推移</t>
    <rPh sb="3" eb="5">
      <t>コウザ</t>
    </rPh>
    <rPh sb="5" eb="7">
      <t>フリカエ</t>
    </rPh>
    <rPh sb="7" eb="9">
      <t>カニュウ</t>
    </rPh>
    <rPh sb="9" eb="11">
      <t>ジョウキョウ</t>
    </rPh>
    <rPh sb="12" eb="14">
      <t>スイイ</t>
    </rPh>
    <phoneticPr fontId="1"/>
  </si>
  <si>
    <t>令和４年度</t>
    <rPh sb="0" eb="2">
      <t>レイワ</t>
    </rPh>
    <rPh sb="3" eb="5">
      <t>ネンド</t>
    </rPh>
    <phoneticPr fontId="2"/>
  </si>
  <si>
    <t>令和４年度</t>
    <rPh sb="0" eb="2">
      <t>レイワ</t>
    </rPh>
    <rPh sb="3" eb="4">
      <t>ネン</t>
    </rPh>
    <rPh sb="4" eb="5">
      <t>ド</t>
    </rPh>
    <phoneticPr fontId="1"/>
  </si>
  <si>
    <t>区別内訳</t>
    <rPh sb="0" eb="1">
      <t>ク</t>
    </rPh>
    <rPh sb="1" eb="2">
      <t>ベツ</t>
    </rPh>
    <rPh sb="2" eb="4">
      <t>ウチワケ</t>
    </rPh>
    <phoneticPr fontId="1"/>
  </si>
  <si>
    <t>令和４年度</t>
    <rPh sb="3" eb="5">
      <t>ネンド</t>
    </rPh>
    <phoneticPr fontId="1"/>
  </si>
  <si>
    <t>（注）左の＋ボタンを押すと、区別の内訳が表示されます。（令和４年度分以降）</t>
    <rPh sb="3" eb="4">
      <t>ヒダリ</t>
    </rPh>
    <rPh sb="10" eb="11">
      <t>オ</t>
    </rPh>
    <rPh sb="14" eb="16">
      <t>クベツ</t>
    </rPh>
    <rPh sb="17" eb="19">
      <t>ウチワケ</t>
    </rPh>
    <rPh sb="20" eb="22">
      <t>ヒョウジ</t>
    </rPh>
    <rPh sb="28" eb="30">
      <t>レイワ</t>
    </rPh>
    <rPh sb="31" eb="33">
      <t>ネンド</t>
    </rPh>
    <rPh sb="33" eb="34">
      <t>ブン</t>
    </rPh>
    <rPh sb="34" eb="36">
      <t>イコウ</t>
    </rPh>
    <phoneticPr fontId="2"/>
  </si>
  <si>
    <t>（注）　｢個人住民税」には県民税を含む。</t>
    <phoneticPr fontId="1"/>
  </si>
  <si>
    <t>（注）　｢固定資産税｣には｢償却資産分｣及び｢都市計画税｣を含む。</t>
    <phoneticPr fontId="1"/>
  </si>
  <si>
    <t>令和５年度</t>
    <rPh sb="0" eb="2">
      <t>レイワ</t>
    </rPh>
    <rPh sb="3" eb="5">
      <t>ネンド</t>
    </rPh>
    <phoneticPr fontId="2"/>
  </si>
  <si>
    <t>令和５年度</t>
    <rPh sb="0" eb="2">
      <t>レイワ</t>
    </rPh>
    <rPh sb="3" eb="4">
      <t>ネン</t>
    </rPh>
    <rPh sb="4" eb="5">
      <t>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</si>
</sst>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176" formatCode="#,##0_);\(#,##0\)"/>
    <numFmt numFmtId="177" formatCode="#,##0.0_);\(#,##0.0\)"/>
    <numFmt numFmtId="178" formatCode="#,##0_);[Red]\(#,##0\)"/>
    <numFmt numFmtId="179" formatCode="#,##0,"/>
    <numFmt numFmtId="180" formatCode="#,##0.00_);\(#,##0.00\)"/>
    <numFmt numFmtId="181" formatCode="#,##0,\ ;&quot;△ &quot;#,##0\ ;&quot; - &quot;"/>
    <numFmt numFmtId="182" formatCode="#,##0\ ;&quot;△ &quot;#,##0\ ;&quot; - &quot;"/>
    <numFmt numFmtId="183" formatCode="#,##0,\ "/>
    <numFmt numFmtId="184" formatCode="#,###,"/>
    <numFmt numFmtId="185" formatCode="0.0_);\(0.0\)"/>
    <numFmt numFmtId="186" formatCode="#,##0;&quot;▲ &quot;#,##0"/>
  </numFmts>
  <fonts count="17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6"/>
      <name val="ＭＳ Ｐ明朝"/>
      <family val="1"/>
      <charset val="128"/>
    </font>
    <font>
      <sz val="11"/>
      <color theme="1"/>
      <name val="Arial"/>
      <family val="2"/>
    </font>
    <font>
      <sz val="11"/>
      <name val="Arial"/>
      <family val="2"/>
    </font>
    <font>
      <sz val="11"/>
      <color theme="1"/>
      <name val="UD デジタル 教科書体 N-R"/>
      <family val="1"/>
      <charset val="128"/>
    </font>
    <font>
      <sz val="11"/>
      <name val="UD デジタル 教科書体 N-R"/>
      <family val="1"/>
      <charset val="128"/>
    </font>
    <font>
      <sz val="14"/>
      <color theme="1"/>
      <name val="Arial"/>
      <family val="2"/>
    </font>
    <font>
      <sz val="14"/>
      <color theme="1"/>
      <name val="UD デジタル 教科書体 N-R"/>
      <family val="1"/>
      <charset val="128"/>
    </font>
    <font>
      <sz val="11"/>
      <color theme="1"/>
      <name val="游ゴシック"/>
      <family val="2"/>
      <scheme val="minor"/>
    </font>
    <font>
      <b/>
      <sz val="11"/>
      <name val="Arial"/>
      <family val="2"/>
    </font>
    <font>
      <b/>
      <sz val="10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u/>
      <sz val="11"/>
      <color theme="10"/>
      <name val="游ゴシック"/>
      <family val="2"/>
      <scheme val="minor"/>
    </font>
    <font>
      <u/>
      <sz val="11"/>
      <color theme="10"/>
      <name val="UD デジタル 教科書体 N-R"/>
      <family val="1"/>
      <charset val="128"/>
    </font>
    <font>
      <sz val="10"/>
      <color theme="1"/>
      <name val="UD デジタル 教科書体 N-R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CCECFF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 diagonalDown="1">
      <left style="thin">
        <color indexed="64"/>
      </left>
      <right/>
      <top/>
      <bottom style="hair">
        <color indexed="64"/>
      </bottom>
      <diagonal style="thin">
        <color indexed="64"/>
      </diagonal>
    </border>
    <border diagonalDown="1">
      <left/>
      <right/>
      <top/>
      <bottom style="hair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hair">
        <color indexed="64"/>
      </bottom>
      <diagonal style="thin">
        <color indexed="64"/>
      </diagonal>
    </border>
    <border diagonalDown="1">
      <left style="thin">
        <color indexed="64"/>
      </left>
      <right/>
      <top style="hair">
        <color indexed="64"/>
      </top>
      <bottom style="hair">
        <color indexed="64"/>
      </bottom>
      <diagonal style="thin">
        <color indexed="64"/>
      </diagonal>
    </border>
    <border diagonalDown="1">
      <left/>
      <right/>
      <top style="hair">
        <color auto="1"/>
      </top>
      <bottom style="hair">
        <color auto="1"/>
      </bottom>
      <diagonal style="thin">
        <color indexed="64"/>
      </diagonal>
    </border>
    <border diagonalDown="1">
      <left/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Down="1">
      <left style="thin">
        <color indexed="64"/>
      </left>
      <right/>
      <top style="hair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hair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hair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auto="1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38" fontId="9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/>
  </cellStyleXfs>
  <cellXfs count="275">
    <xf numFmtId="0" fontId="0" fillId="0" borderId="0" xfId="0"/>
    <xf numFmtId="0" fontId="3" fillId="0" borderId="0" xfId="0" applyFont="1" applyFill="1" applyBorder="1"/>
    <xf numFmtId="0" fontId="3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center"/>
    </xf>
    <xf numFmtId="0" fontId="7" fillId="0" borderId="0" xfId="0" applyFont="1" applyFill="1" applyBorder="1"/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176" fontId="11" fillId="0" borderId="0" xfId="0" applyNumberFormat="1" applyFont="1" applyFill="1" applyBorder="1" applyAlignment="1">
      <alignment vertical="center" shrinkToFit="1"/>
    </xf>
    <xf numFmtId="177" fontId="11" fillId="0" borderId="0" xfId="0" applyNumberFormat="1" applyFont="1" applyFill="1" applyBorder="1" applyAlignment="1">
      <alignment vertical="center" shrinkToFit="1"/>
    </xf>
    <xf numFmtId="176" fontId="12" fillId="0" borderId="0" xfId="0" applyNumberFormat="1" applyFont="1" applyFill="1" applyBorder="1" applyAlignment="1">
      <alignment vertical="center" shrinkToFit="1"/>
    </xf>
    <xf numFmtId="177" fontId="12" fillId="0" borderId="0" xfId="0" applyNumberFormat="1" applyFont="1" applyFill="1" applyBorder="1" applyAlignment="1">
      <alignment vertical="center" shrinkToFit="1"/>
    </xf>
    <xf numFmtId="176" fontId="4" fillId="0" borderId="21" xfId="0" applyNumberFormat="1" applyFont="1" applyFill="1" applyBorder="1" applyAlignment="1">
      <alignment vertical="center" shrinkToFit="1"/>
    </xf>
    <xf numFmtId="176" fontId="4" fillId="0" borderId="24" xfId="0" applyNumberFormat="1" applyFont="1" applyFill="1" applyBorder="1" applyAlignment="1">
      <alignment vertical="center" shrinkToFi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23" xfId="0" applyFont="1" applyFill="1" applyBorder="1" applyAlignment="1">
      <alignment horizontal="center" vertical="center" wrapText="1"/>
    </xf>
    <xf numFmtId="177" fontId="11" fillId="0" borderId="0" xfId="0" applyNumberFormat="1" applyFont="1" applyFill="1" applyBorder="1" applyAlignment="1">
      <alignment vertical="center"/>
    </xf>
    <xf numFmtId="177" fontId="12" fillId="0" borderId="0" xfId="0" applyNumberFormat="1" applyFont="1" applyFill="1" applyBorder="1" applyAlignment="1">
      <alignment vertical="center"/>
    </xf>
    <xf numFmtId="177" fontId="13" fillId="0" borderId="0" xfId="0" applyNumberFormat="1" applyFont="1" applyFill="1" applyBorder="1" applyAlignment="1">
      <alignment vertical="center"/>
    </xf>
    <xf numFmtId="0" fontId="5" fillId="3" borderId="17" xfId="0" applyFont="1" applyFill="1" applyBorder="1" applyAlignment="1">
      <alignment horizontal="center" vertical="center" wrapText="1"/>
    </xf>
    <xf numFmtId="0" fontId="5" fillId="3" borderId="20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5" fillId="3" borderId="26" xfId="0" applyFont="1" applyFill="1" applyBorder="1" applyAlignment="1">
      <alignment horizontal="center" vertical="center" wrapText="1"/>
    </xf>
    <xf numFmtId="0" fontId="5" fillId="4" borderId="27" xfId="0" applyFont="1" applyFill="1" applyBorder="1" applyAlignment="1">
      <alignment horizontal="center" vertical="center"/>
    </xf>
    <xf numFmtId="183" fontId="11" fillId="0" borderId="0" xfId="0" applyNumberFormat="1" applyFont="1" applyFill="1" applyBorder="1" applyAlignment="1">
      <alignment vertical="center"/>
    </xf>
    <xf numFmtId="183" fontId="12" fillId="0" borderId="0" xfId="0" applyNumberFormat="1" applyFont="1" applyFill="1" applyBorder="1" applyAlignment="1">
      <alignment vertical="center"/>
    </xf>
    <xf numFmtId="183" fontId="13" fillId="0" borderId="0" xfId="0" applyNumberFormat="1" applyFont="1" applyFill="1" applyBorder="1" applyAlignment="1">
      <alignment vertical="center"/>
    </xf>
    <xf numFmtId="178" fontId="11" fillId="0" borderId="0" xfId="0" applyNumberFormat="1" applyFont="1" applyFill="1" applyBorder="1" applyAlignment="1">
      <alignment vertical="center"/>
    </xf>
    <xf numFmtId="178" fontId="12" fillId="0" borderId="0" xfId="0" applyNumberFormat="1" applyFont="1" applyFill="1" applyBorder="1" applyAlignment="1">
      <alignment vertical="center"/>
    </xf>
    <xf numFmtId="0" fontId="5" fillId="2" borderId="27" xfId="0" applyFont="1" applyFill="1" applyBorder="1" applyAlignment="1">
      <alignment horizontal="center" vertical="center" wrapText="1"/>
    </xf>
    <xf numFmtId="185" fontId="4" fillId="0" borderId="19" xfId="0" applyNumberFormat="1" applyFont="1" applyFill="1" applyBorder="1" applyAlignment="1">
      <alignment vertical="center"/>
    </xf>
    <xf numFmtId="185" fontId="4" fillId="0" borderId="21" xfId="0" applyNumberFormat="1" applyFont="1" applyFill="1" applyBorder="1" applyAlignment="1">
      <alignment vertical="center"/>
    </xf>
    <xf numFmtId="185" fontId="4" fillId="0" borderId="24" xfId="0" applyNumberFormat="1" applyFont="1" applyFill="1" applyBorder="1" applyAlignment="1">
      <alignment vertical="center"/>
    </xf>
    <xf numFmtId="0" fontId="5" fillId="3" borderId="5" xfId="0" applyFont="1" applyFill="1" applyBorder="1" applyAlignment="1">
      <alignment horizontal="center" vertical="center" wrapText="1"/>
    </xf>
    <xf numFmtId="0" fontId="5" fillId="3" borderId="23" xfId="0" applyFont="1" applyFill="1" applyBorder="1" applyAlignment="1">
      <alignment horizontal="center" vertical="center" wrapText="1"/>
    </xf>
    <xf numFmtId="0" fontId="5" fillId="3" borderId="18" xfId="0" applyFont="1" applyFill="1" applyBorder="1" applyAlignment="1">
      <alignment horizontal="center" vertical="center" wrapText="1"/>
    </xf>
    <xf numFmtId="179" fontId="4" fillId="0" borderId="8" xfId="0" applyNumberFormat="1" applyFont="1" applyFill="1" applyBorder="1" applyAlignment="1">
      <alignment shrinkToFit="1"/>
    </xf>
    <xf numFmtId="176" fontId="4" fillId="0" borderId="19" xfId="0" applyNumberFormat="1" applyFont="1" applyFill="1" applyBorder="1" applyAlignment="1">
      <alignment shrinkToFit="1"/>
    </xf>
    <xf numFmtId="177" fontId="4" fillId="0" borderId="8" xfId="0" applyNumberFormat="1" applyFont="1" applyFill="1" applyBorder="1" applyAlignment="1">
      <alignment shrinkToFit="1"/>
    </xf>
    <xf numFmtId="177" fontId="4" fillId="0" borderId="19" xfId="0" applyNumberFormat="1" applyFont="1" applyFill="1" applyBorder="1" applyAlignment="1">
      <alignment shrinkToFit="1"/>
    </xf>
    <xf numFmtId="179" fontId="4" fillId="0" borderId="5" xfId="0" applyNumberFormat="1" applyFont="1" applyFill="1" applyBorder="1" applyAlignment="1">
      <alignment shrinkToFit="1"/>
    </xf>
    <xf numFmtId="178" fontId="4" fillId="0" borderId="21" xfId="0" applyNumberFormat="1" applyFont="1" applyFill="1" applyBorder="1" applyAlignment="1">
      <alignment shrinkToFit="1"/>
    </xf>
    <xf numFmtId="178" fontId="4" fillId="0" borderId="4" xfId="0" applyNumberFormat="1" applyFont="1" applyFill="1" applyBorder="1" applyAlignment="1">
      <alignment shrinkToFit="1"/>
    </xf>
    <xf numFmtId="179" fontId="4" fillId="0" borderId="4" xfId="0" applyNumberFormat="1" applyFont="1" applyFill="1" applyBorder="1" applyAlignment="1">
      <alignment shrinkToFit="1"/>
    </xf>
    <xf numFmtId="176" fontId="4" fillId="0" borderId="4" xfId="0" applyNumberFormat="1" applyFont="1" applyFill="1" applyBorder="1" applyAlignment="1">
      <alignment shrinkToFit="1"/>
    </xf>
    <xf numFmtId="176" fontId="4" fillId="0" borderId="21" xfId="0" applyNumberFormat="1" applyFont="1" applyFill="1" applyBorder="1" applyAlignment="1">
      <alignment shrinkToFit="1"/>
    </xf>
    <xf numFmtId="177" fontId="4" fillId="0" borderId="4" xfId="0" applyNumberFormat="1" applyFont="1" applyFill="1" applyBorder="1" applyAlignment="1">
      <alignment shrinkToFit="1"/>
    </xf>
    <xf numFmtId="177" fontId="4" fillId="0" borderId="21" xfId="0" applyNumberFormat="1" applyFont="1" applyFill="1" applyBorder="1" applyAlignment="1">
      <alignment shrinkToFit="1"/>
    </xf>
    <xf numFmtId="179" fontId="4" fillId="0" borderId="23" xfId="0" applyNumberFormat="1" applyFont="1" applyFill="1" applyBorder="1" applyAlignment="1">
      <alignment shrinkToFit="1"/>
    </xf>
    <xf numFmtId="178" fontId="4" fillId="0" borderId="24" xfId="0" applyNumberFormat="1" applyFont="1" applyFill="1" applyBorder="1" applyAlignment="1">
      <alignment shrinkToFit="1"/>
    </xf>
    <xf numFmtId="178" fontId="4" fillId="0" borderId="6" xfId="0" applyNumberFormat="1" applyFont="1" applyFill="1" applyBorder="1" applyAlignment="1">
      <alignment shrinkToFit="1"/>
    </xf>
    <xf numFmtId="179" fontId="4" fillId="0" borderId="6" xfId="0" applyNumberFormat="1" applyFont="1" applyFill="1" applyBorder="1" applyAlignment="1">
      <alignment shrinkToFit="1"/>
    </xf>
    <xf numFmtId="176" fontId="4" fillId="0" borderId="6" xfId="0" applyNumberFormat="1" applyFont="1" applyFill="1" applyBorder="1" applyAlignment="1">
      <alignment shrinkToFit="1"/>
    </xf>
    <xf numFmtId="176" fontId="4" fillId="0" borderId="24" xfId="0" applyNumberFormat="1" applyFont="1" applyFill="1" applyBorder="1" applyAlignment="1">
      <alignment shrinkToFit="1"/>
    </xf>
    <xf numFmtId="177" fontId="4" fillId="0" borderId="24" xfId="0" applyNumberFormat="1" applyFont="1" applyFill="1" applyBorder="1" applyAlignment="1">
      <alignment shrinkToFit="1"/>
    </xf>
    <xf numFmtId="0" fontId="5" fillId="0" borderId="27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180" fontId="4" fillId="0" borderId="8" xfId="0" applyNumberFormat="1" applyFont="1" applyFill="1" applyBorder="1" applyAlignment="1">
      <alignment vertical="center"/>
    </xf>
    <xf numFmtId="177" fontId="4" fillId="0" borderId="8" xfId="0" applyNumberFormat="1" applyFont="1" applyFill="1" applyBorder="1" applyAlignment="1">
      <alignment vertical="center"/>
    </xf>
    <xf numFmtId="177" fontId="4" fillId="0" borderId="19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179" fontId="4" fillId="0" borderId="5" xfId="0" applyNumberFormat="1" applyFont="1" applyFill="1" applyBorder="1" applyAlignment="1">
      <alignment vertical="center"/>
    </xf>
    <xf numFmtId="179" fontId="4" fillId="0" borderId="21" xfId="0" applyNumberFormat="1" applyFont="1" applyFill="1" applyBorder="1" applyAlignment="1">
      <alignment vertical="center"/>
    </xf>
    <xf numFmtId="179" fontId="4" fillId="0" borderId="20" xfId="0" applyNumberFormat="1" applyFont="1" applyFill="1" applyBorder="1" applyAlignment="1">
      <alignment vertical="center"/>
    </xf>
    <xf numFmtId="180" fontId="4" fillId="0" borderId="4" xfId="0" applyNumberFormat="1" applyFont="1" applyFill="1" applyBorder="1" applyAlignment="1">
      <alignment vertical="center"/>
    </xf>
    <xf numFmtId="177" fontId="4" fillId="0" borderId="4" xfId="0" applyNumberFormat="1" applyFont="1" applyFill="1" applyBorder="1" applyAlignment="1">
      <alignment vertical="center"/>
    </xf>
    <xf numFmtId="177" fontId="4" fillId="0" borderId="21" xfId="0" applyNumberFormat="1" applyFont="1" applyFill="1" applyBorder="1" applyAlignment="1">
      <alignment vertical="center"/>
    </xf>
    <xf numFmtId="179" fontId="4" fillId="0" borderId="23" xfId="0" applyNumberFormat="1" applyFont="1" applyFill="1" applyBorder="1" applyAlignment="1">
      <alignment vertical="center"/>
    </xf>
    <xf numFmtId="179" fontId="4" fillId="0" borderId="24" xfId="0" applyNumberFormat="1" applyFont="1" applyFill="1" applyBorder="1" applyAlignment="1">
      <alignment vertical="center"/>
    </xf>
    <xf numFmtId="179" fontId="4" fillId="0" borderId="22" xfId="0" applyNumberFormat="1" applyFont="1" applyFill="1" applyBorder="1" applyAlignment="1">
      <alignment vertical="center"/>
    </xf>
    <xf numFmtId="180" fontId="4" fillId="0" borderId="6" xfId="0" applyNumberFormat="1" applyFont="1" applyFill="1" applyBorder="1" applyAlignment="1">
      <alignment vertical="center"/>
    </xf>
    <xf numFmtId="177" fontId="4" fillId="0" borderId="6" xfId="0" applyNumberFormat="1" applyFont="1" applyFill="1" applyBorder="1" applyAlignment="1">
      <alignment vertical="center"/>
    </xf>
    <xf numFmtId="177" fontId="4" fillId="0" borderId="24" xfId="0" applyNumberFormat="1" applyFont="1" applyFill="1" applyBorder="1" applyAlignment="1">
      <alignment vertical="center"/>
    </xf>
    <xf numFmtId="0" fontId="5" fillId="2" borderId="27" xfId="0" applyFont="1" applyFill="1" applyBorder="1" applyAlignment="1">
      <alignment horizontal="center" vertical="center" wrapText="1"/>
    </xf>
    <xf numFmtId="0" fontId="5" fillId="0" borderId="27" xfId="0" applyFont="1" applyFill="1" applyBorder="1" applyAlignment="1">
      <alignment horizontal="center" vertical="center"/>
    </xf>
    <xf numFmtId="181" fontId="4" fillId="0" borderId="18" xfId="0" applyNumberFormat="1" applyFont="1" applyFill="1" applyBorder="1" applyAlignment="1">
      <alignment vertical="center"/>
    </xf>
    <xf numFmtId="182" fontId="4" fillId="0" borderId="19" xfId="0" applyNumberFormat="1" applyFont="1" applyFill="1" applyBorder="1" applyAlignment="1">
      <alignment vertical="center"/>
    </xf>
    <xf numFmtId="181" fontId="4" fillId="0" borderId="8" xfId="0" applyNumberFormat="1" applyFont="1" applyFill="1" applyBorder="1" applyAlignment="1">
      <alignment vertical="center"/>
    </xf>
    <xf numFmtId="181" fontId="4" fillId="0" borderId="5" xfId="0" applyNumberFormat="1" applyFont="1" applyFill="1" applyBorder="1" applyAlignment="1">
      <alignment vertical="center"/>
    </xf>
    <xf numFmtId="182" fontId="4" fillId="0" borderId="21" xfId="0" applyNumberFormat="1" applyFont="1" applyFill="1" applyBorder="1" applyAlignment="1">
      <alignment vertical="center"/>
    </xf>
    <xf numFmtId="181" fontId="4" fillId="0" borderId="4" xfId="0" applyNumberFormat="1" applyFont="1" applyFill="1" applyBorder="1" applyAlignment="1">
      <alignment vertical="center"/>
    </xf>
    <xf numFmtId="181" fontId="4" fillId="0" borderId="21" xfId="0" applyNumberFormat="1" applyFont="1" applyFill="1" applyBorder="1" applyAlignment="1">
      <alignment vertical="center"/>
    </xf>
    <xf numFmtId="182" fontId="4" fillId="0" borderId="5" xfId="0" applyNumberFormat="1" applyFont="1" applyFill="1" applyBorder="1" applyAlignment="1">
      <alignment vertical="center"/>
    </xf>
    <xf numFmtId="181" fontId="4" fillId="0" borderId="26" xfId="0" applyNumberFormat="1" applyFont="1" applyFill="1" applyBorder="1" applyAlignment="1">
      <alignment vertical="center"/>
    </xf>
    <xf numFmtId="181" fontId="4" fillId="0" borderId="10" xfId="0" applyNumberFormat="1" applyFont="1" applyFill="1" applyBorder="1" applyAlignment="1">
      <alignment vertical="center"/>
    </xf>
    <xf numFmtId="182" fontId="4" fillId="0" borderId="10" xfId="0" applyNumberFormat="1" applyFont="1" applyFill="1" applyBorder="1" applyAlignment="1">
      <alignment vertical="center"/>
    </xf>
    <xf numFmtId="182" fontId="4" fillId="0" borderId="26" xfId="0" applyNumberFormat="1" applyFont="1" applyFill="1" applyBorder="1" applyAlignment="1">
      <alignment vertical="center"/>
    </xf>
    <xf numFmtId="181" fontId="4" fillId="0" borderId="9" xfId="0" applyNumberFormat="1" applyFont="1" applyFill="1" applyBorder="1" applyAlignment="1">
      <alignment vertical="center"/>
    </xf>
    <xf numFmtId="181" fontId="4" fillId="0" borderId="13" xfId="0" applyNumberFormat="1" applyFont="1" applyFill="1" applyBorder="1" applyAlignment="1">
      <alignment vertical="center"/>
    </xf>
    <xf numFmtId="182" fontId="4" fillId="0" borderId="14" xfId="0" applyNumberFormat="1" applyFont="1" applyFill="1" applyBorder="1" applyAlignment="1">
      <alignment vertical="center"/>
    </xf>
    <xf numFmtId="181" fontId="4" fillId="0" borderId="3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181" fontId="4" fillId="0" borderId="1" xfId="0" applyNumberFormat="1" applyFont="1" applyFill="1" applyBorder="1" applyAlignment="1">
      <alignment vertical="center"/>
    </xf>
    <xf numFmtId="182" fontId="4" fillId="0" borderId="2" xfId="0" applyNumberFormat="1" applyFont="1" applyFill="1" applyBorder="1" applyAlignment="1">
      <alignment vertical="center"/>
    </xf>
    <xf numFmtId="182" fontId="4" fillId="0" borderId="25" xfId="0" applyNumberFormat="1" applyFont="1" applyFill="1" applyBorder="1" applyAlignment="1">
      <alignment vertical="center"/>
    </xf>
    <xf numFmtId="182" fontId="4" fillId="0" borderId="4" xfId="0" applyNumberFormat="1" applyFont="1" applyFill="1" applyBorder="1" applyAlignment="1">
      <alignment vertical="center"/>
    </xf>
    <xf numFmtId="182" fontId="4" fillId="0" borderId="3" xfId="0" applyNumberFormat="1" applyFont="1" applyFill="1" applyBorder="1" applyAlignment="1">
      <alignment vertical="center"/>
    </xf>
    <xf numFmtId="179" fontId="4" fillId="0" borderId="1" xfId="0" applyNumberFormat="1" applyFont="1" applyFill="1" applyBorder="1" applyAlignment="1">
      <alignment vertical="center" shrinkToFit="1"/>
    </xf>
    <xf numFmtId="176" fontId="4" fillId="0" borderId="25" xfId="0" applyNumberFormat="1" applyFont="1" applyFill="1" applyBorder="1" applyAlignment="1">
      <alignment vertical="center" shrinkToFit="1"/>
    </xf>
    <xf numFmtId="179" fontId="4" fillId="0" borderId="2" xfId="0" applyNumberFormat="1" applyFont="1" applyFill="1" applyBorder="1" applyAlignment="1">
      <alignment vertical="center" shrinkToFit="1"/>
    </xf>
    <xf numFmtId="179" fontId="4" fillId="0" borderId="5" xfId="0" applyNumberFormat="1" applyFont="1" applyFill="1" applyBorder="1" applyAlignment="1">
      <alignment vertical="center" shrinkToFit="1"/>
    </xf>
    <xf numFmtId="179" fontId="4" fillId="0" borderId="4" xfId="0" applyNumberFormat="1" applyFont="1" applyFill="1" applyBorder="1" applyAlignment="1">
      <alignment vertical="center" shrinkToFit="1"/>
    </xf>
    <xf numFmtId="179" fontId="4" fillId="0" borderId="23" xfId="0" applyNumberFormat="1" applyFont="1" applyFill="1" applyBorder="1" applyAlignment="1">
      <alignment vertical="center" shrinkToFit="1"/>
    </xf>
    <xf numFmtId="183" fontId="4" fillId="0" borderId="8" xfId="0" applyNumberFormat="1" applyFont="1" applyFill="1" applyBorder="1" applyAlignment="1">
      <alignment vertical="center"/>
    </xf>
    <xf numFmtId="183" fontId="4" fillId="0" borderId="4" xfId="0" applyNumberFormat="1" applyFont="1" applyFill="1" applyBorder="1" applyAlignment="1">
      <alignment vertical="center"/>
    </xf>
    <xf numFmtId="183" fontId="4" fillId="0" borderId="5" xfId="0" applyNumberFormat="1" applyFont="1" applyFill="1" applyBorder="1" applyAlignment="1">
      <alignment vertical="center"/>
    </xf>
    <xf numFmtId="183" fontId="4" fillId="0" borderId="21" xfId="0" applyNumberFormat="1" applyFont="1" applyFill="1" applyBorder="1" applyAlignment="1">
      <alignment vertical="center"/>
    </xf>
    <xf numFmtId="183" fontId="4" fillId="0" borderId="6" xfId="0" applyNumberFormat="1" applyFont="1" applyFill="1" applyBorder="1" applyAlignment="1">
      <alignment vertical="center"/>
    </xf>
    <xf numFmtId="183" fontId="4" fillId="0" borderId="23" xfId="0" applyNumberFormat="1" applyFont="1" applyFill="1" applyBorder="1" applyAlignment="1">
      <alignment vertical="center"/>
    </xf>
    <xf numFmtId="183" fontId="4" fillId="0" borderId="24" xfId="0" applyNumberFormat="1" applyFont="1" applyFill="1" applyBorder="1" applyAlignment="1">
      <alignment vertical="center"/>
    </xf>
    <xf numFmtId="184" fontId="4" fillId="0" borderId="18" xfId="0" applyNumberFormat="1" applyFont="1" applyFill="1" applyBorder="1" applyAlignment="1">
      <alignment vertical="center"/>
    </xf>
    <xf numFmtId="186" fontId="4" fillId="0" borderId="8" xfId="0" applyNumberFormat="1" applyFont="1" applyFill="1" applyBorder="1" applyAlignment="1">
      <alignment vertical="center"/>
    </xf>
    <xf numFmtId="184" fontId="4" fillId="0" borderId="8" xfId="0" applyNumberFormat="1" applyFont="1" applyFill="1" applyBorder="1" applyAlignment="1">
      <alignment vertical="center"/>
    </xf>
    <xf numFmtId="185" fontId="4" fillId="0" borderId="8" xfId="0" applyNumberFormat="1" applyFont="1" applyFill="1" applyBorder="1" applyAlignment="1">
      <alignment vertical="center"/>
    </xf>
    <xf numFmtId="184" fontId="4" fillId="0" borderId="5" xfId="0" applyNumberFormat="1" applyFont="1" applyFill="1" applyBorder="1" applyAlignment="1">
      <alignment vertical="center"/>
    </xf>
    <xf numFmtId="186" fontId="4" fillId="0" borderId="4" xfId="0" applyNumberFormat="1" applyFont="1" applyFill="1" applyBorder="1" applyAlignment="1">
      <alignment vertical="center"/>
    </xf>
    <xf numFmtId="184" fontId="4" fillId="0" borderId="4" xfId="0" applyNumberFormat="1" applyFont="1" applyFill="1" applyBorder="1" applyAlignment="1">
      <alignment vertical="center"/>
    </xf>
    <xf numFmtId="185" fontId="4" fillId="0" borderId="4" xfId="0" applyNumberFormat="1" applyFont="1" applyFill="1" applyBorder="1" applyAlignment="1">
      <alignment vertical="center"/>
    </xf>
    <xf numFmtId="179" fontId="4" fillId="0" borderId="4" xfId="0" applyNumberFormat="1" applyFont="1" applyFill="1" applyBorder="1" applyAlignment="1">
      <alignment vertical="center"/>
    </xf>
    <xf numFmtId="186" fontId="4" fillId="0" borderId="6" xfId="0" applyNumberFormat="1" applyFont="1" applyFill="1" applyBorder="1" applyAlignment="1">
      <alignment vertical="center"/>
    </xf>
    <xf numFmtId="185" fontId="4" fillId="0" borderId="6" xfId="0" applyNumberFormat="1" applyFont="1" applyFill="1" applyBorder="1" applyAlignment="1">
      <alignment vertical="center"/>
    </xf>
    <xf numFmtId="179" fontId="4" fillId="0" borderId="6" xfId="0" applyNumberFormat="1" applyFont="1" applyFill="1" applyBorder="1" applyAlignment="1">
      <alignment vertical="center"/>
    </xf>
    <xf numFmtId="179" fontId="4" fillId="0" borderId="1" xfId="1" applyNumberFormat="1" applyFont="1" applyFill="1" applyBorder="1" applyAlignment="1">
      <alignment vertical="center"/>
    </xf>
    <xf numFmtId="178" fontId="4" fillId="0" borderId="2" xfId="0" applyNumberFormat="1" applyFont="1" applyFill="1" applyBorder="1" applyAlignment="1">
      <alignment vertical="center"/>
    </xf>
    <xf numFmtId="178" fontId="4" fillId="0" borderId="25" xfId="0" applyNumberFormat="1" applyFont="1" applyFill="1" applyBorder="1" applyAlignment="1">
      <alignment vertical="center"/>
    </xf>
    <xf numFmtId="179" fontId="4" fillId="0" borderId="5" xfId="1" applyNumberFormat="1" applyFont="1" applyFill="1" applyBorder="1" applyAlignment="1">
      <alignment vertical="center"/>
    </xf>
    <xf numFmtId="178" fontId="4" fillId="0" borderId="4" xfId="0" applyNumberFormat="1" applyFont="1" applyFill="1" applyBorder="1" applyAlignment="1">
      <alignment vertical="center"/>
    </xf>
    <xf numFmtId="178" fontId="4" fillId="0" borderId="21" xfId="0" applyNumberFormat="1" applyFont="1" applyFill="1" applyBorder="1" applyAlignment="1">
      <alignment vertical="center"/>
    </xf>
    <xf numFmtId="178" fontId="4" fillId="0" borderId="6" xfId="0" applyNumberFormat="1" applyFont="1" applyFill="1" applyBorder="1" applyAlignment="1">
      <alignment vertical="center"/>
    </xf>
    <xf numFmtId="178" fontId="4" fillId="0" borderId="24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15" fillId="0" borderId="0" xfId="2" applyFont="1" applyFill="1" applyBorder="1" applyAlignment="1">
      <alignment horizontal="left" vertical="center"/>
    </xf>
    <xf numFmtId="0" fontId="5" fillId="3" borderId="21" xfId="0" applyFont="1" applyFill="1" applyBorder="1" applyAlignment="1">
      <alignment horizontal="center" vertical="center" wrapText="1"/>
    </xf>
    <xf numFmtId="0" fontId="5" fillId="3" borderId="24" xfId="0" applyFont="1" applyFill="1" applyBorder="1" applyAlignment="1">
      <alignment horizontal="center" vertical="center" wrapText="1"/>
    </xf>
    <xf numFmtId="177" fontId="4" fillId="0" borderId="23" xfId="0" applyNumberFormat="1" applyFont="1" applyFill="1" applyBorder="1" applyAlignment="1">
      <alignment shrinkToFit="1"/>
    </xf>
    <xf numFmtId="180" fontId="4" fillId="0" borderId="23" xfId="0" applyNumberFormat="1" applyFont="1" applyFill="1" applyBorder="1" applyAlignment="1">
      <alignment vertical="center"/>
    </xf>
    <xf numFmtId="185" fontId="4" fillId="0" borderId="2" xfId="0" applyNumberFormat="1" applyFont="1" applyFill="1" applyBorder="1" applyAlignment="1">
      <alignment vertical="center"/>
    </xf>
    <xf numFmtId="185" fontId="4" fillId="0" borderId="25" xfId="0" applyNumberFormat="1" applyFont="1" applyFill="1" applyBorder="1" applyAlignment="1">
      <alignment vertical="center"/>
    </xf>
    <xf numFmtId="184" fontId="4" fillId="0" borderId="23" xfId="0" applyNumberFormat="1" applyFont="1" applyFill="1" applyBorder="1" applyAlignment="1">
      <alignment vertical="center"/>
    </xf>
    <xf numFmtId="184" fontId="4" fillId="0" borderId="6" xfId="0" applyNumberFormat="1" applyFont="1" applyFill="1" applyBorder="1" applyAlignment="1">
      <alignment vertical="center"/>
    </xf>
    <xf numFmtId="184" fontId="4" fillId="0" borderId="1" xfId="0" applyNumberFormat="1" applyFont="1" applyFill="1" applyBorder="1" applyAlignment="1">
      <alignment vertical="center"/>
    </xf>
    <xf numFmtId="186" fontId="4" fillId="0" borderId="2" xfId="0" applyNumberFormat="1" applyFont="1" applyFill="1" applyBorder="1" applyAlignment="1">
      <alignment vertical="center"/>
    </xf>
    <xf numFmtId="184" fontId="4" fillId="0" borderId="2" xfId="0" applyNumberFormat="1" applyFont="1" applyFill="1" applyBorder="1" applyAlignment="1">
      <alignment vertical="center"/>
    </xf>
    <xf numFmtId="0" fontId="5" fillId="0" borderId="27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179" fontId="4" fillId="0" borderId="1" xfId="0" applyNumberFormat="1" applyFont="1" applyFill="1" applyBorder="1" applyAlignment="1">
      <alignment shrinkToFit="1"/>
    </xf>
    <xf numFmtId="178" fontId="4" fillId="0" borderId="25" xfId="0" applyNumberFormat="1" applyFont="1" applyFill="1" applyBorder="1" applyAlignment="1">
      <alignment shrinkToFit="1"/>
    </xf>
    <xf numFmtId="178" fontId="4" fillId="0" borderId="2" xfId="0" applyNumberFormat="1" applyFont="1" applyFill="1" applyBorder="1" applyAlignment="1">
      <alignment shrinkToFit="1"/>
    </xf>
    <xf numFmtId="179" fontId="4" fillId="0" borderId="2" xfId="0" applyNumberFormat="1" applyFont="1" applyFill="1" applyBorder="1" applyAlignment="1">
      <alignment shrinkToFit="1"/>
    </xf>
    <xf numFmtId="176" fontId="4" fillId="0" borderId="2" xfId="0" applyNumberFormat="1" applyFont="1" applyFill="1" applyBorder="1" applyAlignment="1">
      <alignment shrinkToFit="1"/>
    </xf>
    <xf numFmtId="176" fontId="4" fillId="0" borderId="25" xfId="0" applyNumberFormat="1" applyFont="1" applyFill="1" applyBorder="1" applyAlignment="1">
      <alignment shrinkToFit="1"/>
    </xf>
    <xf numFmtId="177" fontId="4" fillId="0" borderId="2" xfId="0" applyNumberFormat="1" applyFont="1" applyFill="1" applyBorder="1" applyAlignment="1">
      <alignment shrinkToFit="1"/>
    </xf>
    <xf numFmtId="177" fontId="4" fillId="0" borderId="25" xfId="0" applyNumberFormat="1" applyFont="1" applyFill="1" applyBorder="1" applyAlignment="1">
      <alignment shrinkToFit="1"/>
    </xf>
    <xf numFmtId="179" fontId="4" fillId="0" borderId="1" xfId="0" applyNumberFormat="1" applyFont="1" applyFill="1" applyBorder="1" applyAlignment="1">
      <alignment vertical="center"/>
    </xf>
    <xf numFmtId="179" fontId="4" fillId="0" borderId="25" xfId="0" applyNumberFormat="1" applyFont="1" applyFill="1" applyBorder="1" applyAlignment="1">
      <alignment vertical="center"/>
    </xf>
    <xf numFmtId="179" fontId="4" fillId="0" borderId="28" xfId="0" applyNumberFormat="1" applyFont="1" applyFill="1" applyBorder="1" applyAlignment="1">
      <alignment vertical="center"/>
    </xf>
    <xf numFmtId="180" fontId="4" fillId="0" borderId="2" xfId="0" applyNumberFormat="1" applyFont="1" applyFill="1" applyBorder="1" applyAlignment="1">
      <alignment vertical="center"/>
    </xf>
    <xf numFmtId="177" fontId="4" fillId="0" borderId="2" xfId="0" applyNumberFormat="1" applyFont="1" applyFill="1" applyBorder="1" applyAlignment="1">
      <alignment vertical="center"/>
    </xf>
    <xf numFmtId="177" fontId="4" fillId="0" borderId="25" xfId="0" applyNumberFormat="1" applyFont="1" applyFill="1" applyBorder="1" applyAlignment="1">
      <alignment vertical="center"/>
    </xf>
    <xf numFmtId="0" fontId="5" fillId="3" borderId="28" xfId="0" applyFont="1" applyFill="1" applyBorder="1" applyAlignment="1">
      <alignment horizontal="center" vertical="center" wrapText="1"/>
    </xf>
    <xf numFmtId="0" fontId="5" fillId="3" borderId="25" xfId="0" applyFont="1" applyFill="1" applyBorder="1" applyAlignment="1">
      <alignment horizontal="center" vertical="center" wrapText="1"/>
    </xf>
    <xf numFmtId="183" fontId="4" fillId="0" borderId="2" xfId="0" applyNumberFormat="1" applyFont="1" applyFill="1" applyBorder="1" applyAlignment="1">
      <alignment vertical="center"/>
    </xf>
    <xf numFmtId="183" fontId="4" fillId="0" borderId="1" xfId="0" applyNumberFormat="1" applyFont="1" applyFill="1" applyBorder="1" applyAlignment="1">
      <alignment vertical="center"/>
    </xf>
    <xf numFmtId="183" fontId="4" fillId="0" borderId="25" xfId="0" applyNumberFormat="1" applyFont="1" applyFill="1" applyBorder="1" applyAlignment="1">
      <alignment vertical="center"/>
    </xf>
    <xf numFmtId="0" fontId="5" fillId="0" borderId="0" xfId="0" applyFont="1" applyFill="1" applyBorder="1"/>
    <xf numFmtId="0" fontId="5" fillId="2" borderId="27" xfId="0" applyFont="1" applyFill="1" applyBorder="1" applyAlignment="1">
      <alignment horizontal="center" vertical="center" wrapText="1"/>
    </xf>
    <xf numFmtId="0" fontId="5" fillId="4" borderId="27" xfId="0" applyFont="1" applyFill="1" applyBorder="1" applyAlignment="1">
      <alignment horizontal="center" vertical="center" wrapText="1"/>
    </xf>
    <xf numFmtId="0" fontId="5" fillId="0" borderId="27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0" fontId="5" fillId="0" borderId="30" xfId="0" applyFont="1" applyFill="1" applyBorder="1" applyAlignment="1">
      <alignment horizontal="center" vertical="center" wrapText="1"/>
    </xf>
    <xf numFmtId="0" fontId="5" fillId="0" borderId="31" xfId="0" applyFont="1" applyFill="1" applyBorder="1" applyAlignment="1">
      <alignment horizontal="center" vertical="center" wrapText="1"/>
    </xf>
    <xf numFmtId="0" fontId="5" fillId="0" borderId="29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3" fontId="4" fillId="0" borderId="27" xfId="0" applyNumberFormat="1" applyFont="1" applyFill="1" applyBorder="1" applyAlignment="1">
      <alignment vertical="center"/>
    </xf>
    <xf numFmtId="0" fontId="5" fillId="3" borderId="27" xfId="0" applyFont="1" applyFill="1" applyBorder="1" applyAlignment="1">
      <alignment horizontal="center" vertical="center" wrapText="1"/>
    </xf>
    <xf numFmtId="38" fontId="4" fillId="0" borderId="27" xfId="1" applyFont="1" applyFill="1" applyBorder="1" applyAlignment="1">
      <alignment vertical="center"/>
    </xf>
    <xf numFmtId="179" fontId="4" fillId="0" borderId="18" xfId="0" applyNumberFormat="1" applyFont="1" applyFill="1" applyBorder="1" applyAlignment="1">
      <alignment shrinkToFit="1"/>
    </xf>
    <xf numFmtId="178" fontId="4" fillId="0" borderId="19" xfId="0" applyNumberFormat="1" applyFont="1" applyFill="1" applyBorder="1" applyAlignment="1">
      <alignment shrinkToFit="1"/>
    </xf>
    <xf numFmtId="178" fontId="4" fillId="0" borderId="8" xfId="0" applyNumberFormat="1" applyFont="1" applyFill="1" applyBorder="1" applyAlignment="1">
      <alignment shrinkToFit="1"/>
    </xf>
    <xf numFmtId="179" fontId="4" fillId="0" borderId="18" xfId="0" applyNumberFormat="1" applyFont="1" applyFill="1" applyBorder="1" applyAlignment="1">
      <alignment vertical="center"/>
    </xf>
    <xf numFmtId="179" fontId="4" fillId="0" borderId="19" xfId="0" applyNumberFormat="1" applyFont="1" applyFill="1" applyBorder="1" applyAlignment="1">
      <alignment vertical="center"/>
    </xf>
    <xf numFmtId="179" fontId="4" fillId="0" borderId="17" xfId="0" applyNumberFormat="1" applyFont="1" applyFill="1" applyBorder="1" applyAlignment="1">
      <alignment vertical="center"/>
    </xf>
    <xf numFmtId="183" fontId="4" fillId="0" borderId="18" xfId="0" applyNumberFormat="1" applyFont="1" applyFill="1" applyBorder="1" applyAlignment="1">
      <alignment vertical="center"/>
    </xf>
    <xf numFmtId="183" fontId="4" fillId="0" borderId="19" xfId="0" applyNumberFormat="1" applyFont="1" applyFill="1" applyBorder="1" applyAlignment="1">
      <alignment vertical="center"/>
    </xf>
    <xf numFmtId="186" fontId="10" fillId="0" borderId="35" xfId="0" applyNumberFormat="1" applyFont="1" applyFill="1" applyBorder="1" applyAlignment="1">
      <alignment vertical="center"/>
    </xf>
    <xf numFmtId="186" fontId="10" fillId="0" borderId="36" xfId="0" applyNumberFormat="1" applyFont="1" applyFill="1" applyBorder="1" applyAlignment="1">
      <alignment vertical="center"/>
    </xf>
    <xf numFmtId="185" fontId="10" fillId="0" borderId="36" xfId="0" applyNumberFormat="1" applyFont="1" applyFill="1" applyBorder="1" applyAlignment="1">
      <alignment vertical="center"/>
    </xf>
    <xf numFmtId="185" fontId="10" fillId="0" borderId="37" xfId="0" applyNumberFormat="1" applyFont="1" applyFill="1" applyBorder="1" applyAlignment="1">
      <alignment vertical="center"/>
    </xf>
    <xf numFmtId="186" fontId="4" fillId="0" borderId="38" xfId="0" applyNumberFormat="1" applyFont="1" applyFill="1" applyBorder="1" applyAlignment="1">
      <alignment vertical="center"/>
    </xf>
    <xf numFmtId="186" fontId="4" fillId="0" borderId="39" xfId="0" applyNumberFormat="1" applyFont="1" applyFill="1" applyBorder="1" applyAlignment="1">
      <alignment vertical="center"/>
    </xf>
    <xf numFmtId="185" fontId="4" fillId="0" borderId="39" xfId="0" applyNumberFormat="1" applyFont="1" applyFill="1" applyBorder="1" applyAlignment="1">
      <alignment vertical="center"/>
    </xf>
    <xf numFmtId="185" fontId="4" fillId="0" borderId="40" xfId="0" applyNumberFormat="1" applyFont="1" applyFill="1" applyBorder="1" applyAlignment="1">
      <alignment vertical="center"/>
    </xf>
    <xf numFmtId="186" fontId="4" fillId="0" borderId="41" xfId="0" applyNumberFormat="1" applyFont="1" applyFill="1" applyBorder="1" applyAlignment="1">
      <alignment vertical="center"/>
    </xf>
    <xf numFmtId="186" fontId="4" fillId="0" borderId="42" xfId="0" applyNumberFormat="1" applyFont="1" applyFill="1" applyBorder="1" applyAlignment="1">
      <alignment vertical="center"/>
    </xf>
    <xf numFmtId="185" fontId="4" fillId="0" borderId="42" xfId="0" applyNumberFormat="1" applyFont="1" applyFill="1" applyBorder="1" applyAlignment="1">
      <alignment vertical="center"/>
    </xf>
    <xf numFmtId="185" fontId="4" fillId="0" borderId="43" xfId="0" applyNumberFormat="1" applyFont="1" applyFill="1" applyBorder="1" applyAlignment="1">
      <alignment vertical="center"/>
    </xf>
    <xf numFmtId="0" fontId="5" fillId="0" borderId="27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/>
    </xf>
    <xf numFmtId="179" fontId="4" fillId="0" borderId="18" xfId="1" applyNumberFormat="1" applyFont="1" applyFill="1" applyBorder="1" applyAlignment="1">
      <alignment vertical="center"/>
    </xf>
    <xf numFmtId="178" fontId="4" fillId="0" borderId="8" xfId="0" applyNumberFormat="1" applyFont="1" applyFill="1" applyBorder="1" applyAlignment="1">
      <alignment vertical="center"/>
    </xf>
    <xf numFmtId="178" fontId="4" fillId="0" borderId="19" xfId="0" applyNumberFormat="1" applyFont="1" applyFill="1" applyBorder="1" applyAlignment="1">
      <alignment vertical="center"/>
    </xf>
    <xf numFmtId="176" fontId="4" fillId="0" borderId="17" xfId="0" applyNumberFormat="1" applyFont="1" applyFill="1" applyBorder="1" applyAlignment="1">
      <alignment vertical="center"/>
    </xf>
    <xf numFmtId="185" fontId="4" fillId="0" borderId="17" xfId="0" applyNumberFormat="1" applyFont="1" applyFill="1" applyBorder="1" applyAlignment="1">
      <alignment vertical="center"/>
    </xf>
    <xf numFmtId="185" fontId="4" fillId="0" borderId="18" xfId="0" applyNumberFormat="1" applyFont="1" applyFill="1" applyBorder="1" applyAlignment="1">
      <alignment vertical="center"/>
    </xf>
    <xf numFmtId="176" fontId="4" fillId="0" borderId="45" xfId="0" applyNumberFormat="1" applyFont="1" applyFill="1" applyBorder="1" applyAlignment="1">
      <alignment vertical="center"/>
    </xf>
    <xf numFmtId="185" fontId="4" fillId="0" borderId="46" xfId="0" applyNumberFormat="1" applyFont="1" applyFill="1" applyBorder="1" applyAlignment="1">
      <alignment vertical="center"/>
    </xf>
    <xf numFmtId="176" fontId="4" fillId="0" borderId="20" xfId="0" applyNumberFormat="1" applyFont="1" applyFill="1" applyBorder="1" applyAlignment="1">
      <alignment vertical="center"/>
    </xf>
    <xf numFmtId="185" fontId="4" fillId="0" borderId="20" xfId="0" applyNumberFormat="1" applyFont="1" applyFill="1" applyBorder="1" applyAlignment="1">
      <alignment vertical="center"/>
    </xf>
    <xf numFmtId="185" fontId="4" fillId="0" borderId="5" xfId="0" applyNumberFormat="1" applyFont="1" applyFill="1" applyBorder="1" applyAlignment="1">
      <alignment vertical="center"/>
    </xf>
    <xf numFmtId="176" fontId="4" fillId="0" borderId="47" xfId="0" applyNumberFormat="1" applyFont="1" applyFill="1" applyBorder="1" applyAlignment="1">
      <alignment vertical="center"/>
    </xf>
    <xf numFmtId="185" fontId="4" fillId="0" borderId="48" xfId="0" applyNumberFormat="1" applyFont="1" applyFill="1" applyBorder="1" applyAlignment="1">
      <alignment vertical="center"/>
    </xf>
    <xf numFmtId="185" fontId="4" fillId="0" borderId="50" xfId="0" applyNumberFormat="1" applyFont="1" applyFill="1" applyBorder="1" applyAlignment="1">
      <alignment vertical="center"/>
    </xf>
    <xf numFmtId="185" fontId="4" fillId="0" borderId="49" xfId="0" applyNumberFormat="1" applyFont="1" applyFill="1" applyBorder="1" applyAlignment="1">
      <alignment vertical="center"/>
    </xf>
    <xf numFmtId="184" fontId="4" fillId="0" borderId="51" xfId="0" applyNumberFormat="1" applyFont="1" applyFill="1" applyBorder="1" applyAlignment="1">
      <alignment vertical="center"/>
    </xf>
    <xf numFmtId="186" fontId="10" fillId="0" borderId="38" xfId="0" applyNumberFormat="1" applyFont="1" applyFill="1" applyBorder="1" applyAlignment="1">
      <alignment vertical="center"/>
    </xf>
    <xf numFmtId="186" fontId="10" fillId="0" borderId="39" xfId="0" applyNumberFormat="1" applyFont="1" applyFill="1" applyBorder="1" applyAlignment="1">
      <alignment vertical="center"/>
    </xf>
    <xf numFmtId="185" fontId="10" fillId="0" borderId="39" xfId="0" applyNumberFormat="1" applyFont="1" applyFill="1" applyBorder="1" applyAlignment="1">
      <alignment vertical="center"/>
    </xf>
    <xf numFmtId="185" fontId="10" fillId="0" borderId="40" xfId="0" applyNumberFormat="1" applyFont="1" applyFill="1" applyBorder="1" applyAlignment="1">
      <alignment vertical="center"/>
    </xf>
    <xf numFmtId="0" fontId="5" fillId="0" borderId="44" xfId="0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vertical="center"/>
    </xf>
    <xf numFmtId="176" fontId="4" fillId="0" borderId="1" xfId="0" applyNumberFormat="1" applyFont="1" applyFill="1" applyBorder="1" applyAlignment="1">
      <alignment vertical="center"/>
    </xf>
    <xf numFmtId="176" fontId="4" fillId="0" borderId="25" xfId="0" applyNumberFormat="1" applyFont="1" applyFill="1" applyBorder="1" applyAlignment="1">
      <alignment vertical="center"/>
    </xf>
    <xf numFmtId="0" fontId="5" fillId="5" borderId="28" xfId="0" applyFont="1" applyFill="1" applyBorder="1" applyAlignment="1">
      <alignment horizontal="center" vertical="center"/>
    </xf>
    <xf numFmtId="0" fontId="5" fillId="5" borderId="20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5" fillId="0" borderId="27" xfId="0" applyFont="1" applyFill="1" applyBorder="1" applyAlignment="1">
      <alignment horizontal="center" vertical="center" wrapText="1"/>
    </xf>
    <xf numFmtId="176" fontId="4" fillId="0" borderId="8" xfId="0" applyNumberFormat="1" applyFont="1" applyFill="1" applyBorder="1" applyAlignment="1">
      <alignment shrinkToFit="1"/>
    </xf>
    <xf numFmtId="0" fontId="5" fillId="0" borderId="15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wrapText="1"/>
    </xf>
    <xf numFmtId="0" fontId="5" fillId="3" borderId="53" xfId="0" applyFont="1" applyFill="1" applyBorder="1" applyAlignment="1">
      <alignment horizontal="center" vertical="center" wrapText="1"/>
    </xf>
    <xf numFmtId="184" fontId="4" fillId="0" borderId="11" xfId="0" applyNumberFormat="1" applyFont="1" applyFill="1" applyBorder="1" applyAlignment="1">
      <alignment vertical="center"/>
    </xf>
    <xf numFmtId="186" fontId="4" fillId="0" borderId="12" xfId="0" applyNumberFormat="1" applyFont="1" applyFill="1" applyBorder="1" applyAlignment="1">
      <alignment vertical="center"/>
    </xf>
    <xf numFmtId="184" fontId="4" fillId="0" borderId="12" xfId="0" applyNumberFormat="1" applyFont="1" applyFill="1" applyBorder="1" applyAlignment="1">
      <alignment vertical="center"/>
    </xf>
    <xf numFmtId="185" fontId="4" fillId="0" borderId="12" xfId="0" applyNumberFormat="1" applyFont="1" applyFill="1" applyBorder="1" applyAlignment="1">
      <alignment vertical="center"/>
    </xf>
    <xf numFmtId="185" fontId="4" fillId="0" borderId="53" xfId="0" applyNumberFormat="1" applyFont="1" applyFill="1" applyBorder="1" applyAlignment="1">
      <alignment vertical="center"/>
    </xf>
    <xf numFmtId="186" fontId="4" fillId="0" borderId="52" xfId="0" applyNumberFormat="1" applyFont="1" applyFill="1" applyBorder="1" applyAlignment="1">
      <alignment vertical="center"/>
    </xf>
    <xf numFmtId="185" fontId="4" fillId="0" borderId="54" xfId="0" applyNumberFormat="1" applyFont="1" applyFill="1" applyBorder="1" applyAlignment="1">
      <alignment vertical="center"/>
    </xf>
    <xf numFmtId="0" fontId="3" fillId="0" borderId="7" xfId="0" applyFont="1" applyFill="1" applyBorder="1" applyAlignment="1">
      <alignment vertical="center"/>
    </xf>
    <xf numFmtId="184" fontId="4" fillId="0" borderId="55" xfId="0" applyNumberFormat="1" applyFont="1" applyFill="1" applyBorder="1" applyAlignment="1">
      <alignment vertical="center"/>
    </xf>
    <xf numFmtId="0" fontId="5" fillId="3" borderId="20" xfId="0" applyFont="1" applyFill="1" applyBorder="1" applyAlignment="1">
      <alignment horizontal="center" vertical="center"/>
    </xf>
    <xf numFmtId="0" fontId="5" fillId="2" borderId="27" xfId="0" applyFont="1" applyFill="1" applyBorder="1" applyAlignment="1">
      <alignment horizontal="center" vertical="center"/>
    </xf>
    <xf numFmtId="0" fontId="5" fillId="0" borderId="27" xfId="0" applyFont="1" applyFill="1" applyBorder="1" applyAlignment="1">
      <alignment horizontal="center" vertical="center"/>
    </xf>
    <xf numFmtId="0" fontId="5" fillId="2" borderId="27" xfId="0" applyFont="1" applyFill="1" applyBorder="1" applyAlignment="1">
      <alignment horizontal="center" vertical="center" wrapText="1"/>
    </xf>
    <xf numFmtId="0" fontId="5" fillId="4" borderId="15" xfId="0" applyFont="1" applyFill="1" applyBorder="1" applyAlignment="1">
      <alignment horizontal="center" vertical="center"/>
    </xf>
    <xf numFmtId="0" fontId="5" fillId="4" borderId="16" xfId="0" applyFont="1" applyFill="1" applyBorder="1" applyAlignment="1">
      <alignment horizontal="center" vertical="center"/>
    </xf>
    <xf numFmtId="0" fontId="5" fillId="4" borderId="34" xfId="0" applyFont="1" applyFill="1" applyBorder="1" applyAlignment="1">
      <alignment horizontal="center" vertical="center" wrapText="1"/>
    </xf>
    <xf numFmtId="0" fontId="5" fillId="4" borderId="33" xfId="0" applyFont="1" applyFill="1" applyBorder="1" applyAlignment="1">
      <alignment horizontal="center" vertical="center" wrapText="1"/>
    </xf>
    <xf numFmtId="0" fontId="5" fillId="4" borderId="32" xfId="0" applyFont="1" applyFill="1" applyBorder="1" applyAlignment="1">
      <alignment horizontal="center" vertical="center" wrapText="1"/>
    </xf>
    <xf numFmtId="0" fontId="5" fillId="2" borderId="29" xfId="0" applyFont="1" applyFill="1" applyBorder="1" applyAlignment="1">
      <alignment horizontal="center" vertical="center" wrapText="1"/>
    </xf>
    <xf numFmtId="0" fontId="5" fillId="0" borderId="27" xfId="0" applyFont="1" applyFill="1" applyBorder="1" applyAlignment="1">
      <alignment horizontal="center" vertical="center" wrapText="1"/>
    </xf>
    <xf numFmtId="0" fontId="5" fillId="4" borderId="12" xfId="0" applyFont="1" applyFill="1" applyBorder="1" applyAlignment="1">
      <alignment horizontal="center" vertical="center" textRotation="255" wrapText="1"/>
    </xf>
    <xf numFmtId="0" fontId="5" fillId="4" borderId="53" xfId="0" applyFont="1" applyFill="1" applyBorder="1" applyAlignment="1">
      <alignment horizontal="center" vertical="center" textRotation="255" wrapText="1"/>
    </xf>
    <xf numFmtId="0" fontId="5" fillId="4" borderId="0" xfId="0" applyFont="1" applyFill="1" applyBorder="1" applyAlignment="1">
      <alignment horizontal="center" vertical="center" textRotation="255" wrapText="1"/>
    </xf>
    <xf numFmtId="0" fontId="5" fillId="4" borderId="44" xfId="0" applyFont="1" applyFill="1" applyBorder="1" applyAlignment="1">
      <alignment horizontal="center" vertical="center" textRotation="255" wrapText="1"/>
    </xf>
    <xf numFmtId="0" fontId="5" fillId="4" borderId="3" xfId="0" applyFont="1" applyFill="1" applyBorder="1" applyAlignment="1">
      <alignment horizontal="center" vertical="center" textRotation="255" wrapText="1"/>
    </xf>
    <xf numFmtId="0" fontId="5" fillId="4" borderId="14" xfId="0" applyFont="1" applyFill="1" applyBorder="1" applyAlignment="1">
      <alignment horizontal="center" vertical="center" textRotation="255" wrapText="1"/>
    </xf>
    <xf numFmtId="0" fontId="5" fillId="4" borderId="27" xfId="0" applyFont="1" applyFill="1" applyBorder="1" applyAlignment="1">
      <alignment horizontal="center" vertical="center" wrapText="1"/>
    </xf>
    <xf numFmtId="0" fontId="16" fillId="4" borderId="12" xfId="0" applyFont="1" applyFill="1" applyBorder="1" applyAlignment="1">
      <alignment horizontal="center" vertical="center" textRotation="255" wrapText="1"/>
    </xf>
    <xf numFmtId="0" fontId="16" fillId="4" borderId="0" xfId="0" applyFont="1" applyFill="1" applyBorder="1" applyAlignment="1">
      <alignment horizontal="center" vertical="center" textRotation="255" wrapText="1"/>
    </xf>
    <xf numFmtId="0" fontId="16" fillId="4" borderId="3" xfId="0" applyFont="1" applyFill="1" applyBorder="1" applyAlignment="1">
      <alignment horizontal="center" vertical="center" textRotation="255" wrapText="1"/>
    </xf>
    <xf numFmtId="0" fontId="16" fillId="4" borderId="53" xfId="0" applyFont="1" applyFill="1" applyBorder="1" applyAlignment="1">
      <alignment horizontal="center" vertical="center" textRotation="255" wrapText="1"/>
    </xf>
    <xf numFmtId="0" fontId="16" fillId="4" borderId="44" xfId="0" applyFont="1" applyFill="1" applyBorder="1" applyAlignment="1">
      <alignment horizontal="center" vertical="center" textRotation="255" wrapText="1"/>
    </xf>
    <xf numFmtId="0" fontId="16" fillId="4" borderId="14" xfId="0" applyFont="1" applyFill="1" applyBorder="1" applyAlignment="1">
      <alignment horizontal="center" vertical="center" textRotation="255" wrapText="1"/>
    </xf>
    <xf numFmtId="179" fontId="4" fillId="0" borderId="1" xfId="0" applyNumberFormat="1" applyFont="1" applyFill="1" applyBorder="1" applyAlignment="1">
      <alignment vertical="center" shrinkToFit="1"/>
    </xf>
    <xf numFmtId="37" fontId="4" fillId="0" borderId="25" xfId="0" applyNumberFormat="1" applyFont="1" applyFill="1" applyBorder="1" applyAlignment="1">
      <alignment vertical="center" shrinkToFit="1"/>
    </xf>
    <xf numFmtId="179" fontId="4" fillId="0" borderId="2" xfId="0" applyNumberFormat="1" applyFont="1" applyFill="1" applyBorder="1" applyAlignment="1">
      <alignment vertical="center" shrinkToFit="1"/>
    </xf>
    <xf numFmtId="37" fontId="4" fillId="0" borderId="25" xfId="0" applyNumberFormat="1" applyFont="1" applyFill="1" applyBorder="1" applyAlignment="1">
      <alignment vertical="center" shrinkToFit="1"/>
    </xf>
    <xf numFmtId="179" fontId="4" fillId="0" borderId="2" xfId="0" applyNumberFormat="1" applyFont="1" applyFill="1" applyBorder="1" applyAlignment="1">
      <alignment vertical="center" shrinkToFit="1"/>
    </xf>
  </cellXfs>
  <cellStyles count="3">
    <cellStyle name="ハイパーリンク" xfId="2" builtinId="8"/>
    <cellStyle name="桁区切り" xfId="1" builtinId="6"/>
    <cellStyle name="標準" xfId="0" builtinId="0"/>
  </cellStyles>
  <dxfs count="22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CCFFFF"/>
      <color rgb="FFFFCCFF"/>
      <color rgb="FFFFFFCC"/>
      <color rgb="FFCCFFCC"/>
      <color rgb="FF66FFFF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8.bin"/><Relationship Id="rId1" Type="http://schemas.openxmlformats.org/officeDocument/2006/relationships/printerSettings" Target="../printerSettings/printerSettings1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9"/>
  <sheetViews>
    <sheetView tabSelected="1" zoomScaleNormal="100" workbookViewId="0"/>
  </sheetViews>
  <sheetFormatPr defaultColWidth="8.58203125" defaultRowHeight="14" x14ac:dyDescent="0.3"/>
  <cols>
    <col min="1" max="1" width="2.58203125" style="2" customWidth="1"/>
    <col min="2" max="2" width="47.75" style="1" bestFit="1" customWidth="1"/>
    <col min="3" max="4" width="10.33203125" style="1" customWidth="1"/>
    <col min="5" max="7" width="10.33203125" style="1" bestFit="1" customWidth="1"/>
    <col min="8" max="13" width="10.33203125" style="1" customWidth="1"/>
    <col min="14" max="16384" width="8.58203125" style="1"/>
  </cols>
  <sheetData>
    <row r="1" spans="1:2" s="135" customFormat="1" ht="14.5" x14ac:dyDescent="0.55000000000000004">
      <c r="A1" s="9" t="s">
        <v>139</v>
      </c>
    </row>
    <row r="2" spans="1:2" s="135" customFormat="1" ht="14.5" x14ac:dyDescent="0.55000000000000004">
      <c r="A2" s="9"/>
    </row>
    <row r="3" spans="1:2" s="135" customFormat="1" ht="14.5" x14ac:dyDescent="0.55000000000000004">
      <c r="A3" s="9" t="s">
        <v>138</v>
      </c>
    </row>
    <row r="4" spans="1:2" s="135" customFormat="1" ht="14.5" x14ac:dyDescent="0.55000000000000004">
      <c r="A4" s="136"/>
    </row>
    <row r="5" spans="1:2" s="135" customFormat="1" ht="14.5" x14ac:dyDescent="0.55000000000000004">
      <c r="B5" s="9" t="s">
        <v>20</v>
      </c>
    </row>
    <row r="6" spans="1:2" s="135" customFormat="1" ht="14.5" x14ac:dyDescent="0.55000000000000004">
      <c r="B6" s="137" t="s">
        <v>21</v>
      </c>
    </row>
    <row r="7" spans="1:2" s="135" customFormat="1" ht="14.5" x14ac:dyDescent="0.55000000000000004">
      <c r="A7" s="136"/>
      <c r="B7" s="137" t="s">
        <v>50</v>
      </c>
    </row>
    <row r="8" spans="1:2" s="135" customFormat="1" ht="14.5" x14ac:dyDescent="0.55000000000000004">
      <c r="A8" s="136"/>
      <c r="B8" s="137" t="s">
        <v>51</v>
      </c>
    </row>
    <row r="9" spans="1:2" s="135" customFormat="1" ht="14.5" x14ac:dyDescent="0.55000000000000004">
      <c r="A9" s="136"/>
      <c r="B9" s="137" t="s">
        <v>65</v>
      </c>
    </row>
    <row r="10" spans="1:2" s="135" customFormat="1" ht="14.5" x14ac:dyDescent="0.55000000000000004">
      <c r="A10" s="136"/>
      <c r="B10" s="137" t="s">
        <v>84</v>
      </c>
    </row>
    <row r="11" spans="1:2" s="135" customFormat="1" ht="14.5" x14ac:dyDescent="0.55000000000000004">
      <c r="A11" s="136"/>
      <c r="B11" s="137" t="s">
        <v>86</v>
      </c>
    </row>
    <row r="12" spans="1:2" s="135" customFormat="1" ht="14.5" x14ac:dyDescent="0.55000000000000004">
      <c r="A12" s="136"/>
    </row>
    <row r="13" spans="1:2" s="135" customFormat="1" ht="14.5" x14ac:dyDescent="0.55000000000000004">
      <c r="A13" s="136"/>
      <c r="B13" s="9" t="s">
        <v>92</v>
      </c>
    </row>
    <row r="14" spans="1:2" s="135" customFormat="1" ht="14.5" x14ac:dyDescent="0.55000000000000004">
      <c r="A14" s="136"/>
      <c r="B14" s="137" t="s">
        <v>149</v>
      </c>
    </row>
    <row r="15" spans="1:2" s="135" customFormat="1" ht="14.5" x14ac:dyDescent="0.55000000000000004">
      <c r="A15" s="136"/>
      <c r="B15" s="137" t="s">
        <v>148</v>
      </c>
    </row>
    <row r="16" spans="1:2" s="135" customFormat="1" ht="14.5" x14ac:dyDescent="0.55000000000000004">
      <c r="A16" s="136"/>
      <c r="B16" s="137" t="s">
        <v>147</v>
      </c>
    </row>
    <row r="17" spans="2:2" ht="14.5" x14ac:dyDescent="0.35">
      <c r="B17" s="170"/>
    </row>
    <row r="18" spans="2:2" ht="14.5" x14ac:dyDescent="0.35">
      <c r="B18" s="170"/>
    </row>
    <row r="19" spans="2:2" ht="14.5" x14ac:dyDescent="0.35">
      <c r="B19" s="170"/>
    </row>
  </sheetData>
  <customSheetViews>
    <customSheetView guid="{D3151968-5D6D-4F40-844C-4C5665E2DF1B}">
      <pageMargins left="0.59055118110236227" right="0.59055118110236227" top="0.59055118110236227" bottom="0.59055118110236227" header="0.31496062992125984" footer="0.31496062992125984"/>
      <printOptions horizontalCentered="1"/>
      <pageSetup paperSize="9" scale="56" orientation="portrait" r:id="rId1"/>
    </customSheetView>
  </customSheetViews>
  <phoneticPr fontId="1"/>
  <hyperlinks>
    <hyperlink ref="B6" location="'1(1)滞納繰越額決算の推移'!A1" display="（１）滞納繰越額決算の推移"/>
    <hyperlink ref="B7" location="'1(2)滞納処分の停止額及び不納欠損額の推移'!A1" display="（２）滞納処分の停止額及び不納欠損額の推移"/>
    <hyperlink ref="B8" location="'1(3)滞納処分の停止額及び不納欠損額の税目別内訳'!A1" display="（３）滞納処分の停止額及び不納欠損額の税目別内訳"/>
    <hyperlink ref="B9" location="'1(4)滞納処分の停止額及び不納欠損額の事由別内訳'!A1" display="（４）滞納処分の停止額及び不納欠損額の事由別内訳"/>
    <hyperlink ref="B10" location="'1(5)財産差押状況の推移'!A1" display="（５）財産差押状況の推移"/>
    <hyperlink ref="B11" location="'1(6)不動産公売状況の推移'!A1" display="（６）不動産公売状況の推移"/>
    <hyperlink ref="B14" location="'2(1)口座振替加入状況の推移'!A1" display="（１）口座振替加入状況の推移"/>
    <hyperlink ref="B15" location="'2(2)納期内納付　調定収入状況の推移'!A1" display="（２）納期内納付　調定収入状況の推移"/>
    <hyperlink ref="B16" location="'2(3)過年度支出等の推移（科目別）'!A1" display="（３）過年度支出等の推移（税目別）"/>
  </hyperlinks>
  <printOptions horizontalCentered="1"/>
  <pageMargins left="0.59055118110236227" right="0.59055118110236227" top="0.59055118110236227" bottom="0.59055118110236227" header="0.31496062992125984" footer="0.31496062992125984"/>
  <pageSetup paperSize="9" scale="56" orientation="portrait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6"/>
  <sheetViews>
    <sheetView zoomScaleNormal="100" workbookViewId="0">
      <pane xSplit="1" ySplit="10" topLeftCell="B11" activePane="bottomRight" state="frozen"/>
      <selection pane="topRight" activeCell="B1" sqref="B1"/>
      <selection pane="bottomLeft" activeCell="A11" sqref="A11"/>
      <selection pane="bottomRight"/>
    </sheetView>
  </sheetViews>
  <sheetFormatPr defaultColWidth="8.58203125" defaultRowHeight="20.149999999999999" customHeight="1" x14ac:dyDescent="0.3"/>
  <cols>
    <col min="1" max="1" width="10.58203125" style="2" customWidth="1"/>
    <col min="2" max="7" width="12.33203125" style="1" customWidth="1"/>
    <col min="8" max="16384" width="8.58203125" style="1"/>
  </cols>
  <sheetData>
    <row r="1" spans="1:7" ht="14.5" x14ac:dyDescent="0.3">
      <c r="A1" s="137" t="s">
        <v>141</v>
      </c>
    </row>
    <row r="2" spans="1:7" ht="14" x14ac:dyDescent="0.3"/>
    <row r="3" spans="1:7" s="60" customFormat="1" ht="18.5" x14ac:dyDescent="0.55000000000000004">
      <c r="A3" s="59" t="s">
        <v>92</v>
      </c>
    </row>
    <row r="4" spans="1:7" s="60" customFormat="1" ht="18.5" x14ac:dyDescent="0.55000000000000004">
      <c r="A4" s="59" t="s">
        <v>147</v>
      </c>
    </row>
    <row r="5" spans="1:7" s="60" customFormat="1" ht="18.5" x14ac:dyDescent="0.55000000000000004">
      <c r="A5" s="59"/>
    </row>
    <row r="6" spans="1:7" s="60" customFormat="1" ht="17.5" x14ac:dyDescent="0.55000000000000004">
      <c r="A6" s="9" t="s">
        <v>155</v>
      </c>
    </row>
    <row r="7" spans="1:7" s="60" customFormat="1" ht="17.5" x14ac:dyDescent="0.55000000000000004">
      <c r="A7" s="9" t="s">
        <v>156</v>
      </c>
    </row>
    <row r="8" spans="1:7" s="60" customFormat="1" ht="17.5" x14ac:dyDescent="0.55000000000000004"/>
    <row r="9" spans="1:7" s="60" customFormat="1" ht="17.5" x14ac:dyDescent="0.55000000000000004">
      <c r="A9" s="8" t="s">
        <v>13</v>
      </c>
    </row>
    <row r="10" spans="1:7" s="65" customFormat="1" ht="20.149999999999999" customHeight="1" x14ac:dyDescent="0.55000000000000004">
      <c r="A10" s="96"/>
      <c r="B10" s="171" t="s">
        <v>115</v>
      </c>
      <c r="C10" s="171" t="s">
        <v>116</v>
      </c>
      <c r="D10" s="171" t="s">
        <v>117</v>
      </c>
      <c r="E10" s="171" t="s">
        <v>118</v>
      </c>
      <c r="F10" s="172" t="s">
        <v>16</v>
      </c>
      <c r="G10" s="171" t="s">
        <v>119</v>
      </c>
    </row>
    <row r="11" spans="1:7" s="65" customFormat="1" ht="20.149999999999999" customHeight="1" x14ac:dyDescent="0.55000000000000004">
      <c r="A11" s="180" t="s">
        <v>158</v>
      </c>
      <c r="B11" s="179">
        <v>309927</v>
      </c>
      <c r="C11" s="179">
        <v>1038289</v>
      </c>
      <c r="D11" s="179">
        <v>91700</v>
      </c>
      <c r="E11" s="179">
        <f>F11-B11-C11-D11</f>
        <v>354421</v>
      </c>
      <c r="F11" s="181">
        <v>1794337</v>
      </c>
      <c r="G11" s="181">
        <v>7809</v>
      </c>
    </row>
    <row r="12" spans="1:7" s="65" customFormat="1" ht="20.149999999999999" customHeight="1" x14ac:dyDescent="0.55000000000000004">
      <c r="A12" s="180" t="s">
        <v>151</v>
      </c>
      <c r="B12" s="179">
        <v>318181</v>
      </c>
      <c r="C12" s="179">
        <v>593175</v>
      </c>
      <c r="D12" s="179">
        <v>95497</v>
      </c>
      <c r="E12" s="179">
        <f>F12-B12-C12-D12</f>
        <v>392687</v>
      </c>
      <c r="F12" s="181">
        <v>1399540</v>
      </c>
      <c r="G12" s="181">
        <v>6146</v>
      </c>
    </row>
    <row r="13" spans="1:7" s="65" customFormat="1" ht="20.149999999999999" customHeight="1" x14ac:dyDescent="0.55000000000000004">
      <c r="A13" s="180" t="s">
        <v>17</v>
      </c>
      <c r="B13" s="179">
        <v>301033</v>
      </c>
      <c r="C13" s="179">
        <v>438893</v>
      </c>
      <c r="D13" s="179">
        <v>166856</v>
      </c>
      <c r="E13" s="179">
        <f t="shared" ref="E13:E36" si="0">F13-B13-C13-D13</f>
        <v>383893</v>
      </c>
      <c r="F13" s="181">
        <v>1290675</v>
      </c>
      <c r="G13" s="181">
        <v>8257</v>
      </c>
    </row>
    <row r="14" spans="1:7" s="65" customFormat="1" ht="20.149999999999999" customHeight="1" x14ac:dyDescent="0.55000000000000004">
      <c r="A14" s="180" t="s">
        <v>145</v>
      </c>
      <c r="B14" s="179">
        <v>342313</v>
      </c>
      <c r="C14" s="179">
        <v>848390</v>
      </c>
      <c r="D14" s="179">
        <v>227244</v>
      </c>
      <c r="E14" s="179">
        <f t="shared" si="0"/>
        <v>396612</v>
      </c>
      <c r="F14" s="181">
        <v>1814559</v>
      </c>
      <c r="G14" s="181">
        <v>17333</v>
      </c>
    </row>
    <row r="15" spans="1:7" s="65" customFormat="1" ht="20.149999999999999" customHeight="1" x14ac:dyDescent="0.55000000000000004">
      <c r="A15" s="180" t="s">
        <v>0</v>
      </c>
      <c r="B15" s="179">
        <v>378365</v>
      </c>
      <c r="C15" s="179">
        <v>625759</v>
      </c>
      <c r="D15" s="179">
        <v>98889</v>
      </c>
      <c r="E15" s="179">
        <f t="shared" si="0"/>
        <v>307688</v>
      </c>
      <c r="F15" s="181">
        <v>1410701</v>
      </c>
      <c r="G15" s="181">
        <v>10903</v>
      </c>
    </row>
    <row r="16" spans="1:7" s="65" customFormat="1" ht="20.149999999999999" customHeight="1" x14ac:dyDescent="0.55000000000000004">
      <c r="A16" s="180" t="s">
        <v>31</v>
      </c>
      <c r="B16" s="179">
        <v>303091</v>
      </c>
      <c r="C16" s="179">
        <v>784136</v>
      </c>
      <c r="D16" s="179">
        <v>129744</v>
      </c>
      <c r="E16" s="179">
        <f t="shared" si="0"/>
        <v>327624</v>
      </c>
      <c r="F16" s="181">
        <v>1544595</v>
      </c>
      <c r="G16" s="181">
        <v>13791</v>
      </c>
    </row>
    <row r="17" spans="1:7" s="65" customFormat="1" ht="20.149999999999999" customHeight="1" x14ac:dyDescent="0.55000000000000004">
      <c r="A17" s="180" t="s">
        <v>32</v>
      </c>
      <c r="B17" s="179">
        <v>291309</v>
      </c>
      <c r="C17" s="179">
        <v>1092357</v>
      </c>
      <c r="D17" s="179">
        <v>112723</v>
      </c>
      <c r="E17" s="179">
        <f t="shared" si="0"/>
        <v>223477</v>
      </c>
      <c r="F17" s="181">
        <v>1719866</v>
      </c>
      <c r="G17" s="181">
        <v>17541</v>
      </c>
    </row>
    <row r="18" spans="1:7" s="65" customFormat="1" ht="20.149999999999999" customHeight="1" x14ac:dyDescent="0.55000000000000004">
      <c r="A18" s="180" t="s">
        <v>33</v>
      </c>
      <c r="B18" s="179">
        <v>295189</v>
      </c>
      <c r="C18" s="179">
        <v>507555</v>
      </c>
      <c r="D18" s="179">
        <v>103655</v>
      </c>
      <c r="E18" s="179">
        <f t="shared" si="0"/>
        <v>211528</v>
      </c>
      <c r="F18" s="181">
        <v>1117927</v>
      </c>
      <c r="G18" s="181">
        <v>15564</v>
      </c>
    </row>
    <row r="19" spans="1:7" s="65" customFormat="1" ht="20.149999999999999" customHeight="1" x14ac:dyDescent="0.55000000000000004">
      <c r="A19" s="180" t="s">
        <v>104</v>
      </c>
      <c r="B19" s="179">
        <v>289919</v>
      </c>
      <c r="C19" s="179">
        <v>911383</v>
      </c>
      <c r="D19" s="179">
        <v>132369</v>
      </c>
      <c r="E19" s="179">
        <f t="shared" si="0"/>
        <v>348955</v>
      </c>
      <c r="F19" s="181">
        <v>1682626</v>
      </c>
      <c r="G19" s="181">
        <v>24839</v>
      </c>
    </row>
    <row r="20" spans="1:7" s="65" customFormat="1" ht="20.149999999999999" customHeight="1" x14ac:dyDescent="0.55000000000000004">
      <c r="A20" s="180" t="s">
        <v>120</v>
      </c>
      <c r="B20" s="181">
        <v>308464</v>
      </c>
      <c r="C20" s="181">
        <v>1010828</v>
      </c>
      <c r="D20" s="181">
        <v>113501</v>
      </c>
      <c r="E20" s="179">
        <f t="shared" si="0"/>
        <v>297081</v>
      </c>
      <c r="F20" s="181">
        <v>1729874</v>
      </c>
      <c r="G20" s="181">
        <v>43874</v>
      </c>
    </row>
    <row r="21" spans="1:7" s="65" customFormat="1" ht="20.149999999999999" customHeight="1" x14ac:dyDescent="0.55000000000000004">
      <c r="A21" s="180" t="s">
        <v>121</v>
      </c>
      <c r="B21" s="181">
        <v>309426</v>
      </c>
      <c r="C21" s="181">
        <v>1484313</v>
      </c>
      <c r="D21" s="181">
        <v>160465</v>
      </c>
      <c r="E21" s="179">
        <f t="shared" si="0"/>
        <v>151175</v>
      </c>
      <c r="F21" s="181">
        <v>2105379</v>
      </c>
      <c r="G21" s="181">
        <v>88399</v>
      </c>
    </row>
    <row r="22" spans="1:7" s="65" customFormat="1" ht="20.149999999999999" customHeight="1" x14ac:dyDescent="0.55000000000000004">
      <c r="A22" s="180" t="s">
        <v>122</v>
      </c>
      <c r="B22" s="181">
        <v>307495</v>
      </c>
      <c r="C22" s="181">
        <v>1068172</v>
      </c>
      <c r="D22" s="181">
        <v>92646</v>
      </c>
      <c r="E22" s="179">
        <f t="shared" si="0"/>
        <v>188207</v>
      </c>
      <c r="F22" s="181">
        <v>1656520</v>
      </c>
      <c r="G22" s="181">
        <v>59361</v>
      </c>
    </row>
    <row r="23" spans="1:7" s="65" customFormat="1" ht="20.149999999999999" customHeight="1" x14ac:dyDescent="0.55000000000000004">
      <c r="A23" s="180" t="s">
        <v>123</v>
      </c>
      <c r="B23" s="181">
        <v>307725</v>
      </c>
      <c r="C23" s="181">
        <v>623103</v>
      </c>
      <c r="D23" s="181">
        <v>83821</v>
      </c>
      <c r="E23" s="179">
        <f t="shared" si="0"/>
        <v>195524</v>
      </c>
      <c r="F23" s="181">
        <v>1210173</v>
      </c>
      <c r="G23" s="181">
        <v>27846</v>
      </c>
    </row>
    <row r="24" spans="1:7" s="65" customFormat="1" ht="20.149999999999999" customHeight="1" x14ac:dyDescent="0.55000000000000004">
      <c r="A24" s="180" t="s">
        <v>124</v>
      </c>
      <c r="B24" s="181">
        <v>297072</v>
      </c>
      <c r="C24" s="181">
        <v>1980469</v>
      </c>
      <c r="D24" s="181">
        <v>127837</v>
      </c>
      <c r="E24" s="179">
        <f t="shared" si="0"/>
        <v>183096</v>
      </c>
      <c r="F24" s="181">
        <v>2588474</v>
      </c>
      <c r="G24" s="181">
        <v>73679</v>
      </c>
    </row>
    <row r="25" spans="1:7" s="65" customFormat="1" ht="20.149999999999999" customHeight="1" x14ac:dyDescent="0.55000000000000004">
      <c r="A25" s="180" t="s">
        <v>125</v>
      </c>
      <c r="B25" s="181">
        <v>257441</v>
      </c>
      <c r="C25" s="181">
        <v>2304043</v>
      </c>
      <c r="D25" s="181">
        <v>123387</v>
      </c>
      <c r="E25" s="179">
        <f t="shared" si="0"/>
        <v>52647</v>
      </c>
      <c r="F25" s="181">
        <v>2737518</v>
      </c>
      <c r="G25" s="181">
        <v>83951</v>
      </c>
    </row>
    <row r="26" spans="1:7" s="65" customFormat="1" ht="20.149999999999999" customHeight="1" x14ac:dyDescent="0.55000000000000004">
      <c r="A26" s="180" t="s">
        <v>126</v>
      </c>
      <c r="B26" s="181">
        <v>1207667</v>
      </c>
      <c r="C26" s="181">
        <v>961269</v>
      </c>
      <c r="D26" s="181">
        <v>102764</v>
      </c>
      <c r="E26" s="179">
        <f t="shared" si="0"/>
        <v>119701</v>
      </c>
      <c r="F26" s="181">
        <v>2391401</v>
      </c>
      <c r="G26" s="181">
        <v>51664</v>
      </c>
    </row>
    <row r="27" spans="1:7" s="65" customFormat="1" ht="20.149999999999999" customHeight="1" x14ac:dyDescent="0.55000000000000004">
      <c r="A27" s="180" t="s">
        <v>127</v>
      </c>
      <c r="B27" s="181">
        <v>203604</v>
      </c>
      <c r="C27" s="181">
        <v>974284</v>
      </c>
      <c r="D27" s="181">
        <v>107569</v>
      </c>
      <c r="E27" s="179">
        <f t="shared" si="0"/>
        <v>72242</v>
      </c>
      <c r="F27" s="181">
        <v>1357699</v>
      </c>
      <c r="G27" s="181">
        <v>38345</v>
      </c>
    </row>
    <row r="28" spans="1:7" s="65" customFormat="1" ht="20.149999999999999" customHeight="1" x14ac:dyDescent="0.55000000000000004">
      <c r="A28" s="180" t="s">
        <v>128</v>
      </c>
      <c r="B28" s="181">
        <v>186976</v>
      </c>
      <c r="C28" s="181">
        <v>559745</v>
      </c>
      <c r="D28" s="181">
        <v>580168</v>
      </c>
      <c r="E28" s="179">
        <f t="shared" si="0"/>
        <v>98402</v>
      </c>
      <c r="F28" s="181">
        <v>1425291</v>
      </c>
      <c r="G28" s="181">
        <v>67701</v>
      </c>
    </row>
    <row r="29" spans="1:7" s="65" customFormat="1" ht="20.149999999999999" customHeight="1" x14ac:dyDescent="0.55000000000000004">
      <c r="A29" s="180" t="s">
        <v>129</v>
      </c>
      <c r="B29" s="181">
        <v>192623</v>
      </c>
      <c r="C29" s="181">
        <v>553842</v>
      </c>
      <c r="D29" s="181">
        <v>179611</v>
      </c>
      <c r="E29" s="179">
        <f t="shared" si="0"/>
        <v>90547</v>
      </c>
      <c r="F29" s="181">
        <v>1016623</v>
      </c>
      <c r="G29" s="181">
        <v>29853</v>
      </c>
    </row>
    <row r="30" spans="1:7" s="65" customFormat="1" ht="20.149999999999999" customHeight="1" x14ac:dyDescent="0.55000000000000004">
      <c r="A30" s="180" t="s">
        <v>130</v>
      </c>
      <c r="B30" s="181">
        <v>186883</v>
      </c>
      <c r="C30" s="181">
        <v>848208</v>
      </c>
      <c r="D30" s="181">
        <v>199315</v>
      </c>
      <c r="E30" s="179">
        <f t="shared" si="0"/>
        <v>6164</v>
      </c>
      <c r="F30" s="181">
        <v>1240570</v>
      </c>
      <c r="G30" s="181">
        <v>182717</v>
      </c>
    </row>
    <row r="31" spans="1:7" s="65" customFormat="1" ht="20.149999999999999" customHeight="1" x14ac:dyDescent="0.55000000000000004">
      <c r="A31" s="180" t="s">
        <v>131</v>
      </c>
      <c r="B31" s="181">
        <v>170563</v>
      </c>
      <c r="C31" s="181">
        <v>1017423</v>
      </c>
      <c r="D31" s="181">
        <v>102613</v>
      </c>
      <c r="E31" s="179">
        <f t="shared" si="0"/>
        <v>8327</v>
      </c>
      <c r="F31" s="181">
        <v>1298926</v>
      </c>
      <c r="G31" s="181">
        <v>36013</v>
      </c>
    </row>
    <row r="32" spans="1:7" s="65" customFormat="1" ht="20.149999999999999" customHeight="1" x14ac:dyDescent="0.55000000000000004">
      <c r="A32" s="180" t="s">
        <v>132</v>
      </c>
      <c r="B32" s="181">
        <v>217143</v>
      </c>
      <c r="C32" s="181">
        <v>751878</v>
      </c>
      <c r="D32" s="181">
        <v>148494</v>
      </c>
      <c r="E32" s="179">
        <f t="shared" si="0"/>
        <v>48836</v>
      </c>
      <c r="F32" s="181">
        <v>1166351</v>
      </c>
      <c r="G32" s="181">
        <v>31728</v>
      </c>
    </row>
    <row r="33" spans="1:7" s="65" customFormat="1" ht="20.149999999999999" customHeight="1" x14ac:dyDescent="0.55000000000000004">
      <c r="A33" s="180" t="s">
        <v>133</v>
      </c>
      <c r="B33" s="181">
        <v>213830</v>
      </c>
      <c r="C33" s="181">
        <v>636550</v>
      </c>
      <c r="D33" s="181">
        <v>232902</v>
      </c>
      <c r="E33" s="179">
        <f t="shared" si="0"/>
        <v>29488</v>
      </c>
      <c r="F33" s="181">
        <v>1112770</v>
      </c>
      <c r="G33" s="181">
        <v>58366</v>
      </c>
    </row>
    <row r="34" spans="1:7" s="65" customFormat="1" ht="20.149999999999999" customHeight="1" x14ac:dyDescent="0.55000000000000004">
      <c r="A34" s="180" t="s">
        <v>134</v>
      </c>
      <c r="B34" s="181">
        <v>185172</v>
      </c>
      <c r="C34" s="181">
        <v>1112970</v>
      </c>
      <c r="D34" s="181">
        <v>237649</v>
      </c>
      <c r="E34" s="179">
        <f t="shared" si="0"/>
        <v>30127</v>
      </c>
      <c r="F34" s="181">
        <v>1565918</v>
      </c>
      <c r="G34" s="181">
        <v>61420</v>
      </c>
    </row>
    <row r="35" spans="1:7" s="65" customFormat="1" ht="20.149999999999999" customHeight="1" x14ac:dyDescent="0.55000000000000004">
      <c r="A35" s="180" t="s">
        <v>135</v>
      </c>
      <c r="B35" s="181">
        <v>228058</v>
      </c>
      <c r="C35" s="181">
        <v>2041165</v>
      </c>
      <c r="D35" s="181">
        <v>186660</v>
      </c>
      <c r="E35" s="179">
        <f t="shared" si="0"/>
        <v>56952</v>
      </c>
      <c r="F35" s="181">
        <v>2512835</v>
      </c>
      <c r="G35" s="181">
        <v>113625</v>
      </c>
    </row>
    <row r="36" spans="1:7" ht="20.149999999999999" customHeight="1" x14ac:dyDescent="0.3">
      <c r="A36" s="180" t="s">
        <v>136</v>
      </c>
      <c r="B36" s="181">
        <v>216963</v>
      </c>
      <c r="C36" s="181">
        <v>985266</v>
      </c>
      <c r="D36" s="181">
        <v>107065</v>
      </c>
      <c r="E36" s="179">
        <f t="shared" si="0"/>
        <v>74210</v>
      </c>
      <c r="F36" s="181">
        <v>1383504</v>
      </c>
      <c r="G36" s="181">
        <v>62685</v>
      </c>
    </row>
  </sheetData>
  <customSheetViews>
    <customSheetView guid="{D3151968-5D6D-4F40-844C-4C5665E2DF1B}" fitToPage="1">
      <pane xSplit="1" ySplit="10" topLeftCell="B11" activePane="bottomRight" state="frozen"/>
      <selection pane="bottomRight"/>
      <pageMargins left="0.59055118110236227" right="0.59055118110236227" top="0.59055118110236227" bottom="0.59055118110236227" header="0.31496062992125984" footer="0.31496062992125984"/>
      <printOptions horizontalCentered="1"/>
      <pageSetup paperSize="9" scale="98" orientation="portrait" r:id="rId1"/>
    </customSheetView>
  </customSheetViews>
  <phoneticPr fontId="1"/>
  <conditionalFormatting sqref="B12:G12">
    <cfRule type="containsBlanks" dxfId="1" priority="2">
      <formula>LEN(TRIM(B12))=0</formula>
    </cfRule>
  </conditionalFormatting>
  <conditionalFormatting sqref="B11:G11">
    <cfRule type="containsBlanks" dxfId="0" priority="1">
      <formula>LEN(TRIM(B11))=0</formula>
    </cfRule>
  </conditionalFormatting>
  <hyperlinks>
    <hyperlink ref="A1" location="目次!A1" display="目次へ戻る"/>
  </hyperlinks>
  <printOptions horizontalCentered="1"/>
  <pageMargins left="0.59055118110236227" right="0.59055118110236227" top="0.59055118110236227" bottom="0.59055118110236227" header="0.31496062992125984" footer="0.31496062992125984"/>
  <pageSetup paperSize="9" scale="98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7"/>
  <sheetViews>
    <sheetView zoomScaleNormal="100" workbookViewId="0">
      <pane xSplit="1" ySplit="9" topLeftCell="B10" activePane="bottomRight" state="frozen"/>
      <selection pane="topRight" activeCell="B1" sqref="B1"/>
      <selection pane="bottomLeft" activeCell="A10" sqref="A10"/>
      <selection pane="bottomRight"/>
    </sheetView>
  </sheetViews>
  <sheetFormatPr defaultColWidth="8.58203125" defaultRowHeight="14" x14ac:dyDescent="0.3"/>
  <cols>
    <col min="1" max="1" width="10.33203125" style="2" bestFit="1" customWidth="1"/>
    <col min="2" max="4" width="10.33203125" style="1" customWidth="1"/>
    <col min="5" max="7" width="10.33203125" style="1" bestFit="1" customWidth="1"/>
    <col min="8" max="13" width="10.33203125" style="1" customWidth="1"/>
    <col min="14" max="16384" width="8.58203125" style="1"/>
  </cols>
  <sheetData>
    <row r="1" spans="1:16" ht="14.5" x14ac:dyDescent="0.3">
      <c r="A1" s="137" t="s">
        <v>140</v>
      </c>
    </row>
    <row r="3" spans="1:16" s="5" customFormat="1" ht="20.149999999999999" customHeight="1" x14ac:dyDescent="0.45">
      <c r="A3" s="3" t="s">
        <v>20</v>
      </c>
    </row>
    <row r="4" spans="1:16" s="5" customFormat="1" ht="20.149999999999999" customHeight="1" x14ac:dyDescent="0.45">
      <c r="A4" s="3" t="s">
        <v>21</v>
      </c>
    </row>
    <row r="5" spans="1:16" s="5" customFormat="1" ht="14.5" customHeight="1" x14ac:dyDescent="0.35">
      <c r="A5" s="4"/>
    </row>
    <row r="6" spans="1:16" s="5" customFormat="1" ht="20.149999999999999" customHeight="1" x14ac:dyDescent="0.35">
      <c r="A6" s="8" t="s">
        <v>23</v>
      </c>
      <c r="H6" s="9"/>
    </row>
    <row r="7" spans="1:16" s="5" customFormat="1" ht="20.149999999999999" customHeight="1" x14ac:dyDescent="0.35">
      <c r="A7" s="4"/>
      <c r="B7" s="247" t="s">
        <v>22</v>
      </c>
      <c r="C7" s="247"/>
      <c r="D7" s="247" t="s">
        <v>142</v>
      </c>
      <c r="E7" s="247"/>
      <c r="F7" s="247" t="s">
        <v>26</v>
      </c>
      <c r="G7" s="247"/>
      <c r="H7" s="247" t="s">
        <v>27</v>
      </c>
      <c r="I7" s="247"/>
      <c r="J7" s="247"/>
      <c r="K7" s="247"/>
      <c r="L7" s="247"/>
      <c r="M7" s="247"/>
      <c r="N7" s="247" t="s">
        <v>143</v>
      </c>
      <c r="O7" s="247"/>
    </row>
    <row r="8" spans="1:16" s="6" customFormat="1" ht="20.149999999999999" customHeight="1" x14ac:dyDescent="0.55000000000000004">
      <c r="A8" s="7"/>
      <c r="B8" s="247"/>
      <c r="C8" s="247"/>
      <c r="D8" s="247"/>
      <c r="E8" s="247"/>
      <c r="F8" s="247"/>
      <c r="G8" s="247"/>
      <c r="H8" s="248" t="s">
        <v>28</v>
      </c>
      <c r="I8" s="248"/>
      <c r="J8" s="248" t="s">
        <v>29</v>
      </c>
      <c r="K8" s="248"/>
      <c r="L8" s="248" t="s">
        <v>14</v>
      </c>
      <c r="M8" s="248"/>
      <c r="N8" s="247"/>
      <c r="O8" s="247"/>
    </row>
    <row r="9" spans="1:16" s="6" customFormat="1" ht="20.149999999999999" customHeight="1" x14ac:dyDescent="0.55000000000000004">
      <c r="A9" s="7"/>
      <c r="B9" s="58" t="s">
        <v>24</v>
      </c>
      <c r="C9" s="58" t="s">
        <v>25</v>
      </c>
      <c r="D9" s="58" t="s">
        <v>24</v>
      </c>
      <c r="E9" s="58" t="s">
        <v>25</v>
      </c>
      <c r="F9" s="58" t="s">
        <v>24</v>
      </c>
      <c r="G9" s="58" t="s">
        <v>25</v>
      </c>
      <c r="H9" s="58" t="s">
        <v>24</v>
      </c>
      <c r="I9" s="58" t="s">
        <v>25</v>
      </c>
      <c r="J9" s="58" t="s">
        <v>24</v>
      </c>
      <c r="K9" s="58" t="s">
        <v>25</v>
      </c>
      <c r="L9" s="58" t="s">
        <v>24</v>
      </c>
      <c r="M9" s="58" t="s">
        <v>25</v>
      </c>
      <c r="N9" s="58" t="s">
        <v>24</v>
      </c>
      <c r="O9" s="58" t="s">
        <v>25</v>
      </c>
    </row>
    <row r="10" spans="1:16" ht="20.149999999999999" customHeight="1" x14ac:dyDescent="0.3">
      <c r="A10" s="38" t="s">
        <v>157</v>
      </c>
      <c r="B10" s="182">
        <v>3866187119</v>
      </c>
      <c r="C10" s="183">
        <v>264046</v>
      </c>
      <c r="D10" s="182">
        <v>1623969873</v>
      </c>
      <c r="E10" s="183">
        <v>99731</v>
      </c>
      <c r="F10" s="182">
        <v>303446855</v>
      </c>
      <c r="G10" s="183">
        <v>24057</v>
      </c>
      <c r="H10" s="182">
        <v>279403270</v>
      </c>
      <c r="I10" s="184">
        <v>22212</v>
      </c>
      <c r="J10" s="39">
        <f t="shared" ref="J10" si="0">L10-H10</f>
        <v>1659367121</v>
      </c>
      <c r="K10" s="233">
        <f t="shared" ref="K10" si="1">M10-I10</f>
        <v>118046</v>
      </c>
      <c r="L10" s="39">
        <f t="shared" ref="L10" si="2">B10-D10-F10</f>
        <v>1938770391</v>
      </c>
      <c r="M10" s="40">
        <f t="shared" ref="M10" si="3">C10-E10-G10</f>
        <v>140258</v>
      </c>
      <c r="N10" s="41">
        <f t="shared" ref="N10" si="4">ROUND(D10/B10*100,1)</f>
        <v>42</v>
      </c>
      <c r="O10" s="42">
        <f t="shared" ref="O10" si="5">ROUND(E10/C10*100,1)</f>
        <v>37.799999999999997</v>
      </c>
      <c r="P10" s="11"/>
    </row>
    <row r="11" spans="1:16" ht="20.149999999999999" customHeight="1" x14ac:dyDescent="0.3">
      <c r="A11" s="150" t="s">
        <v>150</v>
      </c>
      <c r="B11" s="151">
        <v>4033420481</v>
      </c>
      <c r="C11" s="152">
        <v>279977</v>
      </c>
      <c r="D11" s="151">
        <v>1612485988</v>
      </c>
      <c r="E11" s="152">
        <v>96026</v>
      </c>
      <c r="F11" s="151">
        <v>313384745</v>
      </c>
      <c r="G11" s="152">
        <v>26199</v>
      </c>
      <c r="H11" s="151">
        <v>304376720</v>
      </c>
      <c r="I11" s="153">
        <v>22757</v>
      </c>
      <c r="J11" s="154">
        <f t="shared" ref="J11:K14" si="6">L11-H11</f>
        <v>1803173028</v>
      </c>
      <c r="K11" s="155">
        <f t="shared" si="6"/>
        <v>134995</v>
      </c>
      <c r="L11" s="154">
        <f t="shared" ref="L11" si="7">B11-D11-F11</f>
        <v>2107549748</v>
      </c>
      <c r="M11" s="156">
        <f t="shared" ref="M11" si="8">C11-E11-G11</f>
        <v>157752</v>
      </c>
      <c r="N11" s="157">
        <f t="shared" ref="N11" si="9">ROUND(D11/B11*100,1)</f>
        <v>40</v>
      </c>
      <c r="O11" s="158">
        <f t="shared" ref="O11" si="10">ROUND(E11/C11*100,1)</f>
        <v>34.299999999999997</v>
      </c>
      <c r="P11" s="11"/>
    </row>
    <row r="12" spans="1:16" ht="20.149999999999999" customHeight="1" x14ac:dyDescent="0.3">
      <c r="A12" s="150" t="s">
        <v>146</v>
      </c>
      <c r="B12" s="151">
        <v>6960136589</v>
      </c>
      <c r="C12" s="152">
        <v>319436</v>
      </c>
      <c r="D12" s="151">
        <v>4280276730</v>
      </c>
      <c r="E12" s="152">
        <v>118638</v>
      </c>
      <c r="F12" s="151">
        <v>315465266</v>
      </c>
      <c r="G12" s="152">
        <v>28045</v>
      </c>
      <c r="H12" s="151">
        <v>447130482</v>
      </c>
      <c r="I12" s="153">
        <v>33825</v>
      </c>
      <c r="J12" s="154">
        <f t="shared" si="6"/>
        <v>1917264111</v>
      </c>
      <c r="K12" s="155">
        <f t="shared" si="6"/>
        <v>138928</v>
      </c>
      <c r="L12" s="154">
        <f t="shared" ref="L12:M14" si="11">B12-D12-F12</f>
        <v>2364394593</v>
      </c>
      <c r="M12" s="156">
        <f t="shared" si="11"/>
        <v>172753</v>
      </c>
      <c r="N12" s="157">
        <f t="shared" ref="N12:O14" si="12">ROUND(D12/B12*100,1)</f>
        <v>61.5</v>
      </c>
      <c r="O12" s="158">
        <f t="shared" si="12"/>
        <v>37.1</v>
      </c>
      <c r="P12" s="11"/>
    </row>
    <row r="13" spans="1:16" ht="20.149999999999999" customHeight="1" x14ac:dyDescent="0.3">
      <c r="A13" s="150" t="s">
        <v>145</v>
      </c>
      <c r="B13" s="151">
        <v>4528329150</v>
      </c>
      <c r="C13" s="152">
        <v>339821</v>
      </c>
      <c r="D13" s="151">
        <v>1786078427</v>
      </c>
      <c r="E13" s="152">
        <v>119988</v>
      </c>
      <c r="F13" s="151">
        <v>416556766</v>
      </c>
      <c r="G13" s="152">
        <v>30716</v>
      </c>
      <c r="H13" s="151">
        <v>515443727</v>
      </c>
      <c r="I13" s="153">
        <v>41870</v>
      </c>
      <c r="J13" s="154">
        <f t="shared" si="6"/>
        <v>1810250230</v>
      </c>
      <c r="K13" s="155">
        <f t="shared" si="6"/>
        <v>147247</v>
      </c>
      <c r="L13" s="154">
        <f t="shared" si="11"/>
        <v>2325693957</v>
      </c>
      <c r="M13" s="156">
        <f t="shared" si="11"/>
        <v>189117</v>
      </c>
      <c r="N13" s="157">
        <f t="shared" si="12"/>
        <v>39.4</v>
      </c>
      <c r="O13" s="158">
        <f t="shared" si="12"/>
        <v>35.299999999999997</v>
      </c>
      <c r="P13" s="13"/>
    </row>
    <row r="14" spans="1:16" ht="20.149999999999999" customHeight="1" x14ac:dyDescent="0.3">
      <c r="A14" s="16" t="s">
        <v>15</v>
      </c>
      <c r="B14" s="43">
        <v>4367136284</v>
      </c>
      <c r="C14" s="44">
        <v>349344</v>
      </c>
      <c r="D14" s="43">
        <v>1581559864</v>
      </c>
      <c r="E14" s="44">
        <v>107402</v>
      </c>
      <c r="F14" s="43">
        <v>410505102</v>
      </c>
      <c r="G14" s="44">
        <v>45477</v>
      </c>
      <c r="H14" s="43">
        <v>547617024</v>
      </c>
      <c r="I14" s="45">
        <v>48567</v>
      </c>
      <c r="J14" s="46">
        <f t="shared" si="6"/>
        <v>1827454294</v>
      </c>
      <c r="K14" s="47">
        <f t="shared" si="6"/>
        <v>147898</v>
      </c>
      <c r="L14" s="46">
        <f t="shared" si="11"/>
        <v>2375071318</v>
      </c>
      <c r="M14" s="48">
        <f t="shared" si="11"/>
        <v>196465</v>
      </c>
      <c r="N14" s="49">
        <f t="shared" si="12"/>
        <v>36.200000000000003</v>
      </c>
      <c r="O14" s="50">
        <f t="shared" si="12"/>
        <v>30.7</v>
      </c>
      <c r="P14" s="13"/>
    </row>
    <row r="15" spans="1:16" ht="20.149999999999999" customHeight="1" x14ac:dyDescent="0.3">
      <c r="A15" s="16" t="s">
        <v>31</v>
      </c>
      <c r="B15" s="43">
        <v>4587181244</v>
      </c>
      <c r="C15" s="44">
        <v>392927</v>
      </c>
      <c r="D15" s="43">
        <v>1642756660</v>
      </c>
      <c r="E15" s="44">
        <v>123672</v>
      </c>
      <c r="F15" s="43">
        <v>581229466</v>
      </c>
      <c r="G15" s="44">
        <v>51626</v>
      </c>
      <c r="H15" s="43">
        <v>621711593</v>
      </c>
      <c r="I15" s="45">
        <v>62047</v>
      </c>
      <c r="J15" s="46">
        <v>1741483525</v>
      </c>
      <c r="K15" s="47">
        <v>155582</v>
      </c>
      <c r="L15" s="46">
        <f t="shared" ref="L15:L17" si="13">B15-D15-F15</f>
        <v>2363195118</v>
      </c>
      <c r="M15" s="48">
        <f t="shared" ref="M15:M17" si="14">C15-E15-G15</f>
        <v>217629</v>
      </c>
      <c r="N15" s="49">
        <f t="shared" ref="N15:N17" si="15">ROUND(D15/B15*100,1)</f>
        <v>35.799999999999997</v>
      </c>
      <c r="O15" s="50">
        <f t="shared" ref="O15:O17" si="16">ROUND(E15/C15*100,1)</f>
        <v>31.5</v>
      </c>
      <c r="P15" s="13"/>
    </row>
    <row r="16" spans="1:16" ht="20.149999999999999" customHeight="1" x14ac:dyDescent="0.3">
      <c r="A16" s="16" t="s">
        <v>32</v>
      </c>
      <c r="B16" s="43">
        <v>5139195185</v>
      </c>
      <c r="C16" s="44">
        <v>439331</v>
      </c>
      <c r="D16" s="43">
        <v>1816199071</v>
      </c>
      <c r="E16" s="44">
        <v>137656</v>
      </c>
      <c r="F16" s="43">
        <v>510879177</v>
      </c>
      <c r="G16" s="44">
        <v>50982</v>
      </c>
      <c r="H16" s="43">
        <v>847656774</v>
      </c>
      <c r="I16" s="45">
        <v>78597</v>
      </c>
      <c r="J16" s="46">
        <v>1964460163</v>
      </c>
      <c r="K16" s="47">
        <v>172096</v>
      </c>
      <c r="L16" s="46">
        <f t="shared" si="13"/>
        <v>2812116937</v>
      </c>
      <c r="M16" s="48">
        <f t="shared" si="14"/>
        <v>250693</v>
      </c>
      <c r="N16" s="49">
        <f t="shared" si="15"/>
        <v>35.299999999999997</v>
      </c>
      <c r="O16" s="50">
        <f t="shared" si="16"/>
        <v>31.3</v>
      </c>
      <c r="P16" s="13"/>
    </row>
    <row r="17" spans="1:15" ht="19.5" customHeight="1" x14ac:dyDescent="0.3">
      <c r="A17" s="17" t="s">
        <v>33</v>
      </c>
      <c r="B17" s="51">
        <v>5886379707</v>
      </c>
      <c r="C17" s="52">
        <v>497799</v>
      </c>
      <c r="D17" s="51">
        <v>1955085914</v>
      </c>
      <c r="E17" s="52">
        <v>146540</v>
      </c>
      <c r="F17" s="51">
        <v>680514705</v>
      </c>
      <c r="G17" s="52">
        <v>64818</v>
      </c>
      <c r="H17" s="51">
        <v>1019032726</v>
      </c>
      <c r="I17" s="53">
        <v>91462</v>
      </c>
      <c r="J17" s="54">
        <v>2231746362</v>
      </c>
      <c r="K17" s="55">
        <v>194979</v>
      </c>
      <c r="L17" s="54">
        <f t="shared" si="13"/>
        <v>3250779088</v>
      </c>
      <c r="M17" s="56">
        <f t="shared" si="14"/>
        <v>286441</v>
      </c>
      <c r="N17" s="140">
        <f t="shared" si="15"/>
        <v>33.200000000000003</v>
      </c>
      <c r="O17" s="57">
        <f t="shared" si="16"/>
        <v>29.4</v>
      </c>
    </row>
  </sheetData>
  <customSheetViews>
    <customSheetView guid="{D3151968-5D6D-4F40-844C-4C5665E2DF1B}">
      <pane xSplit="1" ySplit="9" topLeftCell="B10" activePane="bottomRight" state="frozen"/>
      <selection pane="bottomRight" activeCell="H10" sqref="H10:I10"/>
      <pageMargins left="0.59055118110236227" right="0.59055118110236227" top="0.59055118110236227" bottom="0.59055118110236227" header="0.31496062992125984" footer="0.31496062992125984"/>
      <printOptions horizontalCentered="1"/>
      <pageSetup paperSize="9" scale="54" orientation="portrait" r:id="rId1"/>
    </customSheetView>
  </customSheetViews>
  <mergeCells count="8">
    <mergeCell ref="H7:M7"/>
    <mergeCell ref="F7:G8"/>
    <mergeCell ref="B7:C8"/>
    <mergeCell ref="D7:E8"/>
    <mergeCell ref="N7:O8"/>
    <mergeCell ref="L8:M8"/>
    <mergeCell ref="J8:K8"/>
    <mergeCell ref="H8:I8"/>
  </mergeCells>
  <phoneticPr fontId="2"/>
  <conditionalFormatting sqref="B11:I11">
    <cfRule type="containsBlanks" dxfId="21" priority="2">
      <formula>LEN(TRIM(B11))=0</formula>
    </cfRule>
  </conditionalFormatting>
  <conditionalFormatting sqref="B10:I10">
    <cfRule type="containsBlanks" dxfId="20" priority="1">
      <formula>LEN(TRIM(B10))=0</formula>
    </cfRule>
  </conditionalFormatting>
  <hyperlinks>
    <hyperlink ref="A1" location="目次!A1" display="目次へ戻る"/>
  </hyperlinks>
  <printOptions horizontalCentered="1"/>
  <pageMargins left="0.59055118110236227" right="0.59055118110236227" top="0.59055118110236227" bottom="0.59055118110236227" header="0.31496062992125984" footer="0.31496062992125984"/>
  <pageSetup paperSize="9" scale="54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zoomScaleNormal="100" workbookViewId="0">
      <pane xSplit="1" ySplit="9" topLeftCell="B10" activePane="bottomRight" state="frozen"/>
      <selection pane="topRight" activeCell="B1" sqref="B1"/>
      <selection pane="bottomLeft" activeCell="A10" sqref="A10"/>
      <selection pane="bottomRight"/>
    </sheetView>
  </sheetViews>
  <sheetFormatPr defaultColWidth="8.58203125" defaultRowHeight="14" x14ac:dyDescent="0.3"/>
  <cols>
    <col min="1" max="1" width="10.33203125" style="2" bestFit="1" customWidth="1"/>
    <col min="2" max="3" width="12.08203125" style="1" customWidth="1"/>
    <col min="4" max="9" width="11.58203125" style="1" customWidth="1"/>
    <col min="10" max="16384" width="8.58203125" style="1"/>
  </cols>
  <sheetData>
    <row r="1" spans="1:11" ht="14.5" x14ac:dyDescent="0.3">
      <c r="A1" s="137" t="s">
        <v>141</v>
      </c>
    </row>
    <row r="3" spans="1:11" s="60" customFormat="1" ht="18.5" x14ac:dyDescent="0.55000000000000004">
      <c r="A3" s="59" t="s">
        <v>20</v>
      </c>
    </row>
    <row r="4" spans="1:11" s="60" customFormat="1" ht="18.5" x14ac:dyDescent="0.55000000000000004">
      <c r="A4" s="59" t="s">
        <v>50</v>
      </c>
    </row>
    <row r="5" spans="1:11" s="60" customFormat="1" ht="14.5" customHeight="1" x14ac:dyDescent="0.55000000000000004">
      <c r="A5" s="61"/>
    </row>
    <row r="6" spans="1:11" s="60" customFormat="1" ht="20.149999999999999" customHeight="1" x14ac:dyDescent="0.55000000000000004">
      <c r="A6" s="8" t="s">
        <v>23</v>
      </c>
      <c r="H6" s="9"/>
    </row>
    <row r="7" spans="1:11" s="60" customFormat="1" ht="20.149999999999999" customHeight="1" x14ac:dyDescent="0.55000000000000004">
      <c r="A7" s="61"/>
      <c r="B7" s="247" t="s">
        <v>34</v>
      </c>
      <c r="C7" s="247"/>
      <c r="D7" s="249" t="s">
        <v>49</v>
      </c>
      <c r="E7" s="247" t="s">
        <v>40</v>
      </c>
      <c r="F7" s="247" t="s">
        <v>41</v>
      </c>
      <c r="G7" s="247"/>
      <c r="H7" s="247"/>
      <c r="I7" s="247"/>
    </row>
    <row r="8" spans="1:11" s="7" customFormat="1" ht="29" x14ac:dyDescent="0.55000000000000004">
      <c r="B8" s="79" t="s">
        <v>35</v>
      </c>
      <c r="C8" s="58" t="s">
        <v>48</v>
      </c>
      <c r="D8" s="247"/>
      <c r="E8" s="247"/>
      <c r="F8" s="248" t="s">
        <v>42</v>
      </c>
      <c r="G8" s="248"/>
      <c r="H8" s="248" t="s">
        <v>47</v>
      </c>
      <c r="I8" s="248"/>
    </row>
    <row r="9" spans="1:11" s="6" customFormat="1" ht="20.149999999999999" customHeight="1" x14ac:dyDescent="0.55000000000000004">
      <c r="A9" s="7"/>
      <c r="B9" s="58" t="s">
        <v>36</v>
      </c>
      <c r="C9" s="58" t="s">
        <v>37</v>
      </c>
      <c r="D9" s="58" t="s">
        <v>38</v>
      </c>
      <c r="E9" s="58" t="s">
        <v>39</v>
      </c>
      <c r="F9" s="58" t="s">
        <v>43</v>
      </c>
      <c r="G9" s="58" t="s">
        <v>44</v>
      </c>
      <c r="H9" s="58" t="s">
        <v>45</v>
      </c>
      <c r="I9" s="58" t="s">
        <v>46</v>
      </c>
    </row>
    <row r="10" spans="1:11" s="65" customFormat="1" ht="20.149999999999999" customHeight="1" x14ac:dyDescent="0.55000000000000004">
      <c r="A10" s="38" t="s">
        <v>157</v>
      </c>
      <c r="B10" s="185">
        <v>325022005537</v>
      </c>
      <c r="C10" s="186">
        <v>3866187119</v>
      </c>
      <c r="D10" s="187">
        <v>291811507</v>
      </c>
      <c r="E10" s="187">
        <v>333403279</v>
      </c>
      <c r="F10" s="62">
        <f t="shared" ref="F10:F15" si="0">ROUND(D10/B10*100,2)</f>
        <v>0.09</v>
      </c>
      <c r="G10" s="62">
        <f t="shared" ref="G10:G15" si="1">ROUND(E10/B10*100,2)</f>
        <v>0.1</v>
      </c>
      <c r="H10" s="63">
        <f t="shared" ref="H10:H15" si="2">ROUND(D10/C10*100,2)</f>
        <v>7.55</v>
      </c>
      <c r="I10" s="64">
        <f>ROUND(E10/C10*100,2)</f>
        <v>8.6199999999999992</v>
      </c>
      <c r="J10" s="18"/>
      <c r="K10" s="18"/>
    </row>
    <row r="11" spans="1:11" s="65" customFormat="1" ht="20.149999999999999" customHeight="1" x14ac:dyDescent="0.55000000000000004">
      <c r="A11" s="150" t="s">
        <v>150</v>
      </c>
      <c r="B11" s="159">
        <v>318304737659</v>
      </c>
      <c r="C11" s="160">
        <v>4033420481</v>
      </c>
      <c r="D11" s="161">
        <v>309843716</v>
      </c>
      <c r="E11" s="161">
        <v>340549536</v>
      </c>
      <c r="F11" s="162">
        <f t="shared" si="0"/>
        <v>0.1</v>
      </c>
      <c r="G11" s="162">
        <f t="shared" si="1"/>
        <v>0.11</v>
      </c>
      <c r="H11" s="163">
        <f t="shared" si="2"/>
        <v>7.68</v>
      </c>
      <c r="I11" s="164">
        <f>ROUND(E11/C11*100,2)</f>
        <v>8.44</v>
      </c>
      <c r="J11" s="18"/>
      <c r="K11" s="18"/>
    </row>
    <row r="12" spans="1:11" s="65" customFormat="1" ht="20.149999999999999" customHeight="1" x14ac:dyDescent="0.55000000000000004">
      <c r="A12" s="150" t="s">
        <v>146</v>
      </c>
      <c r="B12" s="159">
        <v>310040191599</v>
      </c>
      <c r="C12" s="160">
        <v>6960136589</v>
      </c>
      <c r="D12" s="161">
        <v>457981446</v>
      </c>
      <c r="E12" s="161">
        <v>337530202</v>
      </c>
      <c r="F12" s="162">
        <f t="shared" si="0"/>
        <v>0.15</v>
      </c>
      <c r="G12" s="162">
        <f t="shared" si="1"/>
        <v>0.11</v>
      </c>
      <c r="H12" s="163">
        <f t="shared" si="2"/>
        <v>6.58</v>
      </c>
      <c r="I12" s="164">
        <f>ROUND(E12/C12*100,2)</f>
        <v>4.8499999999999996</v>
      </c>
      <c r="J12" s="18"/>
      <c r="K12" s="18"/>
    </row>
    <row r="13" spans="1:11" s="65" customFormat="1" ht="20.149999999999999" customHeight="1" x14ac:dyDescent="0.55000000000000004">
      <c r="A13" s="150" t="s">
        <v>145</v>
      </c>
      <c r="B13" s="159">
        <v>313012398143</v>
      </c>
      <c r="C13" s="160">
        <v>4528329150</v>
      </c>
      <c r="D13" s="161">
        <v>536880979</v>
      </c>
      <c r="E13" s="161">
        <v>447942164</v>
      </c>
      <c r="F13" s="162">
        <f t="shared" si="0"/>
        <v>0.17</v>
      </c>
      <c r="G13" s="162">
        <f t="shared" si="1"/>
        <v>0.14000000000000001</v>
      </c>
      <c r="H13" s="163">
        <f t="shared" si="2"/>
        <v>11.86</v>
      </c>
      <c r="I13" s="164">
        <f>ROUND(E13/C13*100,2)</f>
        <v>9.89</v>
      </c>
      <c r="J13" s="19"/>
      <c r="K13" s="19"/>
    </row>
    <row r="14" spans="1:11" s="65" customFormat="1" ht="20.149999999999999" customHeight="1" x14ac:dyDescent="0.55000000000000004">
      <c r="A14" s="36" t="s">
        <v>15</v>
      </c>
      <c r="B14" s="66">
        <v>314325687905</v>
      </c>
      <c r="C14" s="67">
        <v>4367136284</v>
      </c>
      <c r="D14" s="68">
        <v>579473060</v>
      </c>
      <c r="E14" s="68">
        <v>472989753</v>
      </c>
      <c r="F14" s="69">
        <f t="shared" si="0"/>
        <v>0.18</v>
      </c>
      <c r="G14" s="69">
        <f t="shared" si="1"/>
        <v>0.15</v>
      </c>
      <c r="H14" s="70">
        <f t="shared" si="2"/>
        <v>13.27</v>
      </c>
      <c r="I14" s="71">
        <f>ROUND(E14/C14*100,2)</f>
        <v>10.83</v>
      </c>
      <c r="J14" s="19"/>
      <c r="K14" s="19"/>
    </row>
    <row r="15" spans="1:11" s="65" customFormat="1" ht="20.149999999999999" customHeight="1" x14ac:dyDescent="0.55000000000000004">
      <c r="A15" s="36" t="s">
        <v>31</v>
      </c>
      <c r="B15" s="66">
        <v>305926695046</v>
      </c>
      <c r="C15" s="67">
        <v>4587181244</v>
      </c>
      <c r="D15" s="68">
        <v>672635451</v>
      </c>
      <c r="E15" s="68">
        <v>617578136</v>
      </c>
      <c r="F15" s="69">
        <f t="shared" si="0"/>
        <v>0.22</v>
      </c>
      <c r="G15" s="69">
        <f t="shared" si="1"/>
        <v>0.2</v>
      </c>
      <c r="H15" s="70">
        <f t="shared" si="2"/>
        <v>14.66</v>
      </c>
      <c r="I15" s="71">
        <f t="shared" ref="I15:I17" si="3">ROUND(E15/C15*100,2)</f>
        <v>13.46</v>
      </c>
      <c r="J15" s="19"/>
      <c r="K15" s="19"/>
    </row>
    <row r="16" spans="1:11" s="65" customFormat="1" ht="20.149999999999999" customHeight="1" x14ac:dyDescent="0.55000000000000004">
      <c r="A16" s="36" t="s">
        <v>32</v>
      </c>
      <c r="B16" s="66">
        <v>278658882775</v>
      </c>
      <c r="C16" s="67">
        <v>5139195085</v>
      </c>
      <c r="D16" s="68">
        <v>890052327</v>
      </c>
      <c r="E16" s="68">
        <v>538463679</v>
      </c>
      <c r="F16" s="69">
        <f t="shared" ref="F16:F17" si="4">ROUND(D16/B16*100,2)</f>
        <v>0.32</v>
      </c>
      <c r="G16" s="69">
        <f t="shared" ref="G16:G17" si="5">ROUND(E16/B16*100,2)</f>
        <v>0.19</v>
      </c>
      <c r="H16" s="70">
        <f t="shared" ref="H16:H17" si="6">ROUND(D16/C16*100,2)</f>
        <v>17.32</v>
      </c>
      <c r="I16" s="71">
        <f t="shared" si="3"/>
        <v>10.48</v>
      </c>
      <c r="J16" s="20"/>
      <c r="K16" s="20"/>
    </row>
    <row r="17" spans="1:9" ht="20.25" customHeight="1" x14ac:dyDescent="0.3">
      <c r="A17" s="37" t="s">
        <v>33</v>
      </c>
      <c r="B17" s="72">
        <v>278187549830</v>
      </c>
      <c r="C17" s="73">
        <v>5886379707</v>
      </c>
      <c r="D17" s="74">
        <v>1077055391</v>
      </c>
      <c r="E17" s="74">
        <v>725508176</v>
      </c>
      <c r="F17" s="141">
        <f t="shared" si="4"/>
        <v>0.39</v>
      </c>
      <c r="G17" s="75">
        <f t="shared" si="5"/>
        <v>0.26</v>
      </c>
      <c r="H17" s="76">
        <f t="shared" si="6"/>
        <v>18.3</v>
      </c>
      <c r="I17" s="77">
        <f t="shared" si="3"/>
        <v>12.33</v>
      </c>
    </row>
  </sheetData>
  <customSheetViews>
    <customSheetView guid="{D3151968-5D6D-4F40-844C-4C5665E2DF1B}">
      <pane xSplit="1" ySplit="9" topLeftCell="B10" activePane="bottomRight" state="frozen"/>
      <selection pane="bottomRight" activeCell="B10" sqref="B10:E10"/>
      <pageMargins left="0.59055118110236227" right="0.59055118110236227" top="0.59055118110236227" bottom="0.59055118110236227" header="0.31496062992125984" footer="0.31496062992125984"/>
      <printOptions horizontalCentered="1"/>
      <pageSetup paperSize="9" scale="56" orientation="portrait" r:id="rId1"/>
    </customSheetView>
  </customSheetViews>
  <mergeCells count="6">
    <mergeCell ref="B7:C7"/>
    <mergeCell ref="D7:D8"/>
    <mergeCell ref="E7:E8"/>
    <mergeCell ref="F7:I7"/>
    <mergeCell ref="F8:G8"/>
    <mergeCell ref="H8:I8"/>
  </mergeCells>
  <phoneticPr fontId="1"/>
  <conditionalFormatting sqref="B11:E11">
    <cfRule type="containsBlanks" dxfId="19" priority="2">
      <formula>LEN(TRIM(B11))=0</formula>
    </cfRule>
  </conditionalFormatting>
  <conditionalFormatting sqref="B10:E10">
    <cfRule type="containsBlanks" dxfId="18" priority="1">
      <formula>LEN(TRIM(B10))=0</formula>
    </cfRule>
  </conditionalFormatting>
  <hyperlinks>
    <hyperlink ref="A1" location="目次!A1" display="目次へ戻る"/>
  </hyperlinks>
  <printOptions horizontalCentered="1"/>
  <pageMargins left="0.59055118110236227" right="0.59055118110236227" top="0.59055118110236227" bottom="0.59055118110236227" header="0.31496062992125984" footer="0.31496062992125984"/>
  <pageSetup paperSize="9" scale="56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1"/>
  <sheetViews>
    <sheetView zoomScaleNormal="100" workbookViewId="0">
      <pane xSplit="1" ySplit="8" topLeftCell="B9" activePane="bottomRight" state="frozen"/>
      <selection pane="topRight" activeCell="B1" sqref="B1"/>
      <selection pane="bottomLeft" activeCell="A9" sqref="A9"/>
      <selection pane="bottomRight"/>
    </sheetView>
  </sheetViews>
  <sheetFormatPr defaultColWidth="8.58203125" defaultRowHeight="14" x14ac:dyDescent="0.3"/>
  <cols>
    <col min="1" max="1" width="18.25" style="2" bestFit="1" customWidth="1"/>
    <col min="2" max="15" width="10.08203125" style="1" customWidth="1"/>
    <col min="16" max="16" width="10" style="1" bestFit="1" customWidth="1"/>
    <col min="17" max="16384" width="8.58203125" style="1"/>
  </cols>
  <sheetData>
    <row r="1" spans="1:17" ht="14.5" x14ac:dyDescent="0.3">
      <c r="A1" s="137" t="s">
        <v>141</v>
      </c>
    </row>
    <row r="3" spans="1:17" s="60" customFormat="1" ht="18.5" x14ac:dyDescent="0.55000000000000004">
      <c r="A3" s="59" t="s">
        <v>20</v>
      </c>
    </row>
    <row r="4" spans="1:17" s="60" customFormat="1" ht="18.5" x14ac:dyDescent="0.55000000000000004">
      <c r="A4" s="59" t="s">
        <v>51</v>
      </c>
    </row>
    <row r="5" spans="1:17" s="60" customFormat="1" ht="14.5" customHeight="1" x14ac:dyDescent="0.55000000000000004">
      <c r="A5" s="61"/>
    </row>
    <row r="6" spans="1:17" s="60" customFormat="1" ht="20.149999999999999" customHeight="1" x14ac:dyDescent="0.55000000000000004">
      <c r="A6" s="8" t="s">
        <v>52</v>
      </c>
      <c r="L6" s="9"/>
    </row>
    <row r="7" spans="1:17" s="60" customFormat="1" ht="20.149999999999999" customHeight="1" x14ac:dyDescent="0.55000000000000004">
      <c r="A7" s="61"/>
      <c r="B7" s="247" t="s">
        <v>157</v>
      </c>
      <c r="C7" s="247"/>
      <c r="D7" s="247" t="s">
        <v>150</v>
      </c>
      <c r="E7" s="247"/>
      <c r="F7" s="247" t="s">
        <v>146</v>
      </c>
      <c r="G7" s="247"/>
      <c r="H7" s="247" t="s">
        <v>30</v>
      </c>
      <c r="I7" s="247"/>
      <c r="J7" s="249" t="s">
        <v>0</v>
      </c>
      <c r="K7" s="249"/>
      <c r="L7" s="247" t="s">
        <v>31</v>
      </c>
      <c r="M7" s="247"/>
      <c r="N7" s="247" t="s">
        <v>1</v>
      </c>
      <c r="O7" s="247"/>
      <c r="P7" s="247" t="s">
        <v>2</v>
      </c>
      <c r="Q7" s="247"/>
    </row>
    <row r="8" spans="1:17" s="6" customFormat="1" ht="20.149999999999999" customHeight="1" x14ac:dyDescent="0.55000000000000004">
      <c r="A8" s="26" t="s">
        <v>63</v>
      </c>
      <c r="B8" s="232" t="s">
        <v>24</v>
      </c>
      <c r="C8" s="232" t="s">
        <v>25</v>
      </c>
      <c r="D8" s="202" t="s">
        <v>24</v>
      </c>
      <c r="E8" s="202" t="s">
        <v>25</v>
      </c>
      <c r="F8" s="58" t="s">
        <v>24</v>
      </c>
      <c r="G8" s="58" t="s">
        <v>25</v>
      </c>
      <c r="H8" s="149" t="s">
        <v>24</v>
      </c>
      <c r="I8" s="149" t="s">
        <v>25</v>
      </c>
      <c r="J8" s="58" t="s">
        <v>24</v>
      </c>
      <c r="K8" s="58" t="s">
        <v>25</v>
      </c>
      <c r="L8" s="58" t="s">
        <v>24</v>
      </c>
      <c r="M8" s="58" t="s">
        <v>25</v>
      </c>
      <c r="N8" s="58" t="s">
        <v>24</v>
      </c>
      <c r="O8" s="58" t="s">
        <v>25</v>
      </c>
      <c r="P8" s="58" t="s">
        <v>24</v>
      </c>
      <c r="Q8" s="58" t="s">
        <v>25</v>
      </c>
    </row>
    <row r="9" spans="1:17" s="65" customFormat="1" ht="20.149999999999999" customHeight="1" x14ac:dyDescent="0.55000000000000004">
      <c r="A9" s="38" t="s">
        <v>53</v>
      </c>
      <c r="B9" s="80">
        <v>241475695</v>
      </c>
      <c r="C9" s="81">
        <v>14775</v>
      </c>
      <c r="D9" s="80">
        <v>260296479</v>
      </c>
      <c r="E9" s="81">
        <v>16184</v>
      </c>
      <c r="F9" s="80">
        <v>372243487</v>
      </c>
      <c r="G9" s="81">
        <v>22514</v>
      </c>
      <c r="H9" s="80">
        <v>412652295</v>
      </c>
      <c r="I9" s="81">
        <v>25463</v>
      </c>
      <c r="J9" s="80">
        <v>424098255</v>
      </c>
      <c r="K9" s="81">
        <v>27896</v>
      </c>
      <c r="L9" s="80">
        <v>488676004</v>
      </c>
      <c r="M9" s="81">
        <v>36384</v>
      </c>
      <c r="N9" s="80">
        <v>637075733</v>
      </c>
      <c r="O9" s="81">
        <v>46453</v>
      </c>
      <c r="P9" s="82">
        <v>788489742</v>
      </c>
      <c r="Q9" s="81">
        <v>57448</v>
      </c>
    </row>
    <row r="10" spans="1:17" s="65" customFormat="1" ht="20.149999999999999" customHeight="1" x14ac:dyDescent="0.55000000000000004">
      <c r="A10" s="36" t="s">
        <v>54</v>
      </c>
      <c r="B10" s="83">
        <v>815900</v>
      </c>
      <c r="C10" s="84">
        <v>20</v>
      </c>
      <c r="D10" s="83">
        <v>1270899</v>
      </c>
      <c r="E10" s="84">
        <v>29</v>
      </c>
      <c r="F10" s="83">
        <v>1548201</v>
      </c>
      <c r="G10" s="84">
        <v>31</v>
      </c>
      <c r="H10" s="83">
        <v>3917701</v>
      </c>
      <c r="I10" s="84">
        <v>49</v>
      </c>
      <c r="J10" s="83">
        <v>5403337</v>
      </c>
      <c r="K10" s="84">
        <v>62</v>
      </c>
      <c r="L10" s="83">
        <v>8431178</v>
      </c>
      <c r="M10" s="84">
        <v>111</v>
      </c>
      <c r="N10" s="83">
        <v>8655980</v>
      </c>
      <c r="O10" s="84">
        <v>105</v>
      </c>
      <c r="P10" s="85">
        <v>9482687</v>
      </c>
      <c r="Q10" s="84">
        <v>115</v>
      </c>
    </row>
    <row r="11" spans="1:17" s="65" customFormat="1" ht="20.149999999999999" customHeight="1" x14ac:dyDescent="0.55000000000000004">
      <c r="A11" s="36" t="s">
        <v>55</v>
      </c>
      <c r="B11" s="83">
        <v>22822848</v>
      </c>
      <c r="C11" s="84">
        <v>1897</v>
      </c>
      <c r="D11" s="83">
        <v>30503665</v>
      </c>
      <c r="E11" s="84">
        <v>2219</v>
      </c>
      <c r="F11" s="83">
        <v>52714193</v>
      </c>
      <c r="G11" s="84">
        <v>3835</v>
      </c>
      <c r="H11" s="83">
        <v>70077078</v>
      </c>
      <c r="I11" s="84">
        <v>4964</v>
      </c>
      <c r="J11" s="83">
        <v>82005608</v>
      </c>
      <c r="K11" s="84">
        <v>6036</v>
      </c>
      <c r="L11" s="83">
        <v>102666635</v>
      </c>
      <c r="M11" s="84">
        <v>8513</v>
      </c>
      <c r="N11" s="83">
        <v>157080969</v>
      </c>
      <c r="O11" s="84">
        <v>10674</v>
      </c>
      <c r="P11" s="85">
        <v>187580354</v>
      </c>
      <c r="Q11" s="84">
        <v>11821</v>
      </c>
    </row>
    <row r="12" spans="1:17" s="65" customFormat="1" ht="20.149999999999999" customHeight="1" x14ac:dyDescent="0.55000000000000004">
      <c r="A12" s="36" t="s">
        <v>56</v>
      </c>
      <c r="B12" s="83">
        <v>21264274</v>
      </c>
      <c r="C12" s="84">
        <v>5522</v>
      </c>
      <c r="D12" s="83">
        <v>10455063</v>
      </c>
      <c r="E12" s="84">
        <v>2803</v>
      </c>
      <c r="F12" s="83">
        <v>18765925</v>
      </c>
      <c r="G12" s="84">
        <v>5205</v>
      </c>
      <c r="H12" s="83">
        <v>33429445</v>
      </c>
      <c r="I12" s="84">
        <v>9205</v>
      </c>
      <c r="J12" s="83">
        <v>48385320</v>
      </c>
      <c r="K12" s="84">
        <v>13206</v>
      </c>
      <c r="L12" s="83">
        <v>48800404</v>
      </c>
      <c r="M12" s="84">
        <v>14494</v>
      </c>
      <c r="N12" s="83">
        <v>50371945</v>
      </c>
      <c r="O12" s="84">
        <v>17188</v>
      </c>
      <c r="P12" s="85">
        <v>47488828</v>
      </c>
      <c r="Q12" s="84">
        <v>18603</v>
      </c>
    </row>
    <row r="13" spans="1:17" s="65" customFormat="1" ht="20.149999999999999" customHeight="1" x14ac:dyDescent="0.55000000000000004">
      <c r="A13" s="36" t="s">
        <v>58</v>
      </c>
      <c r="B13" s="83">
        <v>0</v>
      </c>
      <c r="C13" s="86">
        <v>0</v>
      </c>
      <c r="D13" s="83">
        <v>0</v>
      </c>
      <c r="E13" s="86">
        <v>0</v>
      </c>
      <c r="F13" s="83">
        <v>0</v>
      </c>
      <c r="G13" s="86">
        <v>0</v>
      </c>
      <c r="H13" s="83">
        <v>0</v>
      </c>
      <c r="I13" s="86">
        <v>0</v>
      </c>
      <c r="J13" s="83">
        <v>0</v>
      </c>
      <c r="K13" s="84">
        <v>0</v>
      </c>
      <c r="L13" s="83">
        <v>0</v>
      </c>
      <c r="M13" s="84">
        <v>0</v>
      </c>
      <c r="N13" s="87">
        <v>0</v>
      </c>
      <c r="O13" s="84">
        <v>0</v>
      </c>
      <c r="P13" s="85">
        <v>0</v>
      </c>
      <c r="Q13" s="84">
        <v>0</v>
      </c>
    </row>
    <row r="14" spans="1:17" s="65" customFormat="1" ht="20.149999999999999" customHeight="1" x14ac:dyDescent="0.55000000000000004">
      <c r="A14" s="36" t="s">
        <v>59</v>
      </c>
      <c r="B14" s="83">
        <v>0</v>
      </c>
      <c r="C14" s="86">
        <v>0</v>
      </c>
      <c r="D14" s="83">
        <v>0</v>
      </c>
      <c r="E14" s="86">
        <v>0</v>
      </c>
      <c r="F14" s="83">
        <v>0</v>
      </c>
      <c r="G14" s="86">
        <v>0</v>
      </c>
      <c r="H14" s="83">
        <v>0</v>
      </c>
      <c r="I14" s="86">
        <v>0</v>
      </c>
      <c r="J14" s="83">
        <v>0</v>
      </c>
      <c r="K14" s="84">
        <v>0</v>
      </c>
      <c r="L14" s="83">
        <v>0</v>
      </c>
      <c r="M14" s="84">
        <v>0</v>
      </c>
      <c r="N14" s="87">
        <v>0</v>
      </c>
      <c r="O14" s="84">
        <v>0</v>
      </c>
      <c r="P14" s="85">
        <v>0</v>
      </c>
      <c r="Q14" s="84">
        <v>0</v>
      </c>
    </row>
    <row r="15" spans="1:17" s="65" customFormat="1" ht="20.149999999999999" customHeight="1" x14ac:dyDescent="0.55000000000000004">
      <c r="A15" s="36" t="s">
        <v>60</v>
      </c>
      <c r="B15" s="83">
        <v>5432790</v>
      </c>
      <c r="C15" s="84">
        <v>1804</v>
      </c>
      <c r="D15" s="83">
        <v>7317610</v>
      </c>
      <c r="E15" s="84">
        <v>2116</v>
      </c>
      <c r="F15" s="83">
        <v>12709640</v>
      </c>
      <c r="G15" s="84">
        <v>3660</v>
      </c>
      <c r="H15" s="83">
        <v>16804460</v>
      </c>
      <c r="I15" s="84">
        <v>4666</v>
      </c>
      <c r="J15" s="83">
        <v>19580540</v>
      </c>
      <c r="K15" s="84">
        <v>5762</v>
      </c>
      <c r="L15" s="83">
        <v>24061230</v>
      </c>
      <c r="M15" s="84">
        <v>8015</v>
      </c>
      <c r="N15" s="83">
        <v>36867700</v>
      </c>
      <c r="O15" s="84">
        <v>10040</v>
      </c>
      <c r="P15" s="85">
        <v>44013780</v>
      </c>
      <c r="Q15" s="84">
        <v>11096</v>
      </c>
    </row>
    <row r="16" spans="1:17" s="65" customFormat="1" ht="20.149999999999999" customHeight="1" x14ac:dyDescent="0.55000000000000004">
      <c r="A16" s="36" t="s">
        <v>61</v>
      </c>
      <c r="B16" s="83">
        <v>0</v>
      </c>
      <c r="C16" s="86">
        <v>0</v>
      </c>
      <c r="D16" s="83">
        <v>0</v>
      </c>
      <c r="E16" s="86">
        <v>0</v>
      </c>
      <c r="F16" s="83">
        <v>0</v>
      </c>
      <c r="G16" s="86">
        <v>0</v>
      </c>
      <c r="H16" s="83">
        <v>0</v>
      </c>
      <c r="I16" s="86">
        <v>0</v>
      </c>
      <c r="J16" s="83">
        <v>0</v>
      </c>
      <c r="K16" s="84">
        <v>0</v>
      </c>
      <c r="L16" s="83">
        <v>0</v>
      </c>
      <c r="M16" s="84">
        <v>0</v>
      </c>
      <c r="N16" s="87">
        <v>0</v>
      </c>
      <c r="O16" s="84">
        <v>0</v>
      </c>
      <c r="P16" s="85">
        <v>0</v>
      </c>
      <c r="Q16" s="84">
        <v>0</v>
      </c>
    </row>
    <row r="17" spans="1:17" s="65" customFormat="1" ht="20.149999999999999" customHeight="1" thickBot="1" x14ac:dyDescent="0.6">
      <c r="A17" s="25" t="s">
        <v>62</v>
      </c>
      <c r="B17" s="88">
        <v>0</v>
      </c>
      <c r="C17" s="89">
        <v>0</v>
      </c>
      <c r="D17" s="88">
        <v>0</v>
      </c>
      <c r="E17" s="89">
        <v>0</v>
      </c>
      <c r="F17" s="88">
        <v>0</v>
      </c>
      <c r="G17" s="89">
        <v>0</v>
      </c>
      <c r="H17" s="88">
        <v>0</v>
      </c>
      <c r="I17" s="89">
        <v>0</v>
      </c>
      <c r="J17" s="88">
        <v>0</v>
      </c>
      <c r="K17" s="90">
        <v>0</v>
      </c>
      <c r="L17" s="88">
        <v>0</v>
      </c>
      <c r="M17" s="90">
        <v>0</v>
      </c>
      <c r="N17" s="91">
        <v>0</v>
      </c>
      <c r="O17" s="90">
        <v>0</v>
      </c>
      <c r="P17" s="92">
        <v>0</v>
      </c>
      <c r="Q17" s="90">
        <v>0</v>
      </c>
    </row>
    <row r="18" spans="1:17" s="65" customFormat="1" ht="20.149999999999999" customHeight="1" thickTop="1" x14ac:dyDescent="0.55000000000000004">
      <c r="A18" s="24" t="s">
        <v>14</v>
      </c>
      <c r="B18" s="93">
        <f t="shared" ref="B18:C18" si="0">SUM(B9:B17)</f>
        <v>291811507</v>
      </c>
      <c r="C18" s="94">
        <f t="shared" si="0"/>
        <v>24018</v>
      </c>
      <c r="D18" s="93">
        <f t="shared" ref="D18:E18" si="1">SUM(D9:D17)</f>
        <v>309843716</v>
      </c>
      <c r="E18" s="94">
        <f t="shared" si="1"/>
        <v>23351</v>
      </c>
      <c r="F18" s="93">
        <f t="shared" ref="F18:Q18" si="2">SUM(F9:F17)</f>
        <v>457981446</v>
      </c>
      <c r="G18" s="94">
        <f t="shared" si="2"/>
        <v>35245</v>
      </c>
      <c r="H18" s="93">
        <f t="shared" ref="H18:I18" si="3">SUM(H9:H17)</f>
        <v>536880979</v>
      </c>
      <c r="I18" s="94">
        <f t="shared" si="3"/>
        <v>44347</v>
      </c>
      <c r="J18" s="93">
        <f t="shared" si="2"/>
        <v>579473060</v>
      </c>
      <c r="K18" s="94">
        <f t="shared" si="2"/>
        <v>52962</v>
      </c>
      <c r="L18" s="93">
        <f t="shared" si="2"/>
        <v>672635451</v>
      </c>
      <c r="M18" s="94">
        <f t="shared" si="2"/>
        <v>67517</v>
      </c>
      <c r="N18" s="93">
        <f t="shared" si="2"/>
        <v>890052327</v>
      </c>
      <c r="O18" s="94">
        <f t="shared" si="2"/>
        <v>84460</v>
      </c>
      <c r="P18" s="95">
        <f t="shared" si="2"/>
        <v>1077055391</v>
      </c>
      <c r="Q18" s="94">
        <f t="shared" si="2"/>
        <v>99083</v>
      </c>
    </row>
    <row r="19" spans="1:17" s="65" customFormat="1" ht="20.149999999999999" customHeight="1" x14ac:dyDescent="0.55000000000000004">
      <c r="A19" s="96"/>
    </row>
    <row r="20" spans="1:17" s="65" customFormat="1" ht="20.149999999999999" customHeight="1" x14ac:dyDescent="0.55000000000000004">
      <c r="A20" s="96"/>
      <c r="B20" s="247" t="s">
        <v>157</v>
      </c>
      <c r="C20" s="247"/>
      <c r="D20" s="247" t="s">
        <v>150</v>
      </c>
      <c r="E20" s="247"/>
      <c r="F20" s="247" t="s">
        <v>146</v>
      </c>
      <c r="G20" s="247"/>
      <c r="H20" s="247" t="s">
        <v>30</v>
      </c>
      <c r="I20" s="247"/>
      <c r="J20" s="249" t="s">
        <v>0</v>
      </c>
      <c r="K20" s="249"/>
      <c r="L20" s="247" t="s">
        <v>31</v>
      </c>
      <c r="M20" s="247"/>
      <c r="N20" s="247" t="s">
        <v>1</v>
      </c>
      <c r="O20" s="247"/>
      <c r="P20" s="247" t="s">
        <v>2</v>
      </c>
      <c r="Q20" s="247"/>
    </row>
    <row r="21" spans="1:17" s="65" customFormat="1" ht="20.149999999999999" customHeight="1" x14ac:dyDescent="0.55000000000000004">
      <c r="A21" s="26" t="s">
        <v>64</v>
      </c>
      <c r="B21" s="232" t="s">
        <v>24</v>
      </c>
      <c r="C21" s="232" t="s">
        <v>25</v>
      </c>
      <c r="D21" s="202" t="s">
        <v>24</v>
      </c>
      <c r="E21" s="202" t="s">
        <v>25</v>
      </c>
      <c r="F21" s="58" t="s">
        <v>24</v>
      </c>
      <c r="G21" s="58" t="s">
        <v>25</v>
      </c>
      <c r="H21" s="149" t="s">
        <v>24</v>
      </c>
      <c r="I21" s="149" t="s">
        <v>25</v>
      </c>
      <c r="J21" s="58" t="s">
        <v>24</v>
      </c>
      <c r="K21" s="58" t="s">
        <v>25</v>
      </c>
      <c r="L21" s="58" t="s">
        <v>24</v>
      </c>
      <c r="M21" s="58" t="s">
        <v>25</v>
      </c>
      <c r="N21" s="58" t="s">
        <v>24</v>
      </c>
      <c r="O21" s="58" t="s">
        <v>25</v>
      </c>
      <c r="P21" s="58" t="s">
        <v>24</v>
      </c>
      <c r="Q21" s="58" t="s">
        <v>25</v>
      </c>
    </row>
    <row r="22" spans="1:17" s="65" customFormat="1" ht="20.149999999999999" customHeight="1" x14ac:dyDescent="0.55000000000000004">
      <c r="A22" s="38" t="s">
        <v>53</v>
      </c>
      <c r="B22" s="97">
        <v>238995003</v>
      </c>
      <c r="C22" s="98">
        <v>14329</v>
      </c>
      <c r="D22" s="97">
        <v>238382197</v>
      </c>
      <c r="E22" s="98">
        <v>13913</v>
      </c>
      <c r="F22" s="97">
        <v>207371479</v>
      </c>
      <c r="G22" s="98">
        <v>14082</v>
      </c>
      <c r="H22" s="97">
        <v>185379690</v>
      </c>
      <c r="I22" s="98">
        <v>13948</v>
      </c>
      <c r="J22" s="97">
        <v>299419098</v>
      </c>
      <c r="K22" s="99">
        <v>21476</v>
      </c>
      <c r="L22" s="97">
        <v>348610785</v>
      </c>
      <c r="M22" s="99">
        <v>24424</v>
      </c>
      <c r="N22" s="97">
        <v>332749458</v>
      </c>
      <c r="O22" s="99">
        <v>25311</v>
      </c>
      <c r="P22" s="97">
        <v>384181818</v>
      </c>
      <c r="Q22" s="99">
        <v>28556</v>
      </c>
    </row>
    <row r="23" spans="1:17" s="65" customFormat="1" ht="20.149999999999999" customHeight="1" x14ac:dyDescent="0.55000000000000004">
      <c r="A23" s="36" t="s">
        <v>54</v>
      </c>
      <c r="B23" s="83">
        <v>13005313</v>
      </c>
      <c r="C23" s="100">
        <v>115</v>
      </c>
      <c r="D23" s="83">
        <v>20603195</v>
      </c>
      <c r="E23" s="100">
        <v>209</v>
      </c>
      <c r="F23" s="83">
        <v>29434205</v>
      </c>
      <c r="G23" s="100">
        <v>215</v>
      </c>
      <c r="H23" s="83">
        <v>15961604</v>
      </c>
      <c r="I23" s="100">
        <v>228</v>
      </c>
      <c r="J23" s="83">
        <v>24041521</v>
      </c>
      <c r="K23" s="84">
        <v>256</v>
      </c>
      <c r="L23" s="83">
        <v>20578271</v>
      </c>
      <c r="M23" s="84">
        <v>270</v>
      </c>
      <c r="N23" s="83">
        <v>15101906</v>
      </c>
      <c r="O23" s="84">
        <v>242</v>
      </c>
      <c r="P23" s="83">
        <v>32586502</v>
      </c>
      <c r="Q23" s="84">
        <v>465</v>
      </c>
    </row>
    <row r="24" spans="1:17" s="65" customFormat="1" ht="20.149999999999999" customHeight="1" x14ac:dyDescent="0.55000000000000004">
      <c r="A24" s="36" t="s">
        <v>55</v>
      </c>
      <c r="B24" s="83">
        <v>59544289</v>
      </c>
      <c r="C24" s="100">
        <v>5325</v>
      </c>
      <c r="D24" s="83">
        <v>57505295</v>
      </c>
      <c r="E24" s="100">
        <v>6234</v>
      </c>
      <c r="F24" s="83">
        <v>68950815</v>
      </c>
      <c r="G24" s="100">
        <v>6030</v>
      </c>
      <c r="H24" s="83">
        <v>180107678</v>
      </c>
      <c r="I24" s="100">
        <v>6790</v>
      </c>
      <c r="J24" s="83">
        <v>98780115</v>
      </c>
      <c r="K24" s="84">
        <v>10452</v>
      </c>
      <c r="L24" s="83">
        <v>183328841</v>
      </c>
      <c r="M24" s="84">
        <v>11279</v>
      </c>
      <c r="N24" s="83">
        <v>134859784</v>
      </c>
      <c r="O24" s="84">
        <v>10224</v>
      </c>
      <c r="P24" s="83">
        <v>218765077</v>
      </c>
      <c r="Q24" s="84">
        <v>14321</v>
      </c>
    </row>
    <row r="25" spans="1:17" s="65" customFormat="1" ht="20.149999999999999" customHeight="1" x14ac:dyDescent="0.55000000000000004">
      <c r="A25" s="36" t="s">
        <v>56</v>
      </c>
      <c r="B25" s="83">
        <v>8352074</v>
      </c>
      <c r="C25" s="100">
        <v>2158</v>
      </c>
      <c r="D25" s="83">
        <v>11039446</v>
      </c>
      <c r="E25" s="100">
        <v>2860</v>
      </c>
      <c r="F25" s="83">
        <v>15882433</v>
      </c>
      <c r="G25" s="100">
        <v>4276</v>
      </c>
      <c r="H25" s="83">
        <v>20919765</v>
      </c>
      <c r="I25" s="100">
        <v>6509</v>
      </c>
      <c r="J25" s="83">
        <v>27517349</v>
      </c>
      <c r="K25" s="84">
        <v>8808</v>
      </c>
      <c r="L25" s="83">
        <v>22146549</v>
      </c>
      <c r="M25" s="84">
        <v>8927</v>
      </c>
      <c r="N25" s="83">
        <v>21826271</v>
      </c>
      <c r="O25" s="84">
        <v>8858</v>
      </c>
      <c r="P25" s="83">
        <v>28268191</v>
      </c>
      <c r="Q25" s="84">
        <v>11737</v>
      </c>
    </row>
    <row r="26" spans="1:17" s="65" customFormat="1" ht="20.149999999999999" customHeight="1" x14ac:dyDescent="0.55000000000000004">
      <c r="A26" s="36" t="s">
        <v>58</v>
      </c>
      <c r="B26" s="83">
        <v>0</v>
      </c>
      <c r="C26" s="100">
        <v>0</v>
      </c>
      <c r="D26" s="83">
        <v>0</v>
      </c>
      <c r="E26" s="100">
        <v>0</v>
      </c>
      <c r="F26" s="83">
        <v>0</v>
      </c>
      <c r="G26" s="100">
        <v>0</v>
      </c>
      <c r="H26" s="83">
        <v>4031347</v>
      </c>
      <c r="I26" s="100">
        <v>1</v>
      </c>
      <c r="J26" s="83">
        <v>0</v>
      </c>
      <c r="K26" s="84">
        <v>0</v>
      </c>
      <c r="L26" s="83">
        <v>0</v>
      </c>
      <c r="M26" s="84">
        <v>0</v>
      </c>
      <c r="N26" s="83">
        <v>2601300</v>
      </c>
      <c r="O26" s="84">
        <v>3</v>
      </c>
      <c r="P26" s="83">
        <v>10304998</v>
      </c>
      <c r="Q26" s="84">
        <v>9</v>
      </c>
    </row>
    <row r="27" spans="1:17" s="65" customFormat="1" ht="20.149999999999999" customHeight="1" x14ac:dyDescent="0.55000000000000004">
      <c r="A27" s="36" t="s">
        <v>59</v>
      </c>
      <c r="B27" s="83">
        <v>0</v>
      </c>
      <c r="C27" s="100">
        <v>0</v>
      </c>
      <c r="D27" s="83">
        <v>0</v>
      </c>
      <c r="E27" s="100">
        <v>0</v>
      </c>
      <c r="F27" s="83">
        <v>0</v>
      </c>
      <c r="G27" s="100">
        <v>0</v>
      </c>
      <c r="H27" s="83">
        <v>0</v>
      </c>
      <c r="I27" s="100">
        <v>0</v>
      </c>
      <c r="J27" s="83">
        <v>172600</v>
      </c>
      <c r="K27" s="84">
        <v>1</v>
      </c>
      <c r="L27" s="83">
        <v>0</v>
      </c>
      <c r="M27" s="84">
        <v>0</v>
      </c>
      <c r="N27" s="87">
        <v>0</v>
      </c>
      <c r="O27" s="84">
        <v>0</v>
      </c>
      <c r="P27" s="83">
        <v>0</v>
      </c>
      <c r="Q27" s="84">
        <v>0</v>
      </c>
    </row>
    <row r="28" spans="1:17" s="65" customFormat="1" ht="20.149999999999999" customHeight="1" x14ac:dyDescent="0.55000000000000004">
      <c r="A28" s="36" t="s">
        <v>60</v>
      </c>
      <c r="B28" s="83">
        <v>13506600</v>
      </c>
      <c r="C28" s="100">
        <v>4970</v>
      </c>
      <c r="D28" s="83">
        <v>12933570</v>
      </c>
      <c r="E28" s="100">
        <v>5842</v>
      </c>
      <c r="F28" s="83">
        <v>15891270</v>
      </c>
      <c r="G28" s="100">
        <v>5677</v>
      </c>
      <c r="H28" s="83">
        <v>41542080</v>
      </c>
      <c r="I28" s="100">
        <v>6300</v>
      </c>
      <c r="J28" s="83">
        <v>23059070</v>
      </c>
      <c r="K28" s="84">
        <v>9750</v>
      </c>
      <c r="L28" s="83">
        <v>42913690</v>
      </c>
      <c r="M28" s="84">
        <v>10531</v>
      </c>
      <c r="N28" s="83">
        <v>31324960</v>
      </c>
      <c r="O28" s="84">
        <v>9536</v>
      </c>
      <c r="P28" s="83">
        <v>51401590</v>
      </c>
      <c r="Q28" s="84">
        <v>13482</v>
      </c>
    </row>
    <row r="29" spans="1:17" s="65" customFormat="1" ht="20.149999999999999" customHeight="1" x14ac:dyDescent="0.55000000000000004">
      <c r="A29" s="36" t="s">
        <v>61</v>
      </c>
      <c r="B29" s="83">
        <v>0</v>
      </c>
      <c r="C29" s="85">
        <v>0</v>
      </c>
      <c r="D29" s="83">
        <v>0</v>
      </c>
      <c r="E29" s="85">
        <v>0</v>
      </c>
      <c r="F29" s="83">
        <v>0</v>
      </c>
      <c r="G29" s="85">
        <v>0</v>
      </c>
      <c r="H29" s="83">
        <v>0</v>
      </c>
      <c r="I29" s="85">
        <v>0</v>
      </c>
      <c r="J29" s="83">
        <v>0</v>
      </c>
      <c r="K29" s="84">
        <v>0</v>
      </c>
      <c r="L29" s="83">
        <v>0</v>
      </c>
      <c r="M29" s="84">
        <v>0</v>
      </c>
      <c r="N29" s="87">
        <v>0</v>
      </c>
      <c r="O29" s="84">
        <v>0</v>
      </c>
      <c r="P29" s="83">
        <v>0</v>
      </c>
      <c r="Q29" s="84">
        <v>0</v>
      </c>
    </row>
    <row r="30" spans="1:17" s="65" customFormat="1" ht="20.149999999999999" customHeight="1" thickBot="1" x14ac:dyDescent="0.6">
      <c r="A30" s="25" t="s">
        <v>62</v>
      </c>
      <c r="B30" s="88">
        <v>0</v>
      </c>
      <c r="C30" s="92">
        <v>0</v>
      </c>
      <c r="D30" s="88">
        <v>0</v>
      </c>
      <c r="E30" s="92">
        <v>0</v>
      </c>
      <c r="F30" s="88">
        <v>0</v>
      </c>
      <c r="G30" s="92">
        <v>0</v>
      </c>
      <c r="H30" s="88">
        <v>0</v>
      </c>
      <c r="I30" s="92">
        <v>0</v>
      </c>
      <c r="J30" s="88">
        <v>0</v>
      </c>
      <c r="K30" s="90">
        <v>0</v>
      </c>
      <c r="L30" s="88">
        <v>0</v>
      </c>
      <c r="M30" s="90">
        <v>0</v>
      </c>
      <c r="N30" s="91">
        <v>0</v>
      </c>
      <c r="O30" s="90">
        <v>0</v>
      </c>
      <c r="P30" s="88">
        <v>0</v>
      </c>
      <c r="Q30" s="90">
        <v>0</v>
      </c>
    </row>
    <row r="31" spans="1:17" s="65" customFormat="1" ht="20.149999999999999" customHeight="1" thickTop="1" x14ac:dyDescent="0.55000000000000004">
      <c r="A31" s="24" t="s">
        <v>14</v>
      </c>
      <c r="B31" s="93">
        <f t="shared" ref="B31:C31" si="4">SUM(B22:B30)</f>
        <v>333403279</v>
      </c>
      <c r="C31" s="101">
        <f t="shared" si="4"/>
        <v>26897</v>
      </c>
      <c r="D31" s="93">
        <f t="shared" ref="D31:E31" si="5">SUM(D22:D30)</f>
        <v>340463703</v>
      </c>
      <c r="E31" s="101">
        <f t="shared" si="5"/>
        <v>29058</v>
      </c>
      <c r="F31" s="93">
        <f t="shared" ref="F31:M31" si="6">SUM(F22:F30)</f>
        <v>337530202</v>
      </c>
      <c r="G31" s="101">
        <f t="shared" si="6"/>
        <v>30280</v>
      </c>
      <c r="H31" s="93">
        <f t="shared" ref="H31:I31" si="7">SUM(H22:H30)</f>
        <v>447942164</v>
      </c>
      <c r="I31" s="101">
        <f t="shared" si="7"/>
        <v>33776</v>
      </c>
      <c r="J31" s="93">
        <f t="shared" si="6"/>
        <v>472989753</v>
      </c>
      <c r="K31" s="94">
        <f t="shared" si="6"/>
        <v>50743</v>
      </c>
      <c r="L31" s="93">
        <f t="shared" si="6"/>
        <v>617578136</v>
      </c>
      <c r="M31" s="94">
        <f t="shared" si="6"/>
        <v>55431</v>
      </c>
      <c r="N31" s="93">
        <f>SUM(N22:N30)</f>
        <v>538463679</v>
      </c>
      <c r="O31" s="94">
        <f>SUM(O22:O30)</f>
        <v>54174</v>
      </c>
      <c r="P31" s="93">
        <f>SUM(P22:P30)</f>
        <v>725508176</v>
      </c>
      <c r="Q31" s="94">
        <f>SUM(Q22:Q30)</f>
        <v>68570</v>
      </c>
    </row>
  </sheetData>
  <customSheetViews>
    <customSheetView guid="{D3151968-5D6D-4F40-844C-4C5665E2DF1B}">
      <pane xSplit="1" ySplit="8" topLeftCell="B9" activePane="bottomRight" state="frozen"/>
      <selection pane="bottomRight" activeCell="B31" sqref="B31"/>
      <pageMargins left="0.59055118110236227" right="0.59055118110236227" top="0.59055118110236227" bottom="0.59055118110236227" header="0.31496062992125984" footer="0.31496062992125984"/>
      <printOptions horizontalCentered="1"/>
      <pageSetup paperSize="9" scale="56" orientation="portrait" r:id="rId1"/>
    </customSheetView>
  </customSheetViews>
  <mergeCells count="16">
    <mergeCell ref="B7:C7"/>
    <mergeCell ref="B20:C20"/>
    <mergeCell ref="D7:E7"/>
    <mergeCell ref="D20:E20"/>
    <mergeCell ref="F20:G20"/>
    <mergeCell ref="J20:K20"/>
    <mergeCell ref="L20:M20"/>
    <mergeCell ref="F7:G7"/>
    <mergeCell ref="N20:O20"/>
    <mergeCell ref="P20:Q20"/>
    <mergeCell ref="H20:I20"/>
    <mergeCell ref="P7:Q7"/>
    <mergeCell ref="N7:O7"/>
    <mergeCell ref="L7:M7"/>
    <mergeCell ref="J7:K7"/>
    <mergeCell ref="H7:I7"/>
  </mergeCells>
  <phoneticPr fontId="1"/>
  <conditionalFormatting sqref="D9:E17 D22:E31">
    <cfRule type="containsBlanks" dxfId="17" priority="2">
      <formula>LEN(TRIM(D9))=0</formula>
    </cfRule>
  </conditionalFormatting>
  <conditionalFormatting sqref="B9:C17 B22:C31">
    <cfRule type="containsBlanks" dxfId="16" priority="1">
      <formula>LEN(TRIM(B9))=0</formula>
    </cfRule>
  </conditionalFormatting>
  <hyperlinks>
    <hyperlink ref="A1" location="目次!A1" display="目次へ戻る"/>
  </hyperlinks>
  <printOptions horizontalCentered="1"/>
  <pageMargins left="0.59055118110236227" right="0.59055118110236227" top="0.59055118110236227" bottom="0.59055118110236227" header="0.31496062992125984" footer="0.31496062992125984"/>
  <pageSetup paperSize="9" scale="56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zoomScaleNormal="100" workbookViewId="0"/>
  </sheetViews>
  <sheetFormatPr defaultColWidth="8.58203125" defaultRowHeight="14" x14ac:dyDescent="0.3"/>
  <cols>
    <col min="1" max="1" width="18.25" style="2" bestFit="1" customWidth="1"/>
    <col min="2" max="11" width="10.08203125" style="1" customWidth="1"/>
    <col min="12" max="16384" width="8.58203125" style="1"/>
  </cols>
  <sheetData>
    <row r="1" spans="1:10" ht="14.5" x14ac:dyDescent="0.3">
      <c r="A1" s="137" t="s">
        <v>141</v>
      </c>
    </row>
    <row r="3" spans="1:10" s="60" customFormat="1" ht="18.5" x14ac:dyDescent="0.55000000000000004">
      <c r="A3" s="59" t="s">
        <v>20</v>
      </c>
    </row>
    <row r="4" spans="1:10" s="60" customFormat="1" ht="18.5" x14ac:dyDescent="0.55000000000000004">
      <c r="A4" s="59" t="s">
        <v>65</v>
      </c>
    </row>
    <row r="5" spans="1:10" s="60" customFormat="1" ht="14.5" customHeight="1" x14ac:dyDescent="0.55000000000000004">
      <c r="A5" s="61"/>
    </row>
    <row r="6" spans="1:10" s="60" customFormat="1" ht="20.149999999999999" customHeight="1" x14ac:dyDescent="0.55000000000000004">
      <c r="A6" s="8" t="s">
        <v>52</v>
      </c>
      <c r="H6" s="9"/>
    </row>
    <row r="7" spans="1:10" s="60" customFormat="1" ht="20.149999999999999" customHeight="1" x14ac:dyDescent="0.55000000000000004">
      <c r="A7" s="250" t="s">
        <v>63</v>
      </c>
      <c r="B7" s="247" t="s">
        <v>66</v>
      </c>
      <c r="C7" s="247"/>
      <c r="D7" s="249" t="s">
        <v>67</v>
      </c>
      <c r="E7" s="249"/>
      <c r="F7" s="247" t="s">
        <v>68</v>
      </c>
      <c r="G7" s="247"/>
      <c r="H7" s="247" t="s">
        <v>12</v>
      </c>
      <c r="I7" s="247"/>
    </row>
    <row r="8" spans="1:10" s="6" customFormat="1" ht="20.149999999999999" customHeight="1" x14ac:dyDescent="0.55000000000000004">
      <c r="A8" s="251"/>
      <c r="B8" s="58" t="s">
        <v>24</v>
      </c>
      <c r="C8" s="58" t="s">
        <v>25</v>
      </c>
      <c r="D8" s="58" t="s">
        <v>24</v>
      </c>
      <c r="E8" s="58" t="s">
        <v>25</v>
      </c>
      <c r="F8" s="58" t="s">
        <v>24</v>
      </c>
      <c r="G8" s="58" t="s">
        <v>25</v>
      </c>
      <c r="H8" s="58" t="s">
        <v>24</v>
      </c>
      <c r="I8" s="58" t="s">
        <v>25</v>
      </c>
    </row>
    <row r="9" spans="1:10" s="65" customFormat="1" ht="20.149999999999999" customHeight="1" x14ac:dyDescent="0.55000000000000004">
      <c r="A9" s="235" t="s">
        <v>158</v>
      </c>
      <c r="B9" s="102">
        <v>194533952</v>
      </c>
      <c r="C9" s="103">
        <v>17998</v>
      </c>
      <c r="D9" s="102">
        <v>82216079</v>
      </c>
      <c r="E9" s="103">
        <v>4959</v>
      </c>
      <c r="F9" s="102">
        <v>15061476</v>
      </c>
      <c r="G9" s="103">
        <v>1061</v>
      </c>
      <c r="H9" s="104">
        <f t="shared" ref="H9" si="0">SUM(B9,D9,F9)</f>
        <v>291811507</v>
      </c>
      <c r="I9" s="103">
        <f t="shared" ref="I9" si="1">SUM(C9,E9,G9)</f>
        <v>24018</v>
      </c>
      <c r="J9" s="10"/>
    </row>
    <row r="10" spans="1:10" s="65" customFormat="1" ht="20.149999999999999" customHeight="1" x14ac:dyDescent="0.55000000000000004">
      <c r="A10" s="22" t="s">
        <v>151</v>
      </c>
      <c r="B10" s="102">
        <v>229555993</v>
      </c>
      <c r="C10" s="103">
        <v>17961</v>
      </c>
      <c r="D10" s="102">
        <v>68415051</v>
      </c>
      <c r="E10" s="103">
        <v>4330</v>
      </c>
      <c r="F10" s="102">
        <v>11872672</v>
      </c>
      <c r="G10" s="103">
        <v>1060</v>
      </c>
      <c r="H10" s="104">
        <f t="shared" ref="H10" si="2">SUM(B10,D10,F10)</f>
        <v>309843716</v>
      </c>
      <c r="I10" s="103">
        <f t="shared" ref="I10" si="3">SUM(C10,E10,G10)</f>
        <v>23351</v>
      </c>
      <c r="J10" s="10"/>
    </row>
    <row r="11" spans="1:10" s="65" customFormat="1" ht="20.149999999999999" customHeight="1" x14ac:dyDescent="0.55000000000000004">
      <c r="A11" s="150" t="s">
        <v>17</v>
      </c>
      <c r="B11" s="102">
        <v>369869607</v>
      </c>
      <c r="C11" s="103">
        <v>28881</v>
      </c>
      <c r="D11" s="102">
        <v>66668332</v>
      </c>
      <c r="E11" s="103">
        <v>4626</v>
      </c>
      <c r="F11" s="102">
        <v>21443507</v>
      </c>
      <c r="G11" s="103">
        <v>1738</v>
      </c>
      <c r="H11" s="104">
        <f t="shared" ref="H11:I13" si="4">SUM(B11,D11,F11)</f>
        <v>457981446</v>
      </c>
      <c r="I11" s="103">
        <f t="shared" si="4"/>
        <v>35245</v>
      </c>
      <c r="J11" s="10"/>
    </row>
    <row r="12" spans="1:10" s="65" customFormat="1" ht="20.149999999999999" customHeight="1" x14ac:dyDescent="0.55000000000000004">
      <c r="A12" s="150" t="s">
        <v>145</v>
      </c>
      <c r="B12" s="102">
        <v>443928665</v>
      </c>
      <c r="C12" s="103">
        <v>36660</v>
      </c>
      <c r="D12" s="102">
        <v>63323463</v>
      </c>
      <c r="E12" s="103">
        <v>5112</v>
      </c>
      <c r="F12" s="102">
        <v>29628851</v>
      </c>
      <c r="G12" s="103">
        <v>2575</v>
      </c>
      <c r="H12" s="104">
        <f t="shared" si="4"/>
        <v>536880979</v>
      </c>
      <c r="I12" s="103">
        <f t="shared" si="4"/>
        <v>44347</v>
      </c>
      <c r="J12" s="12"/>
    </row>
    <row r="13" spans="1:10" s="65" customFormat="1" ht="20.149999999999999" customHeight="1" x14ac:dyDescent="0.55000000000000004">
      <c r="A13" s="36" t="s">
        <v>0</v>
      </c>
      <c r="B13" s="105">
        <v>483541403</v>
      </c>
      <c r="C13" s="14">
        <v>44186</v>
      </c>
      <c r="D13" s="105">
        <v>63122794</v>
      </c>
      <c r="E13" s="14">
        <v>5831</v>
      </c>
      <c r="F13" s="105">
        <v>32808863</v>
      </c>
      <c r="G13" s="14">
        <v>2945</v>
      </c>
      <c r="H13" s="106">
        <f t="shared" si="4"/>
        <v>579473060</v>
      </c>
      <c r="I13" s="14">
        <f t="shared" si="4"/>
        <v>52962</v>
      </c>
      <c r="J13" s="12"/>
    </row>
    <row r="14" spans="1:10" s="65" customFormat="1" ht="20.149999999999999" customHeight="1" x14ac:dyDescent="0.55000000000000004">
      <c r="A14" s="36" t="s">
        <v>31</v>
      </c>
      <c r="B14" s="105">
        <v>562156330</v>
      </c>
      <c r="C14" s="14">
        <v>56582</v>
      </c>
      <c r="D14" s="105">
        <v>73596421</v>
      </c>
      <c r="E14" s="14">
        <v>7590</v>
      </c>
      <c r="F14" s="105">
        <v>36882700</v>
      </c>
      <c r="G14" s="14">
        <v>3345</v>
      </c>
      <c r="H14" s="106">
        <f t="shared" ref="H14:H16" si="5">SUM(B14,D14,F14)</f>
        <v>672635451</v>
      </c>
      <c r="I14" s="14">
        <f t="shared" ref="I14:I16" si="6">SUM(C14,E14,G14)</f>
        <v>67517</v>
      </c>
      <c r="J14" s="12"/>
    </row>
    <row r="15" spans="1:10" s="65" customFormat="1" ht="20.149999999999999" customHeight="1" x14ac:dyDescent="0.55000000000000004">
      <c r="A15" s="36" t="s">
        <v>32</v>
      </c>
      <c r="B15" s="105">
        <v>775380930</v>
      </c>
      <c r="C15" s="14">
        <v>72870</v>
      </c>
      <c r="D15" s="105">
        <v>78763445</v>
      </c>
      <c r="E15" s="14">
        <v>7764</v>
      </c>
      <c r="F15" s="105">
        <v>35907952</v>
      </c>
      <c r="G15" s="14">
        <v>3826</v>
      </c>
      <c r="H15" s="106">
        <f t="shared" si="5"/>
        <v>890052327</v>
      </c>
      <c r="I15" s="14">
        <f t="shared" si="6"/>
        <v>84460</v>
      </c>
      <c r="J15" s="12"/>
    </row>
    <row r="16" spans="1:10" s="65" customFormat="1" ht="20.149999999999999" customHeight="1" x14ac:dyDescent="0.55000000000000004">
      <c r="A16" s="37" t="s">
        <v>33</v>
      </c>
      <c r="B16" s="107">
        <v>941251839</v>
      </c>
      <c r="C16" s="15">
        <v>86773</v>
      </c>
      <c r="D16" s="107">
        <v>89850553</v>
      </c>
      <c r="E16" s="15">
        <v>7796</v>
      </c>
      <c r="F16" s="107">
        <v>45952999</v>
      </c>
      <c r="G16" s="15">
        <v>4514</v>
      </c>
      <c r="H16" s="107">
        <f t="shared" si="5"/>
        <v>1077055391</v>
      </c>
      <c r="I16" s="15">
        <f t="shared" si="6"/>
        <v>99083</v>
      </c>
    </row>
    <row r="17" spans="1:12" s="65" customFormat="1" ht="29.5" customHeight="1" x14ac:dyDescent="0.55000000000000004">
      <c r="A17" s="96"/>
    </row>
    <row r="18" spans="1:12" s="65" customFormat="1" ht="14.5" x14ac:dyDescent="0.55000000000000004">
      <c r="A18" s="250" t="s">
        <v>64</v>
      </c>
      <c r="B18" s="249" t="s">
        <v>69</v>
      </c>
      <c r="C18" s="247"/>
      <c r="D18" s="249" t="s">
        <v>70</v>
      </c>
      <c r="E18" s="247"/>
      <c r="F18" s="249" t="s">
        <v>71</v>
      </c>
      <c r="G18" s="247"/>
      <c r="H18" s="249" t="s">
        <v>72</v>
      </c>
      <c r="I18" s="247"/>
      <c r="J18" s="249" t="s">
        <v>14</v>
      </c>
      <c r="K18" s="247"/>
    </row>
    <row r="19" spans="1:12" s="65" customFormat="1" ht="14.5" x14ac:dyDescent="0.55000000000000004">
      <c r="A19" s="251"/>
      <c r="B19" s="58" t="s">
        <v>24</v>
      </c>
      <c r="C19" s="58" t="s">
        <v>25</v>
      </c>
      <c r="D19" s="58" t="s">
        <v>24</v>
      </c>
      <c r="E19" s="58" t="s">
        <v>25</v>
      </c>
      <c r="F19" s="58" t="s">
        <v>24</v>
      </c>
      <c r="G19" s="58" t="s">
        <v>25</v>
      </c>
      <c r="H19" s="58" t="s">
        <v>24</v>
      </c>
      <c r="I19" s="58" t="s">
        <v>25</v>
      </c>
      <c r="J19" s="58" t="s">
        <v>24</v>
      </c>
      <c r="K19" s="58" t="s">
        <v>25</v>
      </c>
      <c r="L19" s="10"/>
    </row>
    <row r="20" spans="1:12" s="65" customFormat="1" ht="20.25" customHeight="1" x14ac:dyDescent="0.55000000000000004">
      <c r="A20" s="235" t="s">
        <v>158</v>
      </c>
      <c r="B20" s="270">
        <v>87713005</v>
      </c>
      <c r="C20" s="271">
        <v>6745</v>
      </c>
      <c r="D20" s="270">
        <v>151268806</v>
      </c>
      <c r="E20" s="271">
        <v>10465</v>
      </c>
      <c r="F20" s="270">
        <v>30936290</v>
      </c>
      <c r="G20" s="271">
        <v>2398</v>
      </c>
      <c r="H20" s="274">
        <v>63485178</v>
      </c>
      <c r="I20" s="273">
        <v>7289</v>
      </c>
      <c r="J20" s="272">
        <f t="shared" ref="J20" si="7">SUM(B20,D20,F20,H20)</f>
        <v>333403279</v>
      </c>
      <c r="K20" s="103">
        <f t="shared" ref="K20" si="8">SUM(C20,E20,G20,I20)</f>
        <v>26897</v>
      </c>
    </row>
    <row r="21" spans="1:12" s="65" customFormat="1" ht="20.25" customHeight="1" x14ac:dyDescent="0.55000000000000004">
      <c r="A21" s="246" t="s">
        <v>153</v>
      </c>
      <c r="B21" s="102">
        <v>123731125</v>
      </c>
      <c r="C21" s="103">
        <v>10234</v>
      </c>
      <c r="D21" s="102">
        <v>110633734</v>
      </c>
      <c r="E21" s="103">
        <v>8861</v>
      </c>
      <c r="F21" s="102">
        <v>58167035</v>
      </c>
      <c r="G21" s="103">
        <v>3113</v>
      </c>
      <c r="H21" s="102">
        <v>48017642</v>
      </c>
      <c r="I21" s="103">
        <v>6854</v>
      </c>
      <c r="J21" s="104">
        <f t="shared" ref="J21:K21" si="9">SUM(B21,D21,F21,H21)</f>
        <v>340549536</v>
      </c>
      <c r="K21" s="103">
        <f t="shared" si="9"/>
        <v>29062</v>
      </c>
      <c r="L21" s="10"/>
    </row>
    <row r="22" spans="1:12" s="65" customFormat="1" ht="20.25" customHeight="1" x14ac:dyDescent="0.55000000000000004">
      <c r="A22" s="22" t="s">
        <v>17</v>
      </c>
      <c r="B22" s="102">
        <v>158445265</v>
      </c>
      <c r="C22" s="103">
        <v>13098</v>
      </c>
      <c r="D22" s="102">
        <v>106588346</v>
      </c>
      <c r="E22" s="103">
        <v>7040</v>
      </c>
      <c r="F22" s="102">
        <v>34914330</v>
      </c>
      <c r="G22" s="103">
        <v>3691</v>
      </c>
      <c r="H22" s="102">
        <v>37582261</v>
      </c>
      <c r="I22" s="103">
        <v>6451</v>
      </c>
      <c r="J22" s="104">
        <f t="shared" ref="J22:K24" si="10">SUM(B22,D22,F22,H22)</f>
        <v>337530202</v>
      </c>
      <c r="K22" s="103">
        <f t="shared" si="10"/>
        <v>30280</v>
      </c>
      <c r="L22" s="12"/>
    </row>
    <row r="23" spans="1:12" s="65" customFormat="1" ht="20.25" customHeight="1" x14ac:dyDescent="0.55000000000000004">
      <c r="A23" s="165" t="s">
        <v>145</v>
      </c>
      <c r="B23" s="102">
        <v>150882820</v>
      </c>
      <c r="C23" s="103">
        <v>14892</v>
      </c>
      <c r="D23" s="102">
        <v>227787876</v>
      </c>
      <c r="E23" s="103">
        <v>7985</v>
      </c>
      <c r="F23" s="102">
        <v>35153743</v>
      </c>
      <c r="G23" s="103">
        <v>4158</v>
      </c>
      <c r="H23" s="102">
        <v>34117725</v>
      </c>
      <c r="I23" s="103">
        <v>6741</v>
      </c>
      <c r="J23" s="104">
        <f t="shared" si="10"/>
        <v>447942164</v>
      </c>
      <c r="K23" s="103">
        <f t="shared" si="10"/>
        <v>33776</v>
      </c>
      <c r="L23" s="12"/>
    </row>
    <row r="24" spans="1:12" s="65" customFormat="1" ht="20.149999999999999" customHeight="1" x14ac:dyDescent="0.55000000000000004">
      <c r="A24" s="22" t="s">
        <v>0</v>
      </c>
      <c r="B24" s="105">
        <v>225535581</v>
      </c>
      <c r="C24" s="14">
        <v>22736</v>
      </c>
      <c r="D24" s="105">
        <v>171122670</v>
      </c>
      <c r="E24" s="14">
        <v>15539</v>
      </c>
      <c r="F24" s="105">
        <v>42041839</v>
      </c>
      <c r="G24" s="14">
        <v>5309</v>
      </c>
      <c r="H24" s="105">
        <v>34289663</v>
      </c>
      <c r="I24" s="14">
        <v>7159</v>
      </c>
      <c r="J24" s="106">
        <f t="shared" si="10"/>
        <v>472989753</v>
      </c>
      <c r="K24" s="14">
        <f t="shared" si="10"/>
        <v>50743</v>
      </c>
      <c r="L24" s="12"/>
    </row>
    <row r="25" spans="1:12" s="65" customFormat="1" ht="20.149999999999999" customHeight="1" x14ac:dyDescent="0.55000000000000004">
      <c r="A25" s="22" t="s">
        <v>31</v>
      </c>
      <c r="B25" s="105">
        <v>337710524</v>
      </c>
      <c r="C25" s="14">
        <v>26037</v>
      </c>
      <c r="D25" s="105">
        <v>174298382</v>
      </c>
      <c r="E25" s="14">
        <v>14272</v>
      </c>
      <c r="F25" s="105">
        <v>66291915</v>
      </c>
      <c r="G25" s="14">
        <v>7302</v>
      </c>
      <c r="H25" s="105">
        <v>39277315</v>
      </c>
      <c r="I25" s="14">
        <v>7820</v>
      </c>
      <c r="J25" s="106">
        <f t="shared" ref="J25:J27" si="11">SUM(B25,D25,F25,H25)</f>
        <v>617578136</v>
      </c>
      <c r="K25" s="14">
        <f t="shared" ref="K25:K27" si="12">SUM(C25,E25,G25,I25)</f>
        <v>55431</v>
      </c>
      <c r="L25" s="12"/>
    </row>
    <row r="26" spans="1:12" ht="20.149999999999999" customHeight="1" x14ac:dyDescent="0.3">
      <c r="A26" s="22" t="s">
        <v>32</v>
      </c>
      <c r="B26" s="105">
        <v>276122046</v>
      </c>
      <c r="C26" s="14">
        <v>24997</v>
      </c>
      <c r="D26" s="105">
        <v>126333274</v>
      </c>
      <c r="E26" s="14">
        <v>11176</v>
      </c>
      <c r="F26" s="105">
        <v>90296149</v>
      </c>
      <c r="G26" s="14">
        <v>9083</v>
      </c>
      <c r="H26" s="105">
        <v>45712208</v>
      </c>
      <c r="I26" s="14">
        <v>8918</v>
      </c>
      <c r="J26" s="106">
        <f t="shared" si="11"/>
        <v>538463677</v>
      </c>
      <c r="K26" s="14">
        <f t="shared" si="12"/>
        <v>54174</v>
      </c>
    </row>
    <row r="27" spans="1:12" ht="20.149999999999999" customHeight="1" x14ac:dyDescent="0.3">
      <c r="A27" s="23" t="s">
        <v>33</v>
      </c>
      <c r="B27" s="107">
        <v>237516932</v>
      </c>
      <c r="C27" s="15">
        <v>16661</v>
      </c>
      <c r="D27" s="107">
        <v>317462706</v>
      </c>
      <c r="E27" s="15">
        <v>29681</v>
      </c>
      <c r="F27" s="107">
        <v>112197176</v>
      </c>
      <c r="G27" s="15">
        <v>11504</v>
      </c>
      <c r="H27" s="107">
        <v>58331362</v>
      </c>
      <c r="I27" s="15">
        <v>10724</v>
      </c>
      <c r="J27" s="107">
        <f t="shared" si="11"/>
        <v>725508176</v>
      </c>
      <c r="K27" s="15">
        <f t="shared" si="12"/>
        <v>68570</v>
      </c>
    </row>
  </sheetData>
  <customSheetViews>
    <customSheetView guid="{D3151968-5D6D-4F40-844C-4C5665E2DF1B}">
      <selection activeCell="B9" sqref="B9:G9"/>
      <pageMargins left="0.59055118110236227" right="0.59055118110236227" top="0.59055118110236227" bottom="0.59055118110236227" header="0.31496062992125984" footer="0.31496062992125984"/>
      <printOptions horizontalCentered="1"/>
      <pageSetup paperSize="9" scale="56" orientation="portrait" r:id="rId1"/>
    </customSheetView>
  </customSheetViews>
  <mergeCells count="11">
    <mergeCell ref="A7:A8"/>
    <mergeCell ref="A18:A19"/>
    <mergeCell ref="J18:K18"/>
    <mergeCell ref="B18:C18"/>
    <mergeCell ref="D18:E18"/>
    <mergeCell ref="F18:G18"/>
    <mergeCell ref="H18:I18"/>
    <mergeCell ref="B7:C7"/>
    <mergeCell ref="D7:E7"/>
    <mergeCell ref="F7:G7"/>
    <mergeCell ref="H7:I7"/>
  </mergeCells>
  <phoneticPr fontId="1"/>
  <conditionalFormatting sqref="B20:I20">
    <cfRule type="containsBlanks" dxfId="15" priority="2">
      <formula>LEN(TRIM(B20))=0</formula>
    </cfRule>
  </conditionalFormatting>
  <conditionalFormatting sqref="B9:G9">
    <cfRule type="containsBlanks" dxfId="14" priority="3">
      <formula>LEN(TRIM(B9))=0</formula>
    </cfRule>
  </conditionalFormatting>
  <hyperlinks>
    <hyperlink ref="A1" location="目次!A1" display="目次へ戻る"/>
  </hyperlinks>
  <printOptions horizontalCentered="1"/>
  <pageMargins left="0.59055118110236227" right="0.59055118110236227" top="0.59055118110236227" bottom="0.59055118110236227" header="0.31496062992125984" footer="0.31496062992125984"/>
  <pageSetup paperSize="9" scale="56" orientation="portrait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zoomScaleNormal="100" workbookViewId="0">
      <pane xSplit="1" ySplit="11" topLeftCell="B12" activePane="bottomRight" state="frozen"/>
      <selection pane="topRight" activeCell="B1" sqref="B1"/>
      <selection pane="bottomLeft" activeCell="A12" sqref="A12"/>
      <selection pane="bottomRight"/>
    </sheetView>
  </sheetViews>
  <sheetFormatPr defaultColWidth="8.58203125" defaultRowHeight="14" x14ac:dyDescent="0.3"/>
  <cols>
    <col min="1" max="1" width="10.33203125" style="2" bestFit="1" customWidth="1"/>
    <col min="2" max="10" width="14.33203125" style="1" customWidth="1"/>
    <col min="11" max="16384" width="8.58203125" style="1"/>
  </cols>
  <sheetData>
    <row r="1" spans="1:14" ht="14.5" x14ac:dyDescent="0.3">
      <c r="A1" s="137" t="s">
        <v>140</v>
      </c>
    </row>
    <row r="3" spans="1:14" s="60" customFormat="1" ht="18.5" x14ac:dyDescent="0.55000000000000004">
      <c r="A3" s="59" t="s">
        <v>20</v>
      </c>
    </row>
    <row r="4" spans="1:14" s="60" customFormat="1" ht="18.5" x14ac:dyDescent="0.55000000000000004">
      <c r="A4" s="59" t="s">
        <v>84</v>
      </c>
    </row>
    <row r="5" spans="1:14" s="60" customFormat="1" ht="14.5" customHeight="1" x14ac:dyDescent="0.55000000000000004">
      <c r="A5" s="61"/>
    </row>
    <row r="6" spans="1:14" s="60" customFormat="1" ht="17.5" x14ac:dyDescent="0.55000000000000004">
      <c r="A6" s="8" t="s">
        <v>85</v>
      </c>
    </row>
    <row r="7" spans="1:14" s="60" customFormat="1" ht="17.5" x14ac:dyDescent="0.55000000000000004">
      <c r="A7" s="8" t="s">
        <v>137</v>
      </c>
    </row>
    <row r="8" spans="1:14" s="60" customFormat="1" ht="20.149999999999999" customHeight="1" x14ac:dyDescent="0.55000000000000004">
      <c r="A8" s="61"/>
    </row>
    <row r="9" spans="1:14" s="60" customFormat="1" ht="17.5" x14ac:dyDescent="0.55000000000000004">
      <c r="A9" s="8" t="s">
        <v>13</v>
      </c>
      <c r="H9" s="9"/>
    </row>
    <row r="10" spans="1:14" s="65" customFormat="1" ht="35.15" customHeight="1" x14ac:dyDescent="0.55000000000000004">
      <c r="A10" s="96"/>
      <c r="B10" s="32" t="s">
        <v>73</v>
      </c>
      <c r="C10" s="32" t="s">
        <v>78</v>
      </c>
      <c r="D10" s="32" t="s">
        <v>79</v>
      </c>
      <c r="E10" s="32" t="s">
        <v>80</v>
      </c>
      <c r="F10" s="32" t="s">
        <v>81</v>
      </c>
      <c r="G10" s="249" t="s">
        <v>82</v>
      </c>
      <c r="H10" s="249"/>
      <c r="I10" s="249"/>
      <c r="J10" s="249"/>
    </row>
    <row r="11" spans="1:14" s="65" customFormat="1" ht="35.15" customHeight="1" x14ac:dyDescent="0.55000000000000004">
      <c r="A11" s="96"/>
      <c r="B11" s="58" t="s">
        <v>36</v>
      </c>
      <c r="C11" s="58" t="s">
        <v>37</v>
      </c>
      <c r="D11" s="58" t="s">
        <v>38</v>
      </c>
      <c r="E11" s="58" t="s">
        <v>39</v>
      </c>
      <c r="F11" s="58" t="s">
        <v>83</v>
      </c>
      <c r="G11" s="58" t="s">
        <v>74</v>
      </c>
      <c r="H11" s="58" t="s">
        <v>75</v>
      </c>
      <c r="I11" s="58" t="s">
        <v>76</v>
      </c>
      <c r="J11" s="58" t="s">
        <v>77</v>
      </c>
    </row>
    <row r="12" spans="1:14" s="65" customFormat="1" ht="20.149999999999999" customHeight="1" x14ac:dyDescent="0.55000000000000004">
      <c r="A12" s="21" t="s">
        <v>158</v>
      </c>
      <c r="B12" s="108">
        <v>3829273580</v>
      </c>
      <c r="C12" s="108">
        <v>0</v>
      </c>
      <c r="D12" s="108">
        <v>1432677658</v>
      </c>
      <c r="E12" s="108">
        <v>245671992</v>
      </c>
      <c r="F12" s="108">
        <f>SUM(G12:N12)</f>
        <v>2150923930</v>
      </c>
      <c r="G12" s="188">
        <v>1111872681</v>
      </c>
      <c r="H12" s="108">
        <v>1031418455</v>
      </c>
      <c r="I12" s="108">
        <v>7094800</v>
      </c>
      <c r="J12" s="189">
        <v>537994</v>
      </c>
      <c r="K12" s="27"/>
      <c r="L12" s="27"/>
      <c r="M12" s="27"/>
      <c r="N12" s="27"/>
    </row>
    <row r="13" spans="1:14" s="65" customFormat="1" ht="20.149999999999999" customHeight="1" x14ac:dyDescent="0.55000000000000004">
      <c r="A13" s="165" t="s">
        <v>151</v>
      </c>
      <c r="B13" s="167">
        <v>2284168089</v>
      </c>
      <c r="C13" s="167">
        <v>0</v>
      </c>
      <c r="D13" s="167">
        <v>990933304</v>
      </c>
      <c r="E13" s="167">
        <v>170270391</v>
      </c>
      <c r="F13" s="167">
        <f>SUM(G13:N13)</f>
        <v>1122964394</v>
      </c>
      <c r="G13" s="168">
        <v>501275457</v>
      </c>
      <c r="H13" s="167">
        <v>619115940</v>
      </c>
      <c r="I13" s="167">
        <v>2304000</v>
      </c>
      <c r="J13" s="169">
        <v>268997</v>
      </c>
      <c r="K13" s="27"/>
      <c r="L13" s="27"/>
      <c r="M13" s="27"/>
      <c r="N13" s="27"/>
    </row>
    <row r="14" spans="1:14" s="65" customFormat="1" ht="20.149999999999999" customHeight="1" x14ac:dyDescent="0.55000000000000004">
      <c r="A14" s="165" t="s">
        <v>17</v>
      </c>
      <c r="B14" s="167">
        <f t="shared" ref="B14:B19" si="0">SUM(C14:F14)</f>
        <v>2494395570</v>
      </c>
      <c r="C14" s="167">
        <v>6008500</v>
      </c>
      <c r="D14" s="167">
        <v>1109720291</v>
      </c>
      <c r="E14" s="167">
        <v>202629539</v>
      </c>
      <c r="F14" s="167">
        <f>SUM(G14:N14)</f>
        <v>1176037240</v>
      </c>
      <c r="G14" s="168">
        <v>531958617</v>
      </c>
      <c r="H14" s="167">
        <v>640548971</v>
      </c>
      <c r="I14" s="167">
        <v>3260655</v>
      </c>
      <c r="J14" s="169">
        <v>268997</v>
      </c>
      <c r="K14" s="27"/>
      <c r="L14" s="27"/>
      <c r="M14" s="27"/>
      <c r="N14" s="27"/>
    </row>
    <row r="15" spans="1:14" s="65" customFormat="1" ht="20.149999999999999" customHeight="1" x14ac:dyDescent="0.55000000000000004">
      <c r="A15" s="165" t="s">
        <v>145</v>
      </c>
      <c r="B15" s="167">
        <f>SUM(C15:F15)</f>
        <v>2154989321</v>
      </c>
      <c r="C15" s="167">
        <v>3089765</v>
      </c>
      <c r="D15" s="167">
        <v>1189837379</v>
      </c>
      <c r="E15" s="167">
        <v>167808915</v>
      </c>
      <c r="F15" s="167">
        <f>SUM(G15:N15)</f>
        <v>794253262</v>
      </c>
      <c r="G15" s="168">
        <v>295810494</v>
      </c>
      <c r="H15" s="167">
        <v>497058268</v>
      </c>
      <c r="I15" s="167">
        <v>1271500</v>
      </c>
      <c r="J15" s="169">
        <v>113000</v>
      </c>
      <c r="K15" s="27"/>
      <c r="L15" s="27"/>
      <c r="M15" s="27"/>
      <c r="N15" s="27"/>
    </row>
    <row r="16" spans="1:14" s="65" customFormat="1" ht="20.149999999999999" customHeight="1" x14ac:dyDescent="0.55000000000000004">
      <c r="A16" s="22" t="s">
        <v>0</v>
      </c>
      <c r="B16" s="109">
        <f t="shared" si="0"/>
        <v>2945183152</v>
      </c>
      <c r="C16" s="109">
        <v>77738322</v>
      </c>
      <c r="D16" s="109">
        <v>1105746685</v>
      </c>
      <c r="E16" s="109">
        <v>251353243</v>
      </c>
      <c r="F16" s="109">
        <f>SUM(G16:N16)</f>
        <v>1510344902</v>
      </c>
      <c r="G16" s="110">
        <v>599112397</v>
      </c>
      <c r="H16" s="109">
        <v>905528371</v>
      </c>
      <c r="I16" s="109">
        <v>4907337</v>
      </c>
      <c r="J16" s="111">
        <v>796797</v>
      </c>
      <c r="K16" s="28"/>
      <c r="L16" s="28"/>
      <c r="M16" s="28"/>
      <c r="N16" s="28"/>
    </row>
    <row r="17" spans="1:14" s="65" customFormat="1" ht="20.149999999999999" customHeight="1" x14ac:dyDescent="0.55000000000000004">
      <c r="A17" s="22" t="s">
        <v>31</v>
      </c>
      <c r="B17" s="109">
        <f t="shared" si="0"/>
        <v>3478954620</v>
      </c>
      <c r="C17" s="109">
        <v>6180768</v>
      </c>
      <c r="D17" s="109">
        <v>1360860775</v>
      </c>
      <c r="E17" s="109">
        <v>325885730</v>
      </c>
      <c r="F17" s="109">
        <f t="shared" ref="F17:F19" si="1">SUM(G17:N17)</f>
        <v>1786027347</v>
      </c>
      <c r="G17" s="110">
        <v>751091396</v>
      </c>
      <c r="H17" s="109">
        <v>1029932033</v>
      </c>
      <c r="I17" s="109">
        <v>3497137</v>
      </c>
      <c r="J17" s="111">
        <v>1506781</v>
      </c>
      <c r="K17" s="29"/>
      <c r="L17" s="29"/>
      <c r="M17" s="29"/>
      <c r="N17" s="29"/>
    </row>
    <row r="18" spans="1:14" s="65" customFormat="1" ht="20.149999999999999" customHeight="1" x14ac:dyDescent="0.55000000000000004">
      <c r="A18" s="22" t="s">
        <v>32</v>
      </c>
      <c r="B18" s="109">
        <f t="shared" si="0"/>
        <v>3825515392</v>
      </c>
      <c r="C18" s="109">
        <v>3514509</v>
      </c>
      <c r="D18" s="109">
        <v>1381373065</v>
      </c>
      <c r="E18" s="109">
        <v>403116719</v>
      </c>
      <c r="F18" s="109">
        <f t="shared" si="1"/>
        <v>2037511099</v>
      </c>
      <c r="G18" s="110">
        <v>934327949</v>
      </c>
      <c r="H18" s="109">
        <v>1094799340</v>
      </c>
      <c r="I18" s="109">
        <v>6750329</v>
      </c>
      <c r="J18" s="111">
        <v>1633481</v>
      </c>
      <c r="K18" s="29"/>
      <c r="L18" s="29"/>
      <c r="M18" s="29"/>
      <c r="N18" s="29"/>
    </row>
    <row r="19" spans="1:14" s="65" customFormat="1" ht="20.149999999999999" customHeight="1" x14ac:dyDescent="0.55000000000000004">
      <c r="A19" s="23" t="s">
        <v>33</v>
      </c>
      <c r="B19" s="112">
        <f t="shared" si="0"/>
        <v>4077513879</v>
      </c>
      <c r="C19" s="112">
        <v>9322050</v>
      </c>
      <c r="D19" s="112">
        <v>1267902970</v>
      </c>
      <c r="E19" s="112">
        <v>476967305</v>
      </c>
      <c r="F19" s="114">
        <f t="shared" si="1"/>
        <v>2323321554</v>
      </c>
      <c r="G19" s="113">
        <v>1070096779</v>
      </c>
      <c r="H19" s="112">
        <v>1245496965</v>
      </c>
      <c r="I19" s="112">
        <v>6094329</v>
      </c>
      <c r="J19" s="114">
        <v>1633481</v>
      </c>
      <c r="K19" s="29"/>
      <c r="L19" s="29"/>
      <c r="M19" s="29"/>
      <c r="N19" s="29"/>
    </row>
  </sheetData>
  <customSheetViews>
    <customSheetView guid="{D3151968-5D6D-4F40-844C-4C5665E2DF1B}">
      <pane xSplit="1" ySplit="11" topLeftCell="B12" activePane="bottomRight" state="frozen"/>
      <selection pane="bottomRight" activeCell="G12" sqref="G12:J12"/>
      <pageMargins left="0.59055118110236227" right="0.59055118110236227" top="0.59055118110236227" bottom="0.59055118110236227" header="0.31496062992125984" footer="0.31496062992125984"/>
      <printOptions horizontalCentered="1"/>
      <pageSetup paperSize="9" scale="56" orientation="portrait" r:id="rId1"/>
    </customSheetView>
  </customSheetViews>
  <mergeCells count="1">
    <mergeCell ref="G10:J10"/>
  </mergeCells>
  <phoneticPr fontId="2"/>
  <conditionalFormatting sqref="B13:J13">
    <cfRule type="containsBlanks" dxfId="13" priority="2">
      <formula>LEN(TRIM(B13))=0</formula>
    </cfRule>
  </conditionalFormatting>
  <conditionalFormatting sqref="B12:J12">
    <cfRule type="containsBlanks" dxfId="12" priority="1">
      <formula>LEN(TRIM(B12))=0</formula>
    </cfRule>
  </conditionalFormatting>
  <hyperlinks>
    <hyperlink ref="A1" location="目次!A1" display="目次へ戻る"/>
  </hyperlinks>
  <printOptions horizontalCentered="1"/>
  <pageMargins left="0.59055118110236227" right="0.59055118110236227" top="0.59055118110236227" bottom="0.59055118110236227" header="0.31496062992125984" footer="0.31496062992125984"/>
  <pageSetup paperSize="9" scale="56" orientation="portrait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zoomScaleNormal="100" workbookViewId="0">
      <pane xSplit="1" ySplit="10" topLeftCell="B11" activePane="bottomRight" state="frozen"/>
      <selection pane="topRight" activeCell="B1" sqref="B1"/>
      <selection pane="bottomLeft" activeCell="A11" sqref="A11"/>
      <selection pane="bottomRight"/>
    </sheetView>
  </sheetViews>
  <sheetFormatPr defaultColWidth="8.58203125" defaultRowHeight="14" x14ac:dyDescent="0.3"/>
  <cols>
    <col min="1" max="1" width="10.33203125" style="2" bestFit="1" customWidth="1"/>
    <col min="2" max="6" width="14.33203125" style="1" customWidth="1"/>
    <col min="7" max="16384" width="8.58203125" style="1"/>
  </cols>
  <sheetData>
    <row r="1" spans="1:6" ht="14.5" x14ac:dyDescent="0.3">
      <c r="A1" s="137" t="s">
        <v>141</v>
      </c>
    </row>
    <row r="3" spans="1:6" s="60" customFormat="1" ht="18.5" x14ac:dyDescent="0.55000000000000004">
      <c r="A3" s="59" t="s">
        <v>20</v>
      </c>
    </row>
    <row r="4" spans="1:6" s="60" customFormat="1" ht="18.5" x14ac:dyDescent="0.55000000000000004">
      <c r="A4" s="59" t="s">
        <v>86</v>
      </c>
    </row>
    <row r="5" spans="1:6" s="60" customFormat="1" ht="14.5" customHeight="1" x14ac:dyDescent="0.55000000000000004">
      <c r="A5" s="61"/>
    </row>
    <row r="6" spans="1:6" s="60" customFormat="1" ht="20.149999999999999" customHeight="1" x14ac:dyDescent="0.55000000000000004">
      <c r="A6" s="8" t="s">
        <v>88</v>
      </c>
    </row>
    <row r="7" spans="1:6" s="60" customFormat="1" ht="20.149999999999999" customHeight="1" x14ac:dyDescent="0.55000000000000004">
      <c r="A7" s="8" t="s">
        <v>87</v>
      </c>
    </row>
    <row r="8" spans="1:6" s="60" customFormat="1" ht="20.149999999999999" customHeight="1" x14ac:dyDescent="0.55000000000000004">
      <c r="A8" s="61"/>
    </row>
    <row r="9" spans="1:6" s="60" customFormat="1" ht="20.149999999999999" customHeight="1" x14ac:dyDescent="0.55000000000000004">
      <c r="A9" s="8" t="s">
        <v>52</v>
      </c>
    </row>
    <row r="10" spans="1:6" s="65" customFormat="1" ht="20.149999999999999" customHeight="1" x14ac:dyDescent="0.55000000000000004">
      <c r="A10" s="96"/>
      <c r="B10" s="78" t="s">
        <v>91</v>
      </c>
      <c r="C10" s="78" t="s">
        <v>89</v>
      </c>
      <c r="D10" s="78" t="s">
        <v>90</v>
      </c>
    </row>
    <row r="11" spans="1:6" s="65" customFormat="1" ht="20.149999999999999" customHeight="1" x14ac:dyDescent="0.55000000000000004">
      <c r="A11" s="21" t="s">
        <v>158</v>
      </c>
      <c r="B11" s="204">
        <v>0</v>
      </c>
      <c r="C11" s="205">
        <v>2</v>
      </c>
      <c r="D11" s="206">
        <v>0</v>
      </c>
      <c r="E11" s="30"/>
      <c r="F11" s="30"/>
    </row>
    <row r="12" spans="1:6" s="65" customFormat="1" ht="20.149999999999999" customHeight="1" x14ac:dyDescent="0.55000000000000004">
      <c r="A12" s="165" t="s">
        <v>151</v>
      </c>
      <c r="B12" s="127">
        <v>0</v>
      </c>
      <c r="C12" s="128">
        <v>1</v>
      </c>
      <c r="D12" s="129">
        <v>0</v>
      </c>
      <c r="E12" s="30"/>
      <c r="F12" s="30"/>
    </row>
    <row r="13" spans="1:6" s="65" customFormat="1" ht="20.149999999999999" customHeight="1" x14ac:dyDescent="0.55000000000000004">
      <c r="A13" s="165" t="s">
        <v>17</v>
      </c>
      <c r="B13" s="127">
        <v>132100000</v>
      </c>
      <c r="C13" s="128">
        <v>1</v>
      </c>
      <c r="D13" s="129">
        <v>1</v>
      </c>
      <c r="E13" s="30"/>
      <c r="F13" s="30"/>
    </row>
    <row r="14" spans="1:6" s="65" customFormat="1" ht="20.149999999999999" customHeight="1" x14ac:dyDescent="0.55000000000000004">
      <c r="A14" s="165" t="s">
        <v>145</v>
      </c>
      <c r="B14" s="127">
        <v>8281188</v>
      </c>
      <c r="C14" s="128">
        <v>3</v>
      </c>
      <c r="D14" s="129">
        <v>2</v>
      </c>
      <c r="E14" s="31"/>
      <c r="F14" s="31"/>
    </row>
    <row r="15" spans="1:6" s="65" customFormat="1" ht="20.149999999999999" customHeight="1" x14ac:dyDescent="0.55000000000000004">
      <c r="A15" s="22" t="s">
        <v>0</v>
      </c>
      <c r="B15" s="130">
        <v>152274435</v>
      </c>
      <c r="C15" s="131">
        <v>16</v>
      </c>
      <c r="D15" s="132">
        <v>5</v>
      </c>
      <c r="E15" s="31"/>
      <c r="F15" s="31"/>
    </row>
    <row r="16" spans="1:6" s="65" customFormat="1" ht="20.149999999999999" customHeight="1" x14ac:dyDescent="0.55000000000000004">
      <c r="A16" s="22" t="s">
        <v>31</v>
      </c>
      <c r="B16" s="66">
        <v>125799900</v>
      </c>
      <c r="C16" s="131">
        <v>9</v>
      </c>
      <c r="D16" s="132">
        <v>3</v>
      </c>
      <c r="E16" s="31"/>
      <c r="F16" s="31"/>
    </row>
    <row r="17" spans="1:6" s="65" customFormat="1" ht="20.149999999999999" customHeight="1" x14ac:dyDescent="0.55000000000000004">
      <c r="A17" s="22" t="s">
        <v>32</v>
      </c>
      <c r="B17" s="66">
        <v>63085120</v>
      </c>
      <c r="C17" s="131">
        <v>18</v>
      </c>
      <c r="D17" s="132">
        <v>4</v>
      </c>
      <c r="E17" s="31"/>
      <c r="F17" s="31"/>
    </row>
    <row r="18" spans="1:6" ht="19.5" customHeight="1" x14ac:dyDescent="0.3">
      <c r="A18" s="23" t="s">
        <v>33</v>
      </c>
      <c r="B18" s="72">
        <v>64310779</v>
      </c>
      <c r="C18" s="133">
        <v>22</v>
      </c>
      <c r="D18" s="134">
        <v>6</v>
      </c>
    </row>
  </sheetData>
  <customSheetViews>
    <customSheetView guid="{D3151968-5D6D-4F40-844C-4C5665E2DF1B}">
      <pane xSplit="1" ySplit="10" topLeftCell="B11" activePane="bottomRight" state="frozen"/>
      <selection pane="bottomRight" activeCell="B11" sqref="B11:D11"/>
      <pageMargins left="0.59055118110236227" right="0.59055118110236227" top="0.59055118110236227" bottom="0.59055118110236227" header="0.31496062992125984" footer="0.31496062992125984"/>
      <printOptions horizontalCentered="1"/>
      <pageSetup paperSize="9" scale="56" orientation="portrait" r:id="rId1"/>
    </customSheetView>
  </customSheetViews>
  <phoneticPr fontId="1"/>
  <conditionalFormatting sqref="B12:D12">
    <cfRule type="containsBlanks" dxfId="11" priority="2">
      <formula>LEN(TRIM(B12))=0</formula>
    </cfRule>
  </conditionalFormatting>
  <conditionalFormatting sqref="B11:D11">
    <cfRule type="containsBlanks" dxfId="10" priority="1">
      <formula>LEN(TRIM(B11))=0</formula>
    </cfRule>
  </conditionalFormatting>
  <hyperlinks>
    <hyperlink ref="A1" location="目次!A1" display="目次へ戻る"/>
  </hyperlinks>
  <printOptions horizontalCentered="1"/>
  <pageMargins left="0.59055118110236227" right="0.59055118110236227" top="0.59055118110236227" bottom="0.59055118110236227" header="0.31496062992125984" footer="0.31496062992125984"/>
  <pageSetup paperSize="9" scale="56" orientation="portrait"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8"/>
  <sheetViews>
    <sheetView zoomScaleNormal="100" zoomScaleSheetLayoutView="90" workbookViewId="0">
      <pane xSplit="2" ySplit="10" topLeftCell="C11" activePane="bottomRight" state="frozen"/>
      <selection pane="topRight" activeCell="C1" sqref="C1"/>
      <selection pane="bottomLeft" activeCell="A11" sqref="A11"/>
      <selection pane="bottomRight"/>
    </sheetView>
  </sheetViews>
  <sheetFormatPr defaultColWidth="8.58203125" defaultRowHeight="14" outlineLevelRow="1" x14ac:dyDescent="0.3"/>
  <cols>
    <col min="1" max="1" width="6.58203125" style="1" bestFit="1" customWidth="1"/>
    <col min="2" max="2" width="10.33203125" style="2" bestFit="1" customWidth="1"/>
    <col min="3" max="3" width="9.33203125" style="1" customWidth="1"/>
    <col min="4" max="4" width="8.25" style="1" customWidth="1"/>
    <col min="5" max="5" width="6.08203125" style="1" customWidth="1"/>
    <col min="6" max="6" width="8.25" style="1" customWidth="1"/>
    <col min="7" max="7" width="8.08203125" style="1" customWidth="1"/>
    <col min="8" max="8" width="6.08203125" style="1" customWidth="1"/>
    <col min="9" max="9" width="9" style="1" customWidth="1"/>
    <col min="10" max="10" width="8.25" style="1" customWidth="1"/>
    <col min="11" max="11" width="6.08203125" style="1" customWidth="1"/>
    <col min="12" max="12" width="8.58203125" style="1" customWidth="1"/>
    <col min="13" max="13" width="8.25" style="1" customWidth="1"/>
    <col min="14" max="14" width="6.08203125" style="1" customWidth="1"/>
    <col min="15" max="15" width="9.83203125" style="1" customWidth="1"/>
    <col min="16" max="16" width="8.25" style="1" customWidth="1"/>
    <col min="17" max="17" width="7" style="1" customWidth="1"/>
    <col min="18" max="16384" width="8.58203125" style="1"/>
  </cols>
  <sheetData>
    <row r="1" spans="1:17" ht="14.5" x14ac:dyDescent="0.3">
      <c r="A1" s="137" t="s">
        <v>141</v>
      </c>
      <c r="B1" s="137"/>
    </row>
    <row r="3" spans="1:17" s="60" customFormat="1" ht="18.5" x14ac:dyDescent="0.55000000000000004">
      <c r="A3" s="59" t="s">
        <v>92</v>
      </c>
    </row>
    <row r="4" spans="1:17" s="60" customFormat="1" ht="18.5" x14ac:dyDescent="0.55000000000000004">
      <c r="A4" s="59" t="s">
        <v>149</v>
      </c>
    </row>
    <row r="5" spans="1:17" s="60" customFormat="1" ht="14.5" customHeight="1" x14ac:dyDescent="0.55000000000000004">
      <c r="A5" s="61"/>
    </row>
    <row r="6" spans="1:17" s="60" customFormat="1" ht="17.5" x14ac:dyDescent="0.55000000000000004">
      <c r="A6" s="8" t="s">
        <v>95</v>
      </c>
    </row>
    <row r="7" spans="1:17" s="60" customFormat="1" ht="17.5" x14ac:dyDescent="0.55000000000000004">
      <c r="A7" s="9" t="s">
        <v>154</v>
      </c>
    </row>
    <row r="8" spans="1:17" s="60" customFormat="1" ht="18" thickBot="1" x14ac:dyDescent="0.6">
      <c r="A8" s="8" t="s">
        <v>96</v>
      </c>
    </row>
    <row r="9" spans="1:17" s="65" customFormat="1" ht="20.149999999999999" customHeight="1" x14ac:dyDescent="0.55000000000000004">
      <c r="B9" s="96"/>
      <c r="C9" s="249" t="s">
        <v>97</v>
      </c>
      <c r="D9" s="249"/>
      <c r="E9" s="249"/>
      <c r="F9" s="249" t="s">
        <v>101</v>
      </c>
      <c r="G9" s="249"/>
      <c r="H9" s="249"/>
      <c r="I9" s="249" t="s">
        <v>102</v>
      </c>
      <c r="J9" s="249"/>
      <c r="K9" s="249"/>
      <c r="L9" s="249" t="s">
        <v>94</v>
      </c>
      <c r="M9" s="249"/>
      <c r="N9" s="255"/>
      <c r="O9" s="252" t="s">
        <v>16</v>
      </c>
      <c r="P9" s="253"/>
      <c r="Q9" s="254"/>
    </row>
    <row r="10" spans="1:17" s="174" customFormat="1" ht="27.75" customHeight="1" x14ac:dyDescent="0.55000000000000004">
      <c r="B10" s="178"/>
      <c r="C10" s="173" t="s">
        <v>98</v>
      </c>
      <c r="D10" s="173" t="s">
        <v>99</v>
      </c>
      <c r="E10" s="173" t="s">
        <v>100</v>
      </c>
      <c r="F10" s="173" t="s">
        <v>98</v>
      </c>
      <c r="G10" s="173" t="s">
        <v>99</v>
      </c>
      <c r="H10" s="173" t="s">
        <v>100</v>
      </c>
      <c r="I10" s="173" t="s">
        <v>98</v>
      </c>
      <c r="J10" s="173" t="s">
        <v>99</v>
      </c>
      <c r="K10" s="173" t="s">
        <v>100</v>
      </c>
      <c r="L10" s="173" t="s">
        <v>98</v>
      </c>
      <c r="M10" s="173" t="s">
        <v>99</v>
      </c>
      <c r="N10" s="177" t="s">
        <v>100</v>
      </c>
      <c r="O10" s="176" t="s">
        <v>98</v>
      </c>
      <c r="P10" s="173" t="s">
        <v>99</v>
      </c>
      <c r="Q10" s="175" t="s">
        <v>100</v>
      </c>
    </row>
    <row r="11" spans="1:17" s="65" customFormat="1" ht="20.149999999999999" customHeight="1" x14ac:dyDescent="0.55000000000000004">
      <c r="B11" s="38" t="s">
        <v>158</v>
      </c>
      <c r="C11" s="207">
        <f>SUM(C13:C21)</f>
        <v>161335</v>
      </c>
      <c r="D11" s="207">
        <f>SUM(D13:D21)</f>
        <v>39462</v>
      </c>
      <c r="E11" s="208">
        <f t="shared" ref="E11" si="0">ROUND(D11/C11*100,1)</f>
        <v>24.5</v>
      </c>
      <c r="F11" s="207">
        <f>SUM(F13:F21)</f>
        <v>569760</v>
      </c>
      <c r="G11" s="207">
        <f>SUM(G13:G21)</f>
        <v>171397</v>
      </c>
      <c r="H11" s="208">
        <f t="shared" ref="H11" si="1">ROUND(G11/F11*100,1)</f>
        <v>30.1</v>
      </c>
      <c r="I11" s="207">
        <f>SUM(I13:I21)</f>
        <v>16761</v>
      </c>
      <c r="J11" s="207">
        <f>SUM(J13:J21)</f>
        <v>8244</v>
      </c>
      <c r="K11" s="208">
        <f t="shared" ref="K11" si="2">ROUND(J11/I11*100,1)</f>
        <v>49.2</v>
      </c>
      <c r="L11" s="207">
        <f>SUM(L13:L21)</f>
        <v>243780</v>
      </c>
      <c r="M11" s="207">
        <f>SUM(M13:M21)</f>
        <v>14696</v>
      </c>
      <c r="N11" s="209">
        <f t="shared" ref="N11" si="3">ROUND(M11/L11*100,1)</f>
        <v>6</v>
      </c>
      <c r="O11" s="210">
        <f>SUM(C11,F11,I11,L11)</f>
        <v>991636</v>
      </c>
      <c r="P11" s="207">
        <f>SUM(D11,G11,J11,M11)</f>
        <v>233799</v>
      </c>
      <c r="Q11" s="211">
        <f t="shared" ref="Q11" si="4">ROUND(P11/O11*100,1)</f>
        <v>23.6</v>
      </c>
    </row>
    <row r="12" spans="1:17" s="135" customFormat="1" ht="20.149999999999999" customHeight="1" x14ac:dyDescent="0.55000000000000004">
      <c r="A12" s="224"/>
      <c r="B12" s="225" t="s">
        <v>152</v>
      </c>
      <c r="C12" s="226"/>
      <c r="D12" s="226"/>
      <c r="E12" s="226"/>
      <c r="F12" s="226"/>
      <c r="G12" s="226"/>
      <c r="H12" s="226"/>
      <c r="I12" s="227"/>
      <c r="J12" s="226"/>
      <c r="K12" s="226"/>
      <c r="L12" s="226"/>
      <c r="M12" s="226"/>
      <c r="N12" s="226"/>
      <c r="O12" s="228"/>
      <c r="P12" s="226"/>
      <c r="Q12" s="226"/>
    </row>
    <row r="13" spans="1:17" s="65" customFormat="1" ht="20.149999999999999" customHeight="1" outlineLevel="1" x14ac:dyDescent="0.55000000000000004">
      <c r="A13" s="203"/>
      <c r="B13" s="229" t="s">
        <v>3</v>
      </c>
      <c r="C13" s="207">
        <v>24478</v>
      </c>
      <c r="D13" s="207">
        <v>6207</v>
      </c>
      <c r="E13" s="208">
        <f t="shared" ref="E13:E21" si="5">ROUND(D13/C13*100,1)</f>
        <v>25.4</v>
      </c>
      <c r="F13" s="207">
        <v>76948</v>
      </c>
      <c r="G13" s="207">
        <v>24105</v>
      </c>
      <c r="H13" s="208">
        <f t="shared" ref="H13:H21" si="6">ROUND(G13/F13*100,1)</f>
        <v>31.3</v>
      </c>
      <c r="I13" s="207">
        <v>1971</v>
      </c>
      <c r="J13" s="207">
        <v>935</v>
      </c>
      <c r="K13" s="208">
        <f t="shared" ref="K13:K21" si="7">ROUND(J13/I13*100,1)</f>
        <v>47.4</v>
      </c>
      <c r="L13" s="207">
        <v>21735</v>
      </c>
      <c r="M13" s="207">
        <v>1046</v>
      </c>
      <c r="N13" s="209">
        <f t="shared" ref="N13:N21" si="8">ROUND(M13/L13*100,1)</f>
        <v>4.8</v>
      </c>
      <c r="O13" s="210">
        <f>SUM(C13,F13,I13,L13)</f>
        <v>125132</v>
      </c>
      <c r="P13" s="207">
        <f>SUM(D13,G13,J13,M13)</f>
        <v>32293</v>
      </c>
      <c r="Q13" s="211">
        <f t="shared" ref="Q13:Q21" si="9">ROUND(P13/O13*100,1)</f>
        <v>25.8</v>
      </c>
    </row>
    <row r="14" spans="1:17" s="65" customFormat="1" ht="20.149999999999999" customHeight="1" outlineLevel="1" x14ac:dyDescent="0.55000000000000004">
      <c r="B14" s="230" t="s">
        <v>4</v>
      </c>
      <c r="C14" s="207">
        <v>14943</v>
      </c>
      <c r="D14" s="207">
        <v>3596</v>
      </c>
      <c r="E14" s="208">
        <f t="shared" si="5"/>
        <v>24.1</v>
      </c>
      <c r="F14" s="207">
        <v>48230</v>
      </c>
      <c r="G14" s="207">
        <v>14537</v>
      </c>
      <c r="H14" s="208">
        <f t="shared" si="6"/>
        <v>30.1</v>
      </c>
      <c r="I14" s="207">
        <v>1227</v>
      </c>
      <c r="J14" s="207">
        <v>682</v>
      </c>
      <c r="K14" s="208">
        <f t="shared" si="7"/>
        <v>55.6</v>
      </c>
      <c r="L14" s="207">
        <v>17198</v>
      </c>
      <c r="M14" s="207">
        <v>1008</v>
      </c>
      <c r="N14" s="209">
        <f t="shared" si="8"/>
        <v>5.9</v>
      </c>
      <c r="O14" s="210">
        <f t="shared" ref="O14:O21" si="10">SUM(C14,F14,I14,L14)</f>
        <v>81598</v>
      </c>
      <c r="P14" s="207">
        <f t="shared" ref="P14:P21" si="11">SUM(D14,G14,J14,M14)</f>
        <v>19823</v>
      </c>
      <c r="Q14" s="211">
        <f t="shared" si="9"/>
        <v>24.3</v>
      </c>
    </row>
    <row r="15" spans="1:17" s="65" customFormat="1" ht="20.149999999999999" customHeight="1" outlineLevel="1" x14ac:dyDescent="0.55000000000000004">
      <c r="A15" s="231"/>
      <c r="B15" s="230" t="s">
        <v>5</v>
      </c>
      <c r="C15" s="207">
        <v>18451</v>
      </c>
      <c r="D15" s="207">
        <v>3451</v>
      </c>
      <c r="E15" s="208">
        <f t="shared" si="5"/>
        <v>18.7</v>
      </c>
      <c r="F15" s="207">
        <v>58808</v>
      </c>
      <c r="G15" s="207">
        <v>15098</v>
      </c>
      <c r="H15" s="208">
        <f t="shared" si="6"/>
        <v>25.7</v>
      </c>
      <c r="I15" s="207">
        <v>5039</v>
      </c>
      <c r="J15" s="207">
        <v>2277</v>
      </c>
      <c r="K15" s="208">
        <f t="shared" si="7"/>
        <v>45.2</v>
      </c>
      <c r="L15" s="207">
        <v>12271</v>
      </c>
      <c r="M15" s="207">
        <v>521</v>
      </c>
      <c r="N15" s="209">
        <f t="shared" si="8"/>
        <v>4.2</v>
      </c>
      <c r="O15" s="210">
        <f t="shared" si="10"/>
        <v>94569</v>
      </c>
      <c r="P15" s="207">
        <f t="shared" si="11"/>
        <v>21347</v>
      </c>
      <c r="Q15" s="211">
        <f t="shared" si="9"/>
        <v>22.6</v>
      </c>
    </row>
    <row r="16" spans="1:17" s="65" customFormat="1" ht="20.149999999999999" customHeight="1" outlineLevel="1" x14ac:dyDescent="0.55000000000000004">
      <c r="A16" s="231"/>
      <c r="B16" s="230" t="s">
        <v>6</v>
      </c>
      <c r="C16" s="207">
        <v>11481</v>
      </c>
      <c r="D16" s="207">
        <v>1939</v>
      </c>
      <c r="E16" s="208">
        <f t="shared" si="5"/>
        <v>16.899999999999999</v>
      </c>
      <c r="F16" s="207">
        <v>41467</v>
      </c>
      <c r="G16" s="207">
        <v>10404</v>
      </c>
      <c r="H16" s="208">
        <f t="shared" si="6"/>
        <v>25.1</v>
      </c>
      <c r="I16" s="207">
        <v>1315</v>
      </c>
      <c r="J16" s="207">
        <v>583</v>
      </c>
      <c r="K16" s="208">
        <f t="shared" si="7"/>
        <v>44.3</v>
      </c>
      <c r="L16" s="207">
        <v>17238</v>
      </c>
      <c r="M16" s="207">
        <v>941</v>
      </c>
      <c r="N16" s="209">
        <f t="shared" si="8"/>
        <v>5.5</v>
      </c>
      <c r="O16" s="210">
        <f t="shared" si="10"/>
        <v>71501</v>
      </c>
      <c r="P16" s="207">
        <f t="shared" si="11"/>
        <v>13867</v>
      </c>
      <c r="Q16" s="211">
        <f t="shared" si="9"/>
        <v>19.399999999999999</v>
      </c>
    </row>
    <row r="17" spans="1:17" s="65" customFormat="1" ht="20.149999999999999" customHeight="1" outlineLevel="1" x14ac:dyDescent="0.55000000000000004">
      <c r="A17" s="231"/>
      <c r="B17" s="230" t="s">
        <v>7</v>
      </c>
      <c r="C17" s="207">
        <v>21243</v>
      </c>
      <c r="D17" s="207">
        <v>6021</v>
      </c>
      <c r="E17" s="208">
        <f t="shared" si="5"/>
        <v>28.3</v>
      </c>
      <c r="F17" s="207">
        <v>83419</v>
      </c>
      <c r="G17" s="207">
        <v>26940</v>
      </c>
      <c r="H17" s="208">
        <f t="shared" si="6"/>
        <v>32.299999999999997</v>
      </c>
      <c r="I17" s="207">
        <v>1465</v>
      </c>
      <c r="J17" s="207">
        <v>715</v>
      </c>
      <c r="K17" s="208">
        <f t="shared" si="7"/>
        <v>48.8</v>
      </c>
      <c r="L17" s="207">
        <v>43355</v>
      </c>
      <c r="M17" s="207">
        <v>3216</v>
      </c>
      <c r="N17" s="209">
        <f t="shared" si="8"/>
        <v>7.4</v>
      </c>
      <c r="O17" s="210">
        <f t="shared" si="10"/>
        <v>149482</v>
      </c>
      <c r="P17" s="207">
        <f t="shared" si="11"/>
        <v>36892</v>
      </c>
      <c r="Q17" s="211">
        <f t="shared" si="9"/>
        <v>24.7</v>
      </c>
    </row>
    <row r="18" spans="1:17" s="65" customFormat="1" ht="20.149999999999999" customHeight="1" outlineLevel="1" x14ac:dyDescent="0.55000000000000004">
      <c r="A18" s="231"/>
      <c r="B18" s="230" t="s">
        <v>8</v>
      </c>
      <c r="C18" s="207">
        <v>9697</v>
      </c>
      <c r="D18" s="207">
        <v>1867</v>
      </c>
      <c r="E18" s="208">
        <f t="shared" si="5"/>
        <v>19.3</v>
      </c>
      <c r="F18" s="207">
        <v>37573</v>
      </c>
      <c r="G18" s="207">
        <v>9890</v>
      </c>
      <c r="H18" s="208">
        <f t="shared" si="6"/>
        <v>26.3</v>
      </c>
      <c r="I18" s="207">
        <v>1055</v>
      </c>
      <c r="J18" s="207">
        <v>568</v>
      </c>
      <c r="K18" s="208">
        <f t="shared" si="7"/>
        <v>53.8</v>
      </c>
      <c r="L18" s="207">
        <v>17959</v>
      </c>
      <c r="M18" s="207">
        <v>920</v>
      </c>
      <c r="N18" s="209">
        <f t="shared" si="8"/>
        <v>5.0999999999999996</v>
      </c>
      <c r="O18" s="210">
        <f t="shared" si="10"/>
        <v>66284</v>
      </c>
      <c r="P18" s="207">
        <f t="shared" si="11"/>
        <v>13245</v>
      </c>
      <c r="Q18" s="211">
        <f t="shared" si="9"/>
        <v>20</v>
      </c>
    </row>
    <row r="19" spans="1:17" s="65" customFormat="1" ht="20.149999999999999" customHeight="1" outlineLevel="1" x14ac:dyDescent="0.55000000000000004">
      <c r="A19" s="231"/>
      <c r="B19" s="230" t="s">
        <v>9</v>
      </c>
      <c r="C19" s="207">
        <v>15983</v>
      </c>
      <c r="D19" s="207">
        <v>4302</v>
      </c>
      <c r="E19" s="208">
        <f t="shared" si="5"/>
        <v>26.9</v>
      </c>
      <c r="F19" s="207">
        <v>59647</v>
      </c>
      <c r="G19" s="207">
        <v>18431</v>
      </c>
      <c r="H19" s="208">
        <f t="shared" si="6"/>
        <v>30.9</v>
      </c>
      <c r="I19" s="207">
        <v>978</v>
      </c>
      <c r="J19" s="207">
        <v>585</v>
      </c>
      <c r="K19" s="208">
        <f t="shared" si="7"/>
        <v>59.8</v>
      </c>
      <c r="L19" s="207">
        <v>22660</v>
      </c>
      <c r="M19" s="207">
        <v>1347</v>
      </c>
      <c r="N19" s="209">
        <f t="shared" si="8"/>
        <v>5.9</v>
      </c>
      <c r="O19" s="210">
        <f t="shared" si="10"/>
        <v>99268</v>
      </c>
      <c r="P19" s="207">
        <f t="shared" si="11"/>
        <v>24665</v>
      </c>
      <c r="Q19" s="211">
        <f t="shared" si="9"/>
        <v>24.8</v>
      </c>
    </row>
    <row r="20" spans="1:17" s="65" customFormat="1" ht="20.149999999999999" customHeight="1" outlineLevel="1" x14ac:dyDescent="0.55000000000000004">
      <c r="A20" s="231"/>
      <c r="B20" s="230" t="s">
        <v>10</v>
      </c>
      <c r="C20" s="207">
        <v>20438</v>
      </c>
      <c r="D20" s="207">
        <v>5588</v>
      </c>
      <c r="E20" s="208">
        <f t="shared" si="5"/>
        <v>27.3</v>
      </c>
      <c r="F20" s="207">
        <v>77386</v>
      </c>
      <c r="G20" s="207">
        <v>23800</v>
      </c>
      <c r="H20" s="208">
        <f t="shared" si="6"/>
        <v>30.8</v>
      </c>
      <c r="I20" s="207">
        <v>1213</v>
      </c>
      <c r="J20" s="207">
        <v>696</v>
      </c>
      <c r="K20" s="208">
        <f t="shared" si="7"/>
        <v>57.4</v>
      </c>
      <c r="L20" s="207">
        <v>39492</v>
      </c>
      <c r="M20" s="207">
        <v>2297</v>
      </c>
      <c r="N20" s="209">
        <f t="shared" si="8"/>
        <v>5.8</v>
      </c>
      <c r="O20" s="210">
        <f t="shared" si="10"/>
        <v>138529</v>
      </c>
      <c r="P20" s="207">
        <f t="shared" si="11"/>
        <v>32381</v>
      </c>
      <c r="Q20" s="211">
        <f t="shared" si="9"/>
        <v>23.4</v>
      </c>
    </row>
    <row r="21" spans="1:17" s="65" customFormat="1" ht="20.149999999999999" customHeight="1" outlineLevel="1" x14ac:dyDescent="0.55000000000000004">
      <c r="A21" s="231"/>
      <c r="B21" s="230" t="s">
        <v>11</v>
      </c>
      <c r="C21" s="207">
        <v>24621</v>
      </c>
      <c r="D21" s="207">
        <v>6491</v>
      </c>
      <c r="E21" s="208">
        <f t="shared" si="5"/>
        <v>26.4</v>
      </c>
      <c r="F21" s="207">
        <v>86282</v>
      </c>
      <c r="G21" s="207">
        <v>28192</v>
      </c>
      <c r="H21" s="208">
        <f t="shared" si="6"/>
        <v>32.700000000000003</v>
      </c>
      <c r="I21" s="207">
        <v>2498</v>
      </c>
      <c r="J21" s="207">
        <v>1203</v>
      </c>
      <c r="K21" s="208">
        <f t="shared" si="7"/>
        <v>48.2</v>
      </c>
      <c r="L21" s="207">
        <v>51872</v>
      </c>
      <c r="M21" s="207">
        <v>3400</v>
      </c>
      <c r="N21" s="209">
        <f t="shared" si="8"/>
        <v>6.6</v>
      </c>
      <c r="O21" s="210">
        <f t="shared" si="10"/>
        <v>165273</v>
      </c>
      <c r="P21" s="207">
        <f t="shared" si="11"/>
        <v>39286</v>
      </c>
      <c r="Q21" s="211">
        <f t="shared" si="9"/>
        <v>23.8</v>
      </c>
    </row>
    <row r="22" spans="1:17" s="65" customFormat="1" ht="20.149999999999999" customHeight="1" x14ac:dyDescent="0.55000000000000004">
      <c r="B22" s="38" t="s">
        <v>151</v>
      </c>
      <c r="C22" s="207">
        <f>SUM(C24:C32)</f>
        <v>162809</v>
      </c>
      <c r="D22" s="207">
        <f>SUM(D24:D32)</f>
        <v>39555</v>
      </c>
      <c r="E22" s="208">
        <f t="shared" ref="E22" si="12">ROUND(D22/C22*100,1)</f>
        <v>24.3</v>
      </c>
      <c r="F22" s="207">
        <f>SUM(F24:F32)</f>
        <v>569498</v>
      </c>
      <c r="G22" s="207">
        <f>SUM(G24:G32)</f>
        <v>174217</v>
      </c>
      <c r="H22" s="208">
        <f t="shared" ref="H22" si="13">ROUND(G22/F22*100,1)</f>
        <v>30.6</v>
      </c>
      <c r="I22" s="207">
        <f>SUM(I24:I32)</f>
        <v>16425</v>
      </c>
      <c r="J22" s="207">
        <f>SUM(J24:J32)</f>
        <v>8016</v>
      </c>
      <c r="K22" s="208">
        <f t="shared" ref="K22" si="14">ROUND(J22/I22*100,1)</f>
        <v>48.8</v>
      </c>
      <c r="L22" s="207">
        <f>SUM(L24:L32)</f>
        <v>246451</v>
      </c>
      <c r="M22" s="207">
        <f>SUM(M24:M32)</f>
        <v>15340</v>
      </c>
      <c r="N22" s="209">
        <f t="shared" ref="N22" si="15">ROUND(M22/L22*100,1)</f>
        <v>6.2</v>
      </c>
      <c r="O22" s="210">
        <f>SUM(C22,F22,I22,L22)</f>
        <v>995183</v>
      </c>
      <c r="P22" s="207">
        <f>SUM(D22,G22,J22,M22)</f>
        <v>237128</v>
      </c>
      <c r="Q22" s="211">
        <f t="shared" ref="Q22" si="16">ROUND(P22/O22*100,1)</f>
        <v>23.8</v>
      </c>
    </row>
    <row r="23" spans="1:17" s="135" customFormat="1" ht="20.149999999999999" customHeight="1" x14ac:dyDescent="0.55000000000000004">
      <c r="A23" s="224"/>
      <c r="B23" s="225" t="s">
        <v>152</v>
      </c>
      <c r="C23" s="226"/>
      <c r="D23" s="226"/>
      <c r="E23" s="226"/>
      <c r="F23" s="226"/>
      <c r="G23" s="226"/>
      <c r="H23" s="226"/>
      <c r="I23" s="227"/>
      <c r="J23" s="226"/>
      <c r="K23" s="226"/>
      <c r="L23" s="226"/>
      <c r="M23" s="226"/>
      <c r="N23" s="226"/>
      <c r="O23" s="228"/>
      <c r="P23" s="226"/>
      <c r="Q23" s="226"/>
    </row>
    <row r="24" spans="1:17" s="65" customFormat="1" ht="20.149999999999999" hidden="1" customHeight="1" outlineLevel="1" x14ac:dyDescent="0.55000000000000004">
      <c r="A24" s="203"/>
      <c r="B24" s="229" t="s">
        <v>3</v>
      </c>
      <c r="C24" s="207">
        <v>24412</v>
      </c>
      <c r="D24" s="207">
        <v>6169</v>
      </c>
      <c r="E24" s="208">
        <f t="shared" ref="E24:E32" si="17">ROUND(D24/C24*100,1)</f>
        <v>25.3</v>
      </c>
      <c r="F24" s="207">
        <v>76912</v>
      </c>
      <c r="G24" s="207">
        <v>24421</v>
      </c>
      <c r="H24" s="208">
        <f t="shared" ref="H24:H32" si="18">ROUND(G24/F24*100,1)</f>
        <v>31.8</v>
      </c>
      <c r="I24" s="207">
        <v>1955</v>
      </c>
      <c r="J24" s="207">
        <v>908</v>
      </c>
      <c r="K24" s="208">
        <f t="shared" ref="K24:K32" si="19">ROUND(J24/I24*100,1)</f>
        <v>46.4</v>
      </c>
      <c r="L24" s="207">
        <v>22206</v>
      </c>
      <c r="M24" s="207">
        <v>1092</v>
      </c>
      <c r="N24" s="209">
        <f t="shared" ref="N24:N32" si="20">ROUND(M24/L24*100,1)</f>
        <v>4.9000000000000004</v>
      </c>
      <c r="O24" s="210">
        <f>SUM(C24,F24,I24,L24)</f>
        <v>125485</v>
      </c>
      <c r="P24" s="207">
        <f>SUM(D24,G24,J24,M24)</f>
        <v>32590</v>
      </c>
      <c r="Q24" s="211">
        <f t="shared" ref="Q24:Q32" si="21">ROUND(P24/O24*100,1)</f>
        <v>26</v>
      </c>
    </row>
    <row r="25" spans="1:17" s="65" customFormat="1" ht="20.149999999999999" hidden="1" customHeight="1" outlineLevel="1" x14ac:dyDescent="0.55000000000000004">
      <c r="B25" s="230" t="s">
        <v>4</v>
      </c>
      <c r="C25" s="207">
        <v>15028</v>
      </c>
      <c r="D25" s="207">
        <v>3619</v>
      </c>
      <c r="E25" s="208">
        <f t="shared" si="17"/>
        <v>24.1</v>
      </c>
      <c r="F25" s="207">
        <v>48238</v>
      </c>
      <c r="G25" s="207">
        <v>14684</v>
      </c>
      <c r="H25" s="208">
        <f t="shared" si="18"/>
        <v>30.4</v>
      </c>
      <c r="I25" s="207">
        <v>1197</v>
      </c>
      <c r="J25" s="207">
        <v>669</v>
      </c>
      <c r="K25" s="208">
        <f t="shared" si="19"/>
        <v>55.9</v>
      </c>
      <c r="L25" s="207">
        <v>17459</v>
      </c>
      <c r="M25" s="207">
        <v>1065</v>
      </c>
      <c r="N25" s="209">
        <f t="shared" si="20"/>
        <v>6.1</v>
      </c>
      <c r="O25" s="210">
        <f t="shared" ref="O25:P32" si="22">SUM(C25,F25,I25,L25)</f>
        <v>81922</v>
      </c>
      <c r="P25" s="207">
        <f t="shared" si="22"/>
        <v>20037</v>
      </c>
      <c r="Q25" s="211">
        <f t="shared" si="21"/>
        <v>24.5</v>
      </c>
    </row>
    <row r="26" spans="1:17" s="65" customFormat="1" ht="20.149999999999999" hidden="1" customHeight="1" outlineLevel="1" x14ac:dyDescent="0.55000000000000004">
      <c r="A26" s="231"/>
      <c r="B26" s="230" t="s">
        <v>5</v>
      </c>
      <c r="C26" s="207">
        <v>19534</v>
      </c>
      <c r="D26" s="207">
        <v>3416</v>
      </c>
      <c r="E26" s="208">
        <f t="shared" si="17"/>
        <v>17.5</v>
      </c>
      <c r="F26" s="207">
        <v>58723</v>
      </c>
      <c r="G26" s="207">
        <v>15536</v>
      </c>
      <c r="H26" s="208">
        <f t="shared" si="18"/>
        <v>26.5</v>
      </c>
      <c r="I26" s="207">
        <v>4854</v>
      </c>
      <c r="J26" s="207">
        <v>2187</v>
      </c>
      <c r="K26" s="208">
        <f t="shared" si="19"/>
        <v>45.1</v>
      </c>
      <c r="L26" s="207">
        <v>12337</v>
      </c>
      <c r="M26" s="207">
        <v>532</v>
      </c>
      <c r="N26" s="209">
        <f t="shared" si="20"/>
        <v>4.3</v>
      </c>
      <c r="O26" s="210">
        <f t="shared" si="22"/>
        <v>95448</v>
      </c>
      <c r="P26" s="207">
        <f t="shared" si="22"/>
        <v>21671</v>
      </c>
      <c r="Q26" s="211">
        <f t="shared" si="21"/>
        <v>22.7</v>
      </c>
    </row>
    <row r="27" spans="1:17" s="65" customFormat="1" ht="20.149999999999999" hidden="1" customHeight="1" outlineLevel="1" x14ac:dyDescent="0.55000000000000004">
      <c r="A27" s="231"/>
      <c r="B27" s="230" t="s">
        <v>6</v>
      </c>
      <c r="C27" s="207">
        <v>12016</v>
      </c>
      <c r="D27" s="207">
        <v>1916</v>
      </c>
      <c r="E27" s="208">
        <f t="shared" si="17"/>
        <v>15.9</v>
      </c>
      <c r="F27" s="207">
        <v>40916</v>
      </c>
      <c r="G27" s="207">
        <v>10719</v>
      </c>
      <c r="H27" s="208">
        <f t="shared" si="18"/>
        <v>26.2</v>
      </c>
      <c r="I27" s="207">
        <v>1280</v>
      </c>
      <c r="J27" s="207">
        <v>571</v>
      </c>
      <c r="K27" s="208">
        <f t="shared" si="19"/>
        <v>44.6</v>
      </c>
      <c r="L27" s="207">
        <v>17785</v>
      </c>
      <c r="M27" s="207">
        <v>1006</v>
      </c>
      <c r="N27" s="209">
        <f t="shared" si="20"/>
        <v>5.7</v>
      </c>
      <c r="O27" s="210">
        <f t="shared" si="22"/>
        <v>71997</v>
      </c>
      <c r="P27" s="207">
        <f t="shared" si="22"/>
        <v>14212</v>
      </c>
      <c r="Q27" s="211">
        <f t="shared" si="21"/>
        <v>19.7</v>
      </c>
    </row>
    <row r="28" spans="1:17" s="65" customFormat="1" ht="20.149999999999999" hidden="1" customHeight="1" outlineLevel="1" x14ac:dyDescent="0.55000000000000004">
      <c r="A28" s="231"/>
      <c r="B28" s="230" t="s">
        <v>7</v>
      </c>
      <c r="C28" s="207">
        <v>21091</v>
      </c>
      <c r="D28" s="207">
        <v>6055</v>
      </c>
      <c r="E28" s="208">
        <f t="shared" si="17"/>
        <v>28.7</v>
      </c>
      <c r="F28" s="207">
        <v>83562</v>
      </c>
      <c r="G28" s="207">
        <v>27237</v>
      </c>
      <c r="H28" s="208">
        <f t="shared" si="18"/>
        <v>32.6</v>
      </c>
      <c r="I28" s="207">
        <v>1439</v>
      </c>
      <c r="J28" s="207">
        <v>687</v>
      </c>
      <c r="K28" s="208">
        <f t="shared" si="19"/>
        <v>47.7</v>
      </c>
      <c r="L28" s="207">
        <v>43415</v>
      </c>
      <c r="M28" s="207">
        <v>3337</v>
      </c>
      <c r="N28" s="209">
        <f t="shared" si="20"/>
        <v>7.7</v>
      </c>
      <c r="O28" s="210">
        <f t="shared" si="22"/>
        <v>149507</v>
      </c>
      <c r="P28" s="207">
        <f t="shared" si="22"/>
        <v>37316</v>
      </c>
      <c r="Q28" s="211">
        <f t="shared" si="21"/>
        <v>25</v>
      </c>
    </row>
    <row r="29" spans="1:17" s="65" customFormat="1" ht="20.149999999999999" hidden="1" customHeight="1" outlineLevel="1" x14ac:dyDescent="0.55000000000000004">
      <c r="A29" s="231"/>
      <c r="B29" s="230" t="s">
        <v>8</v>
      </c>
      <c r="C29" s="207">
        <v>9870</v>
      </c>
      <c r="D29" s="207">
        <v>1885</v>
      </c>
      <c r="E29" s="208">
        <f t="shared" si="17"/>
        <v>19.100000000000001</v>
      </c>
      <c r="F29" s="207">
        <v>37821</v>
      </c>
      <c r="G29" s="207">
        <v>10266</v>
      </c>
      <c r="H29" s="208">
        <f t="shared" si="18"/>
        <v>27.1</v>
      </c>
      <c r="I29" s="207">
        <v>1049</v>
      </c>
      <c r="J29" s="207">
        <v>559</v>
      </c>
      <c r="K29" s="208">
        <f t="shared" si="19"/>
        <v>53.3</v>
      </c>
      <c r="L29" s="207">
        <v>18359</v>
      </c>
      <c r="M29" s="207">
        <v>947</v>
      </c>
      <c r="N29" s="209">
        <f t="shared" si="20"/>
        <v>5.2</v>
      </c>
      <c r="O29" s="210">
        <f t="shared" si="22"/>
        <v>67099</v>
      </c>
      <c r="P29" s="207">
        <f t="shared" si="22"/>
        <v>13657</v>
      </c>
      <c r="Q29" s="211">
        <f t="shared" si="21"/>
        <v>20.399999999999999</v>
      </c>
    </row>
    <row r="30" spans="1:17" s="65" customFormat="1" ht="20.149999999999999" hidden="1" customHeight="1" outlineLevel="1" x14ac:dyDescent="0.55000000000000004">
      <c r="A30" s="231"/>
      <c r="B30" s="230" t="s">
        <v>9</v>
      </c>
      <c r="C30" s="207">
        <v>16178</v>
      </c>
      <c r="D30" s="207">
        <v>4393</v>
      </c>
      <c r="E30" s="208">
        <f t="shared" si="17"/>
        <v>27.2</v>
      </c>
      <c r="F30" s="207">
        <v>59696</v>
      </c>
      <c r="G30" s="207">
        <v>18866</v>
      </c>
      <c r="H30" s="208">
        <f t="shared" si="18"/>
        <v>31.6</v>
      </c>
      <c r="I30" s="207">
        <v>969</v>
      </c>
      <c r="J30" s="207">
        <v>574</v>
      </c>
      <c r="K30" s="208">
        <f t="shared" si="19"/>
        <v>59.2</v>
      </c>
      <c r="L30" s="207">
        <v>22570</v>
      </c>
      <c r="M30" s="207">
        <v>1417</v>
      </c>
      <c r="N30" s="209">
        <f t="shared" si="20"/>
        <v>6.3</v>
      </c>
      <c r="O30" s="210">
        <f t="shared" si="22"/>
        <v>99413</v>
      </c>
      <c r="P30" s="207">
        <f t="shared" si="22"/>
        <v>25250</v>
      </c>
      <c r="Q30" s="211">
        <f t="shared" si="21"/>
        <v>25.4</v>
      </c>
    </row>
    <row r="31" spans="1:17" s="65" customFormat="1" ht="20.149999999999999" hidden="1" customHeight="1" outlineLevel="1" x14ac:dyDescent="0.55000000000000004">
      <c r="A31" s="231"/>
      <c r="B31" s="230" t="s">
        <v>10</v>
      </c>
      <c r="C31" s="207">
        <v>20402</v>
      </c>
      <c r="D31" s="207">
        <v>5632</v>
      </c>
      <c r="E31" s="208">
        <f t="shared" si="17"/>
        <v>27.6</v>
      </c>
      <c r="F31" s="207">
        <v>77597</v>
      </c>
      <c r="G31" s="207">
        <v>24223</v>
      </c>
      <c r="H31" s="208">
        <f t="shared" si="18"/>
        <v>31.2</v>
      </c>
      <c r="I31" s="207">
        <v>1241</v>
      </c>
      <c r="J31" s="207">
        <v>685</v>
      </c>
      <c r="K31" s="208">
        <f t="shared" si="19"/>
        <v>55.2</v>
      </c>
      <c r="L31" s="207">
        <v>40031</v>
      </c>
      <c r="M31" s="207">
        <v>2391</v>
      </c>
      <c r="N31" s="209">
        <f t="shared" si="20"/>
        <v>6</v>
      </c>
      <c r="O31" s="210">
        <f t="shared" si="22"/>
        <v>139271</v>
      </c>
      <c r="P31" s="207">
        <f t="shared" si="22"/>
        <v>32931</v>
      </c>
      <c r="Q31" s="211">
        <f t="shared" si="21"/>
        <v>23.6</v>
      </c>
    </row>
    <row r="32" spans="1:17" s="65" customFormat="1" ht="20.149999999999999" hidden="1" customHeight="1" outlineLevel="1" x14ac:dyDescent="0.55000000000000004">
      <c r="A32" s="231"/>
      <c r="B32" s="230" t="s">
        <v>11</v>
      </c>
      <c r="C32" s="207">
        <v>24278</v>
      </c>
      <c r="D32" s="207">
        <v>6470</v>
      </c>
      <c r="E32" s="208">
        <f t="shared" si="17"/>
        <v>26.6</v>
      </c>
      <c r="F32" s="207">
        <v>86033</v>
      </c>
      <c r="G32" s="207">
        <v>28265</v>
      </c>
      <c r="H32" s="208">
        <f t="shared" si="18"/>
        <v>32.9</v>
      </c>
      <c r="I32" s="207">
        <v>2441</v>
      </c>
      <c r="J32" s="207">
        <v>1176</v>
      </c>
      <c r="K32" s="208">
        <f t="shared" si="19"/>
        <v>48.2</v>
      </c>
      <c r="L32" s="207">
        <v>52289</v>
      </c>
      <c r="M32" s="207">
        <v>3553</v>
      </c>
      <c r="N32" s="209">
        <f t="shared" si="20"/>
        <v>6.8</v>
      </c>
      <c r="O32" s="210">
        <f t="shared" si="22"/>
        <v>165041</v>
      </c>
      <c r="P32" s="207">
        <f t="shared" si="22"/>
        <v>39464</v>
      </c>
      <c r="Q32" s="211">
        <f t="shared" si="21"/>
        <v>23.9</v>
      </c>
    </row>
    <row r="33" spans="2:17" s="65" customFormat="1" ht="20.149999999999999" customHeight="1" collapsed="1" x14ac:dyDescent="0.55000000000000004">
      <c r="B33" s="36" t="s">
        <v>17</v>
      </c>
      <c r="C33" s="212">
        <v>143176</v>
      </c>
      <c r="D33" s="212">
        <v>39315</v>
      </c>
      <c r="E33" s="213">
        <f t="shared" ref="E33:E38" si="23">ROUND(D33/C33*100,1)</f>
        <v>27.5</v>
      </c>
      <c r="F33" s="212">
        <v>568126</v>
      </c>
      <c r="G33" s="212">
        <v>174068</v>
      </c>
      <c r="H33" s="213">
        <f t="shared" ref="H33:H38" si="24">ROUND(G33/F33*100,1)</f>
        <v>30.6</v>
      </c>
      <c r="I33" s="212">
        <v>14461</v>
      </c>
      <c r="J33" s="212">
        <v>7601</v>
      </c>
      <c r="K33" s="213">
        <f t="shared" ref="K33:K38" si="25">ROUND(J33/I33*100,1)</f>
        <v>52.6</v>
      </c>
      <c r="L33" s="212">
        <v>246375</v>
      </c>
      <c r="M33" s="212">
        <v>15881</v>
      </c>
      <c r="N33" s="214">
        <f t="shared" ref="N33:N38" si="26">ROUND(M33/L33*100,1)</f>
        <v>6.4</v>
      </c>
      <c r="O33" s="215">
        <f>SUM(C33,F33,I33,L33)</f>
        <v>972138</v>
      </c>
      <c r="P33" s="212">
        <f>SUM(D33,G33,J33,M33)</f>
        <v>236865</v>
      </c>
      <c r="Q33" s="216">
        <f t="shared" ref="Q33:Q38" si="27">ROUND(P33/O33*100,1)</f>
        <v>24.4</v>
      </c>
    </row>
    <row r="34" spans="2:17" s="65" customFormat="1" ht="20.149999999999999" customHeight="1" x14ac:dyDescent="0.55000000000000004">
      <c r="B34" s="36" t="s">
        <v>145</v>
      </c>
      <c r="C34" s="212">
        <v>150259</v>
      </c>
      <c r="D34" s="212">
        <v>40904</v>
      </c>
      <c r="E34" s="213">
        <f t="shared" si="23"/>
        <v>27.2</v>
      </c>
      <c r="F34" s="212">
        <v>566726</v>
      </c>
      <c r="G34" s="212">
        <v>176040</v>
      </c>
      <c r="H34" s="213">
        <f t="shared" si="24"/>
        <v>31.1</v>
      </c>
      <c r="I34" s="212">
        <v>16326</v>
      </c>
      <c r="J34" s="212">
        <v>7199</v>
      </c>
      <c r="K34" s="213">
        <f t="shared" si="25"/>
        <v>44.1</v>
      </c>
      <c r="L34" s="212">
        <v>247092</v>
      </c>
      <c r="M34" s="212">
        <v>16505</v>
      </c>
      <c r="N34" s="214">
        <f t="shared" si="26"/>
        <v>6.7</v>
      </c>
      <c r="O34" s="215">
        <v>980403</v>
      </c>
      <c r="P34" s="212">
        <v>240648</v>
      </c>
      <c r="Q34" s="216">
        <f t="shared" si="27"/>
        <v>24.5</v>
      </c>
    </row>
    <row r="35" spans="2:17" s="65" customFormat="1" ht="20.149999999999999" customHeight="1" x14ac:dyDescent="0.55000000000000004">
      <c r="B35" s="36" t="s">
        <v>0</v>
      </c>
      <c r="C35" s="212">
        <v>166593</v>
      </c>
      <c r="D35" s="212">
        <v>43490</v>
      </c>
      <c r="E35" s="213">
        <f t="shared" si="23"/>
        <v>26.1</v>
      </c>
      <c r="F35" s="212">
        <v>565410</v>
      </c>
      <c r="G35" s="212">
        <v>181847</v>
      </c>
      <c r="H35" s="213">
        <f t="shared" si="24"/>
        <v>32.200000000000003</v>
      </c>
      <c r="I35" s="212">
        <v>16530</v>
      </c>
      <c r="J35" s="212">
        <v>6892</v>
      </c>
      <c r="K35" s="213">
        <f t="shared" si="25"/>
        <v>41.7</v>
      </c>
      <c r="L35" s="212">
        <v>249654</v>
      </c>
      <c r="M35" s="212">
        <v>17054</v>
      </c>
      <c r="N35" s="214">
        <f t="shared" si="26"/>
        <v>6.8</v>
      </c>
      <c r="O35" s="215">
        <v>998187</v>
      </c>
      <c r="P35" s="212">
        <v>249283</v>
      </c>
      <c r="Q35" s="216">
        <f t="shared" si="27"/>
        <v>25</v>
      </c>
    </row>
    <row r="36" spans="2:17" s="65" customFormat="1" ht="20.149999999999999" customHeight="1" x14ac:dyDescent="0.55000000000000004">
      <c r="B36" s="36" t="s">
        <v>31</v>
      </c>
      <c r="C36" s="212">
        <v>169538</v>
      </c>
      <c r="D36" s="212">
        <v>45416</v>
      </c>
      <c r="E36" s="213">
        <f t="shared" si="23"/>
        <v>26.8</v>
      </c>
      <c r="F36" s="212">
        <v>564080</v>
      </c>
      <c r="G36" s="212">
        <v>181066</v>
      </c>
      <c r="H36" s="213">
        <f t="shared" si="24"/>
        <v>32.1</v>
      </c>
      <c r="I36" s="212">
        <v>16186</v>
      </c>
      <c r="J36" s="212">
        <v>6570</v>
      </c>
      <c r="K36" s="213">
        <f t="shared" si="25"/>
        <v>40.6</v>
      </c>
      <c r="L36" s="212">
        <v>252140</v>
      </c>
      <c r="M36" s="212">
        <v>18187</v>
      </c>
      <c r="N36" s="214">
        <f t="shared" si="26"/>
        <v>7.2</v>
      </c>
      <c r="O36" s="215">
        <v>1001944</v>
      </c>
      <c r="P36" s="212">
        <v>251239</v>
      </c>
      <c r="Q36" s="216">
        <f t="shared" si="27"/>
        <v>25.1</v>
      </c>
    </row>
    <row r="37" spans="2:17" s="65" customFormat="1" ht="20.149999999999999" customHeight="1" x14ac:dyDescent="0.55000000000000004">
      <c r="B37" s="36" t="s">
        <v>32</v>
      </c>
      <c r="C37" s="212">
        <v>185478</v>
      </c>
      <c r="D37" s="212">
        <v>46870</v>
      </c>
      <c r="E37" s="213">
        <f t="shared" si="23"/>
        <v>25.3</v>
      </c>
      <c r="F37" s="212">
        <v>562214</v>
      </c>
      <c r="G37" s="212">
        <v>179978</v>
      </c>
      <c r="H37" s="213">
        <f t="shared" si="24"/>
        <v>32</v>
      </c>
      <c r="I37" s="212">
        <v>15845</v>
      </c>
      <c r="J37" s="212">
        <v>6290</v>
      </c>
      <c r="K37" s="213">
        <f t="shared" si="25"/>
        <v>39.700000000000003</v>
      </c>
      <c r="L37" s="212">
        <v>255359</v>
      </c>
      <c r="M37" s="212">
        <v>18673</v>
      </c>
      <c r="N37" s="214">
        <f t="shared" si="26"/>
        <v>7.3</v>
      </c>
      <c r="O37" s="215">
        <v>1018896</v>
      </c>
      <c r="P37" s="212">
        <v>251811</v>
      </c>
      <c r="Q37" s="216">
        <f t="shared" si="27"/>
        <v>24.7</v>
      </c>
    </row>
    <row r="38" spans="2:17" s="65" customFormat="1" ht="20.149999999999999" customHeight="1" x14ac:dyDescent="0.55000000000000004">
      <c r="B38" s="36" t="s">
        <v>33</v>
      </c>
      <c r="C38" s="212">
        <v>193983</v>
      </c>
      <c r="D38" s="212">
        <v>50835</v>
      </c>
      <c r="E38" s="213">
        <f t="shared" si="23"/>
        <v>26.2</v>
      </c>
      <c r="F38" s="212">
        <v>559443</v>
      </c>
      <c r="G38" s="212">
        <v>179597</v>
      </c>
      <c r="H38" s="213">
        <f t="shared" si="24"/>
        <v>32.1</v>
      </c>
      <c r="I38" s="212">
        <v>15702</v>
      </c>
      <c r="J38" s="212">
        <v>6014</v>
      </c>
      <c r="K38" s="213">
        <f t="shared" si="25"/>
        <v>38.299999999999997</v>
      </c>
      <c r="L38" s="212">
        <v>258527</v>
      </c>
      <c r="M38" s="212">
        <v>20242</v>
      </c>
      <c r="N38" s="214">
        <f t="shared" si="26"/>
        <v>7.8</v>
      </c>
      <c r="O38" s="215">
        <v>1027655</v>
      </c>
      <c r="P38" s="212">
        <v>256688</v>
      </c>
      <c r="Q38" s="216">
        <f t="shared" si="27"/>
        <v>25</v>
      </c>
    </row>
  </sheetData>
  <customSheetViews>
    <customSheetView guid="{D3151968-5D6D-4F40-844C-4C5665E2DF1B}" fitToPage="1" hiddenRows="1">
      <pane xSplit="2" ySplit="10" topLeftCell="C11" activePane="bottomRight" state="frozen"/>
      <selection pane="bottomRight"/>
      <pageMargins left="0.59055118110236227" right="0.59055118110236227" top="0.59055118110236227" bottom="0.59055118110236227" header="0.31496062992125984" footer="0.31496062992125984"/>
      <printOptions horizontalCentered="1"/>
      <pageSetup paperSize="9" scale="91" orientation="landscape" r:id="rId1"/>
    </customSheetView>
  </customSheetViews>
  <mergeCells count="5">
    <mergeCell ref="O9:Q9"/>
    <mergeCell ref="C9:E9"/>
    <mergeCell ref="F9:H9"/>
    <mergeCell ref="I9:K9"/>
    <mergeCell ref="L9:N9"/>
  </mergeCells>
  <phoneticPr fontId="1"/>
  <conditionalFormatting sqref="C33:Q38">
    <cfRule type="containsBlanks" dxfId="9" priority="4">
      <formula>LEN(TRIM(C33))=0</formula>
    </cfRule>
  </conditionalFormatting>
  <conditionalFormatting sqref="C24:Q32 C22:Q22">
    <cfRule type="containsBlanks" dxfId="8" priority="2">
      <formula>LEN(TRIM(C22))=0</formula>
    </cfRule>
  </conditionalFormatting>
  <conditionalFormatting sqref="C11:Q11 C13:Q21">
    <cfRule type="containsBlanks" dxfId="7" priority="1">
      <formula>LEN(TRIM(C11))=0</formula>
    </cfRule>
  </conditionalFormatting>
  <hyperlinks>
    <hyperlink ref="A1:B1" location="目次!A1" display="目次へ戻る"/>
  </hyperlinks>
  <printOptions horizontalCentered="1"/>
  <pageMargins left="0.59055118110236227" right="0.59055118110236227" top="0.59055118110236227" bottom="0.59055118110236227" header="0.31496062992125984" footer="0.31496062992125984"/>
  <pageSetup paperSize="9" scale="91" orientation="landscape"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41"/>
  <sheetViews>
    <sheetView zoomScale="85" zoomScaleNormal="85" workbookViewId="0">
      <pane xSplit="3" ySplit="9" topLeftCell="D10" activePane="bottomRight" state="frozen"/>
      <selection pane="topRight" activeCell="D1" sqref="D1"/>
      <selection pane="bottomLeft" activeCell="A10" sqref="A10"/>
      <selection pane="bottomRight"/>
    </sheetView>
  </sheetViews>
  <sheetFormatPr defaultColWidth="8.58203125" defaultRowHeight="14" x14ac:dyDescent="0.3"/>
  <cols>
    <col min="1" max="2" width="3.08203125" style="1" customWidth="1"/>
    <col min="3" max="3" width="10.33203125" style="2" bestFit="1" customWidth="1"/>
    <col min="4" max="4" width="12.58203125" style="1" customWidth="1"/>
    <col min="5" max="5" width="9.58203125" style="1" customWidth="1"/>
    <col min="6" max="6" width="12.58203125" style="1" customWidth="1"/>
    <col min="7" max="7" width="9.58203125" style="1" customWidth="1"/>
    <col min="8" max="9" width="7.58203125" style="1" customWidth="1"/>
    <col min="10" max="10" width="12.58203125" style="1" customWidth="1"/>
    <col min="11" max="11" width="9.58203125" style="1" customWidth="1"/>
    <col min="12" max="12" width="12.58203125" style="1" customWidth="1"/>
    <col min="13" max="13" width="9.58203125" style="1" customWidth="1"/>
    <col min="14" max="15" width="7.58203125" style="1" customWidth="1"/>
    <col min="16" max="16" width="12.58203125" style="1" customWidth="1"/>
    <col min="17" max="17" width="9.58203125" style="1" customWidth="1"/>
    <col min="18" max="18" width="12.58203125" style="1" customWidth="1"/>
    <col min="19" max="19" width="9.58203125" style="1" customWidth="1"/>
    <col min="20" max="21" width="7.58203125" style="1" customWidth="1"/>
    <col min="22" max="22" width="12.58203125" style="1" customWidth="1"/>
    <col min="23" max="23" width="9.58203125" style="1" customWidth="1"/>
    <col min="24" max="24" width="12.58203125" style="1" customWidth="1"/>
    <col min="25" max="25" width="9.58203125" style="1" customWidth="1"/>
    <col min="26" max="27" width="7.58203125" style="1" customWidth="1"/>
    <col min="28" max="28" width="12.58203125" style="1" customWidth="1"/>
    <col min="29" max="29" width="10.58203125" style="1" customWidth="1"/>
    <col min="30" max="30" width="12.58203125" style="1" customWidth="1"/>
    <col min="31" max="31" width="10.58203125" style="1" customWidth="1"/>
    <col min="32" max="33" width="7.58203125" style="1" customWidth="1"/>
    <col min="34" max="16384" width="8.58203125" style="1"/>
  </cols>
  <sheetData>
    <row r="1" spans="1:34" ht="14.5" x14ac:dyDescent="0.3">
      <c r="A1" s="137" t="s">
        <v>141</v>
      </c>
      <c r="B1" s="137"/>
      <c r="C1" s="137"/>
    </row>
    <row r="3" spans="1:34" s="60" customFormat="1" ht="18.5" x14ac:dyDescent="0.55000000000000004">
      <c r="A3" s="59" t="s">
        <v>92</v>
      </c>
      <c r="C3" s="59"/>
    </row>
    <row r="4" spans="1:34" s="60" customFormat="1" ht="18.5" x14ac:dyDescent="0.55000000000000004">
      <c r="A4" s="59" t="s">
        <v>148</v>
      </c>
      <c r="C4" s="59"/>
    </row>
    <row r="5" spans="1:34" s="60" customFormat="1" ht="14.5" customHeight="1" x14ac:dyDescent="0.55000000000000004"/>
    <row r="6" spans="1:34" s="60" customFormat="1" ht="14.5" customHeight="1" x14ac:dyDescent="0.55000000000000004">
      <c r="A6" s="8" t="s">
        <v>93</v>
      </c>
      <c r="C6" s="8"/>
    </row>
    <row r="7" spans="1:34" s="65" customFormat="1" ht="20.149999999999999" customHeight="1" x14ac:dyDescent="0.55000000000000004">
      <c r="C7" s="96"/>
      <c r="D7" s="249" t="s">
        <v>109</v>
      </c>
      <c r="E7" s="249"/>
      <c r="F7" s="249"/>
      <c r="G7" s="249"/>
      <c r="H7" s="249"/>
      <c r="I7" s="249"/>
      <c r="J7" s="249" t="s">
        <v>112</v>
      </c>
      <c r="K7" s="249"/>
      <c r="L7" s="249"/>
      <c r="M7" s="249"/>
      <c r="N7" s="249"/>
      <c r="O7" s="249"/>
      <c r="P7" s="249" t="s">
        <v>111</v>
      </c>
      <c r="Q7" s="249"/>
      <c r="R7" s="249"/>
      <c r="S7" s="249"/>
      <c r="T7" s="249"/>
      <c r="U7" s="249"/>
      <c r="V7" s="249" t="s">
        <v>110</v>
      </c>
      <c r="W7" s="249"/>
      <c r="X7" s="249"/>
      <c r="Y7" s="249"/>
      <c r="Z7" s="249"/>
      <c r="AA7" s="249"/>
      <c r="AB7" s="263" t="s">
        <v>16</v>
      </c>
      <c r="AC7" s="263"/>
      <c r="AD7" s="263"/>
      <c r="AE7" s="263"/>
      <c r="AF7" s="263"/>
      <c r="AG7" s="263"/>
    </row>
    <row r="8" spans="1:34" s="65" customFormat="1" ht="20.149999999999999" customHeight="1" x14ac:dyDescent="0.55000000000000004">
      <c r="C8" s="96"/>
      <c r="D8" s="256" t="s">
        <v>106</v>
      </c>
      <c r="E8" s="256"/>
      <c r="F8" s="256" t="s">
        <v>107</v>
      </c>
      <c r="G8" s="256"/>
      <c r="H8" s="256" t="s">
        <v>108</v>
      </c>
      <c r="I8" s="256"/>
      <c r="J8" s="256" t="s">
        <v>106</v>
      </c>
      <c r="K8" s="256"/>
      <c r="L8" s="256" t="s">
        <v>107</v>
      </c>
      <c r="M8" s="256"/>
      <c r="N8" s="256" t="s">
        <v>108</v>
      </c>
      <c r="O8" s="256"/>
      <c r="P8" s="256" t="s">
        <v>106</v>
      </c>
      <c r="Q8" s="256"/>
      <c r="R8" s="256" t="s">
        <v>107</v>
      </c>
      <c r="S8" s="256"/>
      <c r="T8" s="256" t="s">
        <v>108</v>
      </c>
      <c r="U8" s="256"/>
      <c r="V8" s="256" t="s">
        <v>106</v>
      </c>
      <c r="W8" s="256"/>
      <c r="X8" s="256" t="s">
        <v>107</v>
      </c>
      <c r="Y8" s="256"/>
      <c r="Z8" s="256" t="s">
        <v>108</v>
      </c>
      <c r="AA8" s="256"/>
      <c r="AB8" s="256" t="s">
        <v>106</v>
      </c>
      <c r="AC8" s="256"/>
      <c r="AD8" s="256" t="s">
        <v>107</v>
      </c>
      <c r="AE8" s="256"/>
      <c r="AF8" s="256" t="s">
        <v>108</v>
      </c>
      <c r="AG8" s="256"/>
    </row>
    <row r="9" spans="1:34" s="65" customFormat="1" ht="20.149999999999999" customHeight="1" x14ac:dyDescent="0.55000000000000004">
      <c r="C9" s="96"/>
      <c r="D9" s="173" t="s">
        <v>19</v>
      </c>
      <c r="E9" s="173" t="s">
        <v>18</v>
      </c>
      <c r="F9" s="173" t="s">
        <v>19</v>
      </c>
      <c r="G9" s="173" t="s">
        <v>18</v>
      </c>
      <c r="H9" s="173" t="s">
        <v>19</v>
      </c>
      <c r="I9" s="173" t="s">
        <v>18</v>
      </c>
      <c r="J9" s="173" t="s">
        <v>19</v>
      </c>
      <c r="K9" s="173" t="s">
        <v>18</v>
      </c>
      <c r="L9" s="173" t="s">
        <v>19</v>
      </c>
      <c r="M9" s="173" t="s">
        <v>18</v>
      </c>
      <c r="N9" s="173" t="s">
        <v>19</v>
      </c>
      <c r="O9" s="173" t="s">
        <v>18</v>
      </c>
      <c r="P9" s="173" t="s">
        <v>19</v>
      </c>
      <c r="Q9" s="173" t="s">
        <v>18</v>
      </c>
      <c r="R9" s="173" t="s">
        <v>19</v>
      </c>
      <c r="S9" s="173" t="s">
        <v>18</v>
      </c>
      <c r="T9" s="234" t="s">
        <v>19</v>
      </c>
      <c r="U9" s="234" t="s">
        <v>18</v>
      </c>
      <c r="V9" s="234" t="s">
        <v>19</v>
      </c>
      <c r="W9" s="234" t="s">
        <v>18</v>
      </c>
      <c r="X9" s="234" t="s">
        <v>19</v>
      </c>
      <c r="Y9" s="234" t="s">
        <v>18</v>
      </c>
      <c r="Z9" s="234" t="s">
        <v>19</v>
      </c>
      <c r="AA9" s="234" t="s">
        <v>18</v>
      </c>
      <c r="AB9" s="234" t="s">
        <v>19</v>
      </c>
      <c r="AC9" s="234" t="s">
        <v>18</v>
      </c>
      <c r="AD9" s="234" t="s">
        <v>19</v>
      </c>
      <c r="AE9" s="234" t="s">
        <v>18</v>
      </c>
      <c r="AF9" s="234" t="s">
        <v>19</v>
      </c>
      <c r="AG9" s="234" t="s">
        <v>18</v>
      </c>
    </row>
    <row r="10" spans="1:34" s="65" customFormat="1" ht="20.149999999999999" customHeight="1" x14ac:dyDescent="0.55000000000000004">
      <c r="A10" s="259" t="s">
        <v>103</v>
      </c>
      <c r="B10" s="260" t="s">
        <v>105</v>
      </c>
      <c r="C10" s="236" t="s">
        <v>158</v>
      </c>
      <c r="D10" s="237">
        <v>7427995800</v>
      </c>
      <c r="E10" s="238">
        <v>158472</v>
      </c>
      <c r="F10" s="239">
        <v>6220912292</v>
      </c>
      <c r="G10" s="238">
        <v>119752</v>
      </c>
      <c r="H10" s="240">
        <f t="shared" ref="H10" si="0">ROUND(F10/D10*100,1)</f>
        <v>83.7</v>
      </c>
      <c r="I10" s="241">
        <f t="shared" ref="I10" si="1">ROUND(G10/E10*100,1)</f>
        <v>75.599999999999994</v>
      </c>
      <c r="J10" s="237">
        <v>7719427100</v>
      </c>
      <c r="K10" s="238">
        <v>152146</v>
      </c>
      <c r="L10" s="239">
        <v>6533158974</v>
      </c>
      <c r="M10" s="238">
        <v>116104</v>
      </c>
      <c r="N10" s="240">
        <f t="shared" ref="N10" si="2">ROUND(L10/J10*100,1)</f>
        <v>84.6</v>
      </c>
      <c r="O10" s="241">
        <f t="shared" ref="O10" si="3">ROUND(M10/K10*100,1)</f>
        <v>76.3</v>
      </c>
      <c r="P10" s="237">
        <v>7950657000</v>
      </c>
      <c r="Q10" s="238">
        <v>149475</v>
      </c>
      <c r="R10" s="239">
        <v>6631337598</v>
      </c>
      <c r="S10" s="238">
        <v>112024</v>
      </c>
      <c r="T10" s="243">
        <f t="shared" ref="T10" si="4">ROUND(R10/P10*100,1)</f>
        <v>83.4</v>
      </c>
      <c r="U10" s="34">
        <f t="shared" ref="U10" si="5">ROUND(S10/Q10*100,1)</f>
        <v>74.900000000000006</v>
      </c>
      <c r="V10" s="119">
        <v>8681525100</v>
      </c>
      <c r="W10" s="120">
        <v>156140</v>
      </c>
      <c r="X10" s="121">
        <v>7243696705</v>
      </c>
      <c r="Y10" s="120">
        <v>118592</v>
      </c>
      <c r="Z10" s="122">
        <f t="shared" ref="Z10" si="6">ROUND(X10/V10*100,1)</f>
        <v>83.4</v>
      </c>
      <c r="AA10" s="34">
        <f t="shared" ref="AA10" si="7">ROUND(Y10/W10*100,1)</f>
        <v>76</v>
      </c>
      <c r="AB10" s="119">
        <f t="shared" ref="AB10" si="8">D10+J10+P10+V10</f>
        <v>31779605000</v>
      </c>
      <c r="AC10" s="120">
        <f t="shared" ref="AC10" si="9">E10+K10+Q10+W10</f>
        <v>616233</v>
      </c>
      <c r="AD10" s="121">
        <f t="shared" ref="AD10" si="10">F10+L10+R10+X10</f>
        <v>26629105569</v>
      </c>
      <c r="AE10" s="120">
        <f t="shared" ref="AE10" si="11">G10+M10+S10+Y10</f>
        <v>466472</v>
      </c>
      <c r="AF10" s="122">
        <f t="shared" ref="AF10" si="12">AD10/AB10*100</f>
        <v>83.793066556365318</v>
      </c>
      <c r="AG10" s="122">
        <f t="shared" ref="AG10" si="13">AE10/AC10*100</f>
        <v>75.697341752226833</v>
      </c>
      <c r="AH10" s="244"/>
    </row>
    <row r="11" spans="1:34" s="65" customFormat="1" ht="20.149999999999999" customHeight="1" x14ac:dyDescent="0.55000000000000004">
      <c r="A11" s="259"/>
      <c r="B11" s="260"/>
      <c r="C11" s="138" t="s">
        <v>151</v>
      </c>
      <c r="D11" s="119">
        <v>7584384600</v>
      </c>
      <c r="E11" s="120">
        <v>160563</v>
      </c>
      <c r="F11" s="121">
        <v>6229629117</v>
      </c>
      <c r="G11" s="120">
        <v>120181</v>
      </c>
      <c r="H11" s="122">
        <f t="shared" ref="H11:I28" si="14">ROUND(F11/D11*100,1)</f>
        <v>82.1</v>
      </c>
      <c r="I11" s="34">
        <f t="shared" si="14"/>
        <v>74.8</v>
      </c>
      <c r="J11" s="119">
        <v>7803535100</v>
      </c>
      <c r="K11" s="120">
        <v>152487</v>
      </c>
      <c r="L11" s="121">
        <v>6546523131</v>
      </c>
      <c r="M11" s="120">
        <v>116730</v>
      </c>
      <c r="N11" s="122">
        <f t="shared" ref="N11:O28" si="15">ROUND(L11/J11*100,1)</f>
        <v>83.9</v>
      </c>
      <c r="O11" s="34">
        <f t="shared" si="15"/>
        <v>76.599999999999994</v>
      </c>
      <c r="P11" s="119">
        <v>8098927800</v>
      </c>
      <c r="Q11" s="120">
        <v>150622</v>
      </c>
      <c r="R11" s="121">
        <v>6677869405</v>
      </c>
      <c r="S11" s="242">
        <v>112195</v>
      </c>
      <c r="T11" s="142">
        <f t="shared" ref="T11:U28" si="16">ROUND(R11/P11*100,1)</f>
        <v>82.5</v>
      </c>
      <c r="U11" s="143">
        <f t="shared" si="16"/>
        <v>74.5</v>
      </c>
      <c r="V11" s="146">
        <v>8854492700</v>
      </c>
      <c r="W11" s="147">
        <v>157642</v>
      </c>
      <c r="X11" s="148">
        <v>7265244057</v>
      </c>
      <c r="Y11" s="147">
        <v>118302</v>
      </c>
      <c r="Z11" s="142">
        <f t="shared" ref="Z11:AA28" si="17">ROUND(X11/V11*100,1)</f>
        <v>82.1</v>
      </c>
      <c r="AA11" s="143">
        <f t="shared" si="17"/>
        <v>75</v>
      </c>
      <c r="AB11" s="146">
        <f t="shared" ref="AB11:AE28" si="18">D11+J11+P11+V11</f>
        <v>32341340200</v>
      </c>
      <c r="AC11" s="147">
        <f t="shared" si="18"/>
        <v>621314</v>
      </c>
      <c r="AD11" s="148">
        <f t="shared" si="18"/>
        <v>26719265710</v>
      </c>
      <c r="AE11" s="147">
        <f t="shared" si="18"/>
        <v>467408</v>
      </c>
      <c r="AF11" s="142">
        <f t="shared" ref="AF11:AG28" si="19">AD11/AB11*100</f>
        <v>82.61644552998456</v>
      </c>
      <c r="AG11" s="34">
        <f t="shared" si="19"/>
        <v>75.228950257035905</v>
      </c>
    </row>
    <row r="12" spans="1:34" s="65" customFormat="1" ht="20.149999999999999" customHeight="1" x14ac:dyDescent="0.55000000000000004">
      <c r="A12" s="259"/>
      <c r="B12" s="260"/>
      <c r="C12" s="166" t="s">
        <v>17</v>
      </c>
      <c r="D12" s="146">
        <v>6943409500</v>
      </c>
      <c r="E12" s="147">
        <v>154614</v>
      </c>
      <c r="F12" s="148">
        <v>5786932624</v>
      </c>
      <c r="G12" s="147">
        <v>117730</v>
      </c>
      <c r="H12" s="142">
        <f t="shared" si="14"/>
        <v>83.3</v>
      </c>
      <c r="I12" s="143">
        <f t="shared" si="14"/>
        <v>76.099999999999994</v>
      </c>
      <c r="J12" s="146">
        <v>7507331600</v>
      </c>
      <c r="K12" s="147">
        <v>149924</v>
      </c>
      <c r="L12" s="148">
        <v>6383631578</v>
      </c>
      <c r="M12" s="147">
        <v>114907</v>
      </c>
      <c r="N12" s="142">
        <f t="shared" si="15"/>
        <v>85</v>
      </c>
      <c r="O12" s="143">
        <f t="shared" si="15"/>
        <v>76.599999999999994</v>
      </c>
      <c r="P12" s="146">
        <v>7725295500</v>
      </c>
      <c r="Q12" s="147">
        <v>145716</v>
      </c>
      <c r="R12" s="148">
        <v>6329794834</v>
      </c>
      <c r="S12" s="147">
        <v>105522</v>
      </c>
      <c r="T12" s="142">
        <f t="shared" si="16"/>
        <v>81.900000000000006</v>
      </c>
      <c r="U12" s="143">
        <f t="shared" si="16"/>
        <v>72.400000000000006</v>
      </c>
      <c r="V12" s="146">
        <v>8394343800</v>
      </c>
      <c r="W12" s="147">
        <v>152503</v>
      </c>
      <c r="X12" s="148">
        <v>6847969921</v>
      </c>
      <c r="Y12" s="147">
        <v>111046</v>
      </c>
      <c r="Z12" s="142">
        <f t="shared" si="17"/>
        <v>81.599999999999994</v>
      </c>
      <c r="AA12" s="143">
        <f t="shared" si="17"/>
        <v>72.8</v>
      </c>
      <c r="AB12" s="146">
        <f t="shared" si="18"/>
        <v>30570380400</v>
      </c>
      <c r="AC12" s="147">
        <f t="shared" si="18"/>
        <v>602757</v>
      </c>
      <c r="AD12" s="148">
        <f t="shared" si="18"/>
        <v>25348328957</v>
      </c>
      <c r="AE12" s="147">
        <f t="shared" si="18"/>
        <v>449205</v>
      </c>
      <c r="AF12" s="142">
        <f t="shared" si="19"/>
        <v>82.917937642018998</v>
      </c>
      <c r="AG12" s="143">
        <f t="shared" si="19"/>
        <v>74.525057361424246</v>
      </c>
    </row>
    <row r="13" spans="1:34" s="65" customFormat="1" ht="20.149999999999999" customHeight="1" x14ac:dyDescent="0.55000000000000004">
      <c r="A13" s="259"/>
      <c r="B13" s="260"/>
      <c r="C13" s="166" t="s">
        <v>145</v>
      </c>
      <c r="D13" s="146">
        <v>7171690900</v>
      </c>
      <c r="E13" s="147">
        <v>161623</v>
      </c>
      <c r="F13" s="148">
        <v>5785661429</v>
      </c>
      <c r="G13" s="147">
        <v>119556</v>
      </c>
      <c r="H13" s="142">
        <f t="shared" si="14"/>
        <v>80.7</v>
      </c>
      <c r="I13" s="143">
        <f t="shared" si="14"/>
        <v>74</v>
      </c>
      <c r="J13" s="146">
        <v>7354327300</v>
      </c>
      <c r="K13" s="147">
        <v>154499</v>
      </c>
      <c r="L13" s="148">
        <v>6113888149</v>
      </c>
      <c r="M13" s="147">
        <v>116874</v>
      </c>
      <c r="N13" s="142">
        <f t="shared" si="15"/>
        <v>83.1</v>
      </c>
      <c r="O13" s="143">
        <f t="shared" si="15"/>
        <v>75.599999999999994</v>
      </c>
      <c r="P13" s="146">
        <v>7673843300</v>
      </c>
      <c r="Q13" s="147">
        <v>152156</v>
      </c>
      <c r="R13" s="148">
        <v>6116562333</v>
      </c>
      <c r="S13" s="147">
        <v>107937</v>
      </c>
      <c r="T13" s="142">
        <f t="shared" si="16"/>
        <v>79.7</v>
      </c>
      <c r="U13" s="143">
        <f t="shared" si="16"/>
        <v>70.900000000000006</v>
      </c>
      <c r="V13" s="146">
        <v>8372546400</v>
      </c>
      <c r="W13" s="147">
        <v>158854</v>
      </c>
      <c r="X13" s="148">
        <v>6475402035</v>
      </c>
      <c r="Y13" s="147">
        <v>109116</v>
      </c>
      <c r="Z13" s="142">
        <f t="shared" si="17"/>
        <v>77.3</v>
      </c>
      <c r="AA13" s="143">
        <f t="shared" si="17"/>
        <v>68.7</v>
      </c>
      <c r="AB13" s="146">
        <f t="shared" si="18"/>
        <v>30572407900</v>
      </c>
      <c r="AC13" s="147">
        <f t="shared" si="18"/>
        <v>627132</v>
      </c>
      <c r="AD13" s="148">
        <f t="shared" si="18"/>
        <v>24491513946</v>
      </c>
      <c r="AE13" s="147">
        <f t="shared" si="18"/>
        <v>453483</v>
      </c>
      <c r="AF13" s="142">
        <f t="shared" si="19"/>
        <v>80.109862547005989</v>
      </c>
      <c r="AG13" s="143">
        <f t="shared" si="19"/>
        <v>72.310614033409237</v>
      </c>
    </row>
    <row r="14" spans="1:34" s="65" customFormat="1" ht="20.149999999999999" customHeight="1" x14ac:dyDescent="0.55000000000000004">
      <c r="A14" s="259"/>
      <c r="B14" s="260"/>
      <c r="C14" s="138" t="s">
        <v>0</v>
      </c>
      <c r="D14" s="119">
        <v>7291652300</v>
      </c>
      <c r="E14" s="120">
        <v>165216</v>
      </c>
      <c r="F14" s="121">
        <v>5789579442</v>
      </c>
      <c r="G14" s="120">
        <v>116449</v>
      </c>
      <c r="H14" s="122">
        <f t="shared" si="14"/>
        <v>79.400000000000006</v>
      </c>
      <c r="I14" s="34">
        <f t="shared" si="14"/>
        <v>70.5</v>
      </c>
      <c r="J14" s="119">
        <v>7435691000</v>
      </c>
      <c r="K14" s="120">
        <v>156600</v>
      </c>
      <c r="L14" s="121">
        <v>5922649770</v>
      </c>
      <c r="M14" s="120">
        <v>108924</v>
      </c>
      <c r="N14" s="122">
        <f t="shared" si="15"/>
        <v>79.7</v>
      </c>
      <c r="O14" s="34">
        <f t="shared" si="15"/>
        <v>69.599999999999994</v>
      </c>
      <c r="P14" s="119">
        <v>7667999800</v>
      </c>
      <c r="Q14" s="120">
        <v>152326</v>
      </c>
      <c r="R14" s="121">
        <v>6184715853</v>
      </c>
      <c r="S14" s="120">
        <v>108536</v>
      </c>
      <c r="T14" s="122">
        <f t="shared" si="16"/>
        <v>80.7</v>
      </c>
      <c r="U14" s="34">
        <f t="shared" si="16"/>
        <v>71.3</v>
      </c>
      <c r="V14" s="119">
        <v>8284751400</v>
      </c>
      <c r="W14" s="120">
        <v>157927</v>
      </c>
      <c r="X14" s="121">
        <v>6752144508</v>
      </c>
      <c r="Y14" s="120">
        <v>114861</v>
      </c>
      <c r="Z14" s="122">
        <f t="shared" si="17"/>
        <v>81.5</v>
      </c>
      <c r="AA14" s="34">
        <f t="shared" si="17"/>
        <v>72.7</v>
      </c>
      <c r="AB14" s="119">
        <f t="shared" si="18"/>
        <v>30680094500</v>
      </c>
      <c r="AC14" s="120">
        <f t="shared" si="18"/>
        <v>632069</v>
      </c>
      <c r="AD14" s="121">
        <f t="shared" si="18"/>
        <v>24649089573</v>
      </c>
      <c r="AE14" s="120">
        <f t="shared" si="18"/>
        <v>448770</v>
      </c>
      <c r="AF14" s="122">
        <f t="shared" si="19"/>
        <v>80.34228699328159</v>
      </c>
      <c r="AG14" s="34">
        <f t="shared" si="19"/>
        <v>71.000159792680861</v>
      </c>
    </row>
    <row r="15" spans="1:34" s="65" customFormat="1" ht="20.149999999999999" customHeight="1" x14ac:dyDescent="0.55000000000000004">
      <c r="A15" s="259"/>
      <c r="B15" s="260"/>
      <c r="C15" s="138" t="s">
        <v>31</v>
      </c>
      <c r="D15" s="66">
        <v>7378154200</v>
      </c>
      <c r="E15" s="120">
        <v>167454</v>
      </c>
      <c r="F15" s="123">
        <v>5768472810</v>
      </c>
      <c r="G15" s="120">
        <v>118919</v>
      </c>
      <c r="H15" s="122">
        <f t="shared" si="14"/>
        <v>78.2</v>
      </c>
      <c r="I15" s="34">
        <f t="shared" si="14"/>
        <v>71</v>
      </c>
      <c r="J15" s="66">
        <v>7489906500</v>
      </c>
      <c r="K15" s="120">
        <v>157956</v>
      </c>
      <c r="L15" s="123">
        <v>6135247862</v>
      </c>
      <c r="M15" s="120">
        <v>115882</v>
      </c>
      <c r="N15" s="122">
        <f t="shared" si="15"/>
        <v>81.900000000000006</v>
      </c>
      <c r="O15" s="34">
        <f t="shared" si="15"/>
        <v>73.400000000000006</v>
      </c>
      <c r="P15" s="66">
        <v>7725253600</v>
      </c>
      <c r="Q15" s="120">
        <v>155229</v>
      </c>
      <c r="R15" s="123">
        <v>6262558551</v>
      </c>
      <c r="S15" s="120">
        <v>111455</v>
      </c>
      <c r="T15" s="122">
        <f t="shared" si="16"/>
        <v>81.099999999999994</v>
      </c>
      <c r="U15" s="34">
        <f t="shared" si="16"/>
        <v>71.8</v>
      </c>
      <c r="V15" s="66">
        <v>8309731100</v>
      </c>
      <c r="W15" s="120">
        <v>160687</v>
      </c>
      <c r="X15" s="123">
        <v>6725436552</v>
      </c>
      <c r="Y15" s="120">
        <v>117094</v>
      </c>
      <c r="Z15" s="122">
        <f t="shared" si="17"/>
        <v>80.900000000000006</v>
      </c>
      <c r="AA15" s="34">
        <f t="shared" si="17"/>
        <v>72.900000000000006</v>
      </c>
      <c r="AB15" s="119">
        <f t="shared" si="18"/>
        <v>30903045400</v>
      </c>
      <c r="AC15" s="120">
        <f t="shared" si="18"/>
        <v>641326</v>
      </c>
      <c r="AD15" s="121">
        <f t="shared" si="18"/>
        <v>24891715775</v>
      </c>
      <c r="AE15" s="120">
        <f t="shared" si="18"/>
        <v>463350</v>
      </c>
      <c r="AF15" s="122">
        <f t="shared" si="19"/>
        <v>80.5477759645009</v>
      </c>
      <c r="AG15" s="34">
        <f t="shared" si="19"/>
        <v>72.248747127046158</v>
      </c>
    </row>
    <row r="16" spans="1:34" s="65" customFormat="1" ht="20.149999999999999" customHeight="1" x14ac:dyDescent="0.55000000000000004">
      <c r="A16" s="259"/>
      <c r="B16" s="260"/>
      <c r="C16" s="138" t="s">
        <v>32</v>
      </c>
      <c r="D16" s="66">
        <v>7922180200</v>
      </c>
      <c r="E16" s="120">
        <v>182140</v>
      </c>
      <c r="F16" s="123">
        <v>6454850767</v>
      </c>
      <c r="G16" s="120">
        <v>132457</v>
      </c>
      <c r="H16" s="122">
        <f t="shared" si="14"/>
        <v>81.5</v>
      </c>
      <c r="I16" s="34">
        <f t="shared" si="14"/>
        <v>72.7</v>
      </c>
      <c r="J16" s="66">
        <v>8207243500</v>
      </c>
      <c r="K16" s="120">
        <v>171886</v>
      </c>
      <c r="L16" s="123">
        <v>6575888200</v>
      </c>
      <c r="M16" s="120">
        <v>125545</v>
      </c>
      <c r="N16" s="122">
        <f t="shared" si="15"/>
        <v>80.099999999999994</v>
      </c>
      <c r="O16" s="34">
        <f t="shared" si="15"/>
        <v>73</v>
      </c>
      <c r="P16" s="66">
        <v>8220239700</v>
      </c>
      <c r="Q16" s="120">
        <v>167839</v>
      </c>
      <c r="R16" s="123">
        <v>6644928586</v>
      </c>
      <c r="S16" s="120">
        <v>119366</v>
      </c>
      <c r="T16" s="122">
        <f t="shared" si="16"/>
        <v>80.8</v>
      </c>
      <c r="U16" s="34">
        <f t="shared" si="16"/>
        <v>71.099999999999994</v>
      </c>
      <c r="V16" s="66">
        <v>8772537400</v>
      </c>
      <c r="W16" s="120">
        <v>172973</v>
      </c>
      <c r="X16" s="123">
        <v>7150918172</v>
      </c>
      <c r="Y16" s="120">
        <v>125655</v>
      </c>
      <c r="Z16" s="122">
        <f t="shared" si="17"/>
        <v>81.5</v>
      </c>
      <c r="AA16" s="34">
        <f t="shared" si="17"/>
        <v>72.599999999999994</v>
      </c>
      <c r="AB16" s="119">
        <f t="shared" si="18"/>
        <v>33122200800</v>
      </c>
      <c r="AC16" s="120">
        <f t="shared" si="18"/>
        <v>694838</v>
      </c>
      <c r="AD16" s="121">
        <f t="shared" si="18"/>
        <v>26826585725</v>
      </c>
      <c r="AE16" s="120">
        <f t="shared" si="18"/>
        <v>503023</v>
      </c>
      <c r="AF16" s="122">
        <f t="shared" si="19"/>
        <v>80.992763394514526</v>
      </c>
      <c r="AG16" s="34">
        <f t="shared" si="19"/>
        <v>72.394284710968606</v>
      </c>
    </row>
    <row r="17" spans="1:34" s="65" customFormat="1" ht="20.149999999999999" customHeight="1" x14ac:dyDescent="0.55000000000000004">
      <c r="A17" s="261"/>
      <c r="B17" s="262"/>
      <c r="C17" s="138" t="s">
        <v>33</v>
      </c>
      <c r="D17" s="66">
        <v>8164316900</v>
      </c>
      <c r="E17" s="120">
        <v>190416</v>
      </c>
      <c r="F17" s="123">
        <v>6555484855</v>
      </c>
      <c r="G17" s="120">
        <v>136965</v>
      </c>
      <c r="H17" s="125">
        <f t="shared" si="14"/>
        <v>80.3</v>
      </c>
      <c r="I17" s="35">
        <f t="shared" si="14"/>
        <v>71.900000000000006</v>
      </c>
      <c r="J17" s="72">
        <v>8137904000</v>
      </c>
      <c r="K17" s="124">
        <v>178185</v>
      </c>
      <c r="L17" s="126">
        <v>6657632236</v>
      </c>
      <c r="M17" s="124">
        <v>129969</v>
      </c>
      <c r="N17" s="125">
        <f t="shared" si="15"/>
        <v>81.8</v>
      </c>
      <c r="O17" s="35">
        <f t="shared" si="15"/>
        <v>72.900000000000006</v>
      </c>
      <c r="P17" s="66">
        <v>8329634000</v>
      </c>
      <c r="Q17" s="120">
        <v>171157</v>
      </c>
      <c r="R17" s="123">
        <v>6700239045</v>
      </c>
      <c r="S17" s="120">
        <v>121016</v>
      </c>
      <c r="T17" s="125">
        <f t="shared" si="16"/>
        <v>80.400000000000006</v>
      </c>
      <c r="U17" s="35">
        <f t="shared" si="16"/>
        <v>70.7</v>
      </c>
      <c r="V17" s="66">
        <v>8919934800</v>
      </c>
      <c r="W17" s="120">
        <v>176671</v>
      </c>
      <c r="X17" s="123">
        <v>7172676050</v>
      </c>
      <c r="Y17" s="120">
        <v>126834</v>
      </c>
      <c r="Z17" s="125">
        <f t="shared" si="17"/>
        <v>80.400000000000006</v>
      </c>
      <c r="AA17" s="35">
        <f t="shared" si="17"/>
        <v>71.8</v>
      </c>
      <c r="AB17" s="144">
        <f t="shared" si="18"/>
        <v>33551789700</v>
      </c>
      <c r="AC17" s="124">
        <f t="shared" si="18"/>
        <v>716429</v>
      </c>
      <c r="AD17" s="145">
        <f t="shared" si="18"/>
        <v>27086032186</v>
      </c>
      <c r="AE17" s="124">
        <f t="shared" si="18"/>
        <v>514784</v>
      </c>
      <c r="AF17" s="125">
        <f t="shared" si="19"/>
        <v>80.729023483358333</v>
      </c>
      <c r="AG17" s="35">
        <f t="shared" si="19"/>
        <v>71.854154424234636</v>
      </c>
    </row>
    <row r="18" spans="1:34" s="65" customFormat="1" ht="20.149999999999999" customHeight="1" x14ac:dyDescent="0.55000000000000004">
      <c r="A18" s="264" t="s">
        <v>113</v>
      </c>
      <c r="B18" s="267" t="s">
        <v>57</v>
      </c>
      <c r="C18" s="236" t="s">
        <v>158</v>
      </c>
      <c r="D18" s="237">
        <v>31849547300</v>
      </c>
      <c r="E18" s="238">
        <v>569262</v>
      </c>
      <c r="F18" s="239">
        <v>29268347250</v>
      </c>
      <c r="G18" s="238">
        <v>481878</v>
      </c>
      <c r="H18" s="240">
        <f t="shared" si="14"/>
        <v>91.9</v>
      </c>
      <c r="I18" s="241">
        <f t="shared" ref="I18" si="20">ROUND(G18/E18*100,1)</f>
        <v>84.6</v>
      </c>
      <c r="J18" s="237">
        <v>30827513900</v>
      </c>
      <c r="K18" s="238">
        <v>565237</v>
      </c>
      <c r="L18" s="239">
        <v>28850043211</v>
      </c>
      <c r="M18" s="238">
        <v>498049</v>
      </c>
      <c r="N18" s="240">
        <f t="shared" ref="N18" si="21">ROUND(L18/J18*100,1)</f>
        <v>93.6</v>
      </c>
      <c r="O18" s="241">
        <f t="shared" ref="O18" si="22">ROUND(M18/K18*100,1)</f>
        <v>88.1</v>
      </c>
      <c r="P18" s="237">
        <v>30886252100</v>
      </c>
      <c r="Q18" s="116">
        <v>565161</v>
      </c>
      <c r="R18" s="117">
        <v>28797287851</v>
      </c>
      <c r="S18" s="116">
        <v>499799</v>
      </c>
      <c r="T18" s="118">
        <f t="shared" ref="T18" si="23">ROUND(R18/P18*100,1)</f>
        <v>93.2</v>
      </c>
      <c r="U18" s="33">
        <f t="shared" ref="U18" si="24">ROUND(S18/Q18*100,1)</f>
        <v>88.4</v>
      </c>
      <c r="V18" s="115">
        <v>30874804600</v>
      </c>
      <c r="W18" s="116">
        <v>565135</v>
      </c>
      <c r="X18" s="117">
        <v>29126404896</v>
      </c>
      <c r="Y18" s="116">
        <v>504332</v>
      </c>
      <c r="Z18" s="118">
        <f t="shared" ref="Z18" si="25">ROUND(X18/V18*100,1)</f>
        <v>94.3</v>
      </c>
      <c r="AA18" s="33">
        <f t="shared" ref="AA18" si="26">ROUND(Y18/W18*100,1)</f>
        <v>89.2</v>
      </c>
      <c r="AB18" s="115">
        <f t="shared" ref="AB18" si="27">D18+J18+P18+V18</f>
        <v>124438117900</v>
      </c>
      <c r="AC18" s="116">
        <f t="shared" ref="AC18" si="28">E18+K18+Q18+W18</f>
        <v>2264795</v>
      </c>
      <c r="AD18" s="117">
        <f t="shared" ref="AD18" si="29">F18+L18+R18+X18</f>
        <v>116042083208</v>
      </c>
      <c r="AE18" s="116">
        <f t="shared" ref="AE18" si="30">G18+M18+S18+Y18</f>
        <v>1984058</v>
      </c>
      <c r="AF18" s="118">
        <f t="shared" ref="AF18" si="31">AD18/AB18*100</f>
        <v>93.252843394218516</v>
      </c>
      <c r="AG18" s="33">
        <f t="shared" ref="AG18" si="32">AE18/AC18*100</f>
        <v>87.604308557728189</v>
      </c>
    </row>
    <row r="19" spans="1:34" s="65" customFormat="1" ht="20.149999999999999" customHeight="1" x14ac:dyDescent="0.55000000000000004">
      <c r="A19" s="265"/>
      <c r="B19" s="268"/>
      <c r="C19" s="138" t="s">
        <v>151</v>
      </c>
      <c r="D19" s="119">
        <v>31167821000</v>
      </c>
      <c r="E19" s="120">
        <v>569109</v>
      </c>
      <c r="F19" s="121">
        <v>28506383800</v>
      </c>
      <c r="G19" s="120">
        <v>479627</v>
      </c>
      <c r="H19" s="122">
        <f t="shared" si="14"/>
        <v>91.5</v>
      </c>
      <c r="I19" s="34">
        <f t="shared" si="14"/>
        <v>84.3</v>
      </c>
      <c r="J19" s="119">
        <v>30120184900</v>
      </c>
      <c r="K19" s="120">
        <v>564836</v>
      </c>
      <c r="L19" s="121">
        <v>27686487362</v>
      </c>
      <c r="M19" s="120">
        <v>480225</v>
      </c>
      <c r="N19" s="122">
        <f t="shared" si="15"/>
        <v>91.9</v>
      </c>
      <c r="O19" s="34">
        <f t="shared" si="15"/>
        <v>85</v>
      </c>
      <c r="P19" s="245">
        <v>30161446200</v>
      </c>
      <c r="Q19" s="147">
        <v>564663</v>
      </c>
      <c r="R19" s="148">
        <v>28168798142</v>
      </c>
      <c r="S19" s="147">
        <v>501032</v>
      </c>
      <c r="T19" s="142">
        <f t="shared" si="16"/>
        <v>93.4</v>
      </c>
      <c r="U19" s="143">
        <f t="shared" si="16"/>
        <v>88.7</v>
      </c>
      <c r="V19" s="146">
        <v>30145094200</v>
      </c>
      <c r="W19" s="147">
        <v>564643</v>
      </c>
      <c r="X19" s="148">
        <v>28354256224</v>
      </c>
      <c r="Y19" s="147">
        <v>502910</v>
      </c>
      <c r="Z19" s="142">
        <f t="shared" si="17"/>
        <v>94.1</v>
      </c>
      <c r="AA19" s="143">
        <f t="shared" si="17"/>
        <v>89.1</v>
      </c>
      <c r="AB19" s="146">
        <f t="shared" si="18"/>
        <v>121594546300</v>
      </c>
      <c r="AC19" s="147">
        <f t="shared" si="18"/>
        <v>2263251</v>
      </c>
      <c r="AD19" s="148">
        <f t="shared" si="18"/>
        <v>112715925528</v>
      </c>
      <c r="AE19" s="147">
        <f t="shared" si="18"/>
        <v>1963794</v>
      </c>
      <c r="AF19" s="142">
        <f t="shared" si="19"/>
        <v>92.698175171364568</v>
      </c>
      <c r="AG19" s="143">
        <f t="shared" si="19"/>
        <v>86.768723398332753</v>
      </c>
    </row>
    <row r="20" spans="1:34" s="65" customFormat="1" ht="20.149999999999999" customHeight="1" x14ac:dyDescent="0.55000000000000004">
      <c r="A20" s="265"/>
      <c r="B20" s="268"/>
      <c r="C20" s="166" t="s">
        <v>17</v>
      </c>
      <c r="D20" s="146">
        <v>29771115900</v>
      </c>
      <c r="E20" s="147">
        <v>567744</v>
      </c>
      <c r="F20" s="148">
        <v>27390379850</v>
      </c>
      <c r="G20" s="147">
        <v>484051</v>
      </c>
      <c r="H20" s="142">
        <f t="shared" si="14"/>
        <v>92</v>
      </c>
      <c r="I20" s="143">
        <f t="shared" si="14"/>
        <v>85.3</v>
      </c>
      <c r="J20" s="146">
        <v>28683678900</v>
      </c>
      <c r="K20" s="147">
        <v>563298</v>
      </c>
      <c r="L20" s="148">
        <v>26454499224</v>
      </c>
      <c r="M20" s="147">
        <v>483576</v>
      </c>
      <c r="N20" s="142">
        <f t="shared" si="15"/>
        <v>92.2</v>
      </c>
      <c r="O20" s="143">
        <f t="shared" si="15"/>
        <v>85.8</v>
      </c>
      <c r="P20" s="146">
        <v>28680907100</v>
      </c>
      <c r="Q20" s="147">
        <v>563241</v>
      </c>
      <c r="R20" s="148">
        <v>26864500231</v>
      </c>
      <c r="S20" s="147">
        <v>501543</v>
      </c>
      <c r="T20" s="142">
        <f t="shared" si="16"/>
        <v>93.7</v>
      </c>
      <c r="U20" s="143">
        <f t="shared" si="16"/>
        <v>89</v>
      </c>
      <c r="V20" s="146">
        <v>28688690900</v>
      </c>
      <c r="W20" s="147">
        <v>563260</v>
      </c>
      <c r="X20" s="148">
        <v>26901410681</v>
      </c>
      <c r="Y20" s="147">
        <v>500251</v>
      </c>
      <c r="Z20" s="142">
        <f t="shared" si="17"/>
        <v>93.8</v>
      </c>
      <c r="AA20" s="143">
        <f t="shared" si="17"/>
        <v>88.8</v>
      </c>
      <c r="AB20" s="146">
        <f t="shared" si="18"/>
        <v>115824392800</v>
      </c>
      <c r="AC20" s="147">
        <f t="shared" si="18"/>
        <v>2257543</v>
      </c>
      <c r="AD20" s="148">
        <f t="shared" si="18"/>
        <v>107610789986</v>
      </c>
      <c r="AE20" s="147">
        <f t="shared" si="18"/>
        <v>1969421</v>
      </c>
      <c r="AF20" s="142">
        <f t="shared" si="19"/>
        <v>92.908572524802395</v>
      </c>
      <c r="AG20" s="143">
        <f t="shared" si="19"/>
        <v>87.237363806580873</v>
      </c>
    </row>
    <row r="21" spans="1:34" s="65" customFormat="1" ht="20.149999999999999" customHeight="1" x14ac:dyDescent="0.55000000000000004">
      <c r="A21" s="265"/>
      <c r="B21" s="268"/>
      <c r="C21" s="166" t="s">
        <v>145</v>
      </c>
      <c r="D21" s="146">
        <v>30656859300</v>
      </c>
      <c r="E21" s="147">
        <v>566478</v>
      </c>
      <c r="F21" s="148">
        <v>27072896100</v>
      </c>
      <c r="G21" s="147">
        <v>465927</v>
      </c>
      <c r="H21" s="142">
        <f t="shared" si="14"/>
        <v>88.3</v>
      </c>
      <c r="I21" s="143">
        <f t="shared" si="14"/>
        <v>82.2</v>
      </c>
      <c r="J21" s="146">
        <v>29607440100</v>
      </c>
      <c r="K21" s="147">
        <v>562108</v>
      </c>
      <c r="L21" s="148">
        <v>26720178124</v>
      </c>
      <c r="M21" s="147">
        <v>490491</v>
      </c>
      <c r="N21" s="142">
        <f t="shared" si="15"/>
        <v>90.2</v>
      </c>
      <c r="O21" s="143">
        <f t="shared" si="15"/>
        <v>87.3</v>
      </c>
      <c r="P21" s="146">
        <v>29636139100</v>
      </c>
      <c r="Q21" s="147">
        <v>562029</v>
      </c>
      <c r="R21" s="148">
        <v>26832606636</v>
      </c>
      <c r="S21" s="147">
        <v>495011</v>
      </c>
      <c r="T21" s="142">
        <f t="shared" si="16"/>
        <v>90.5</v>
      </c>
      <c r="U21" s="143">
        <f t="shared" si="16"/>
        <v>88.1</v>
      </c>
      <c r="V21" s="146">
        <v>29625876900</v>
      </c>
      <c r="W21" s="147">
        <v>562051</v>
      </c>
      <c r="X21" s="148">
        <v>27178305150</v>
      </c>
      <c r="Y21" s="147">
        <v>489674</v>
      </c>
      <c r="Z21" s="142">
        <f t="shared" si="17"/>
        <v>91.7</v>
      </c>
      <c r="AA21" s="143">
        <f t="shared" si="17"/>
        <v>87.1</v>
      </c>
      <c r="AB21" s="146">
        <f t="shared" si="18"/>
        <v>119526315400</v>
      </c>
      <c r="AC21" s="147">
        <f t="shared" si="18"/>
        <v>2252666</v>
      </c>
      <c r="AD21" s="148">
        <f t="shared" si="18"/>
        <v>107803986010</v>
      </c>
      <c r="AE21" s="147">
        <f t="shared" si="18"/>
        <v>1941103</v>
      </c>
      <c r="AF21" s="142">
        <f t="shared" si="19"/>
        <v>90.192679034093274</v>
      </c>
      <c r="AG21" s="143">
        <f t="shared" si="19"/>
        <v>86.169143583647113</v>
      </c>
    </row>
    <row r="22" spans="1:34" s="65" customFormat="1" ht="20.149999999999999" customHeight="1" x14ac:dyDescent="0.55000000000000004">
      <c r="A22" s="265"/>
      <c r="B22" s="268"/>
      <c r="C22" s="138" t="s">
        <v>0</v>
      </c>
      <c r="D22" s="119">
        <v>30281507200</v>
      </c>
      <c r="E22" s="120">
        <v>565219</v>
      </c>
      <c r="F22" s="121">
        <v>26890301080</v>
      </c>
      <c r="G22" s="120">
        <v>451897</v>
      </c>
      <c r="H22" s="122">
        <f t="shared" si="14"/>
        <v>88.8</v>
      </c>
      <c r="I22" s="34">
        <f t="shared" si="14"/>
        <v>80</v>
      </c>
      <c r="J22" s="119">
        <v>29211902000</v>
      </c>
      <c r="K22" s="120">
        <v>560723</v>
      </c>
      <c r="L22" s="121">
        <v>27084567332</v>
      </c>
      <c r="M22" s="120">
        <v>487738</v>
      </c>
      <c r="N22" s="122">
        <f t="shared" si="15"/>
        <v>92.7</v>
      </c>
      <c r="O22" s="34">
        <f t="shared" si="15"/>
        <v>87</v>
      </c>
      <c r="P22" s="119">
        <v>29212354500</v>
      </c>
      <c r="Q22" s="120">
        <v>560674</v>
      </c>
      <c r="R22" s="121">
        <v>26852810437</v>
      </c>
      <c r="S22" s="120">
        <v>483695</v>
      </c>
      <c r="T22" s="122">
        <f t="shared" si="16"/>
        <v>91.9</v>
      </c>
      <c r="U22" s="34">
        <f t="shared" si="16"/>
        <v>86.3</v>
      </c>
      <c r="V22" s="119">
        <v>29215980400</v>
      </c>
      <c r="W22" s="120">
        <v>560674</v>
      </c>
      <c r="X22" s="121">
        <v>27067449666</v>
      </c>
      <c r="Y22" s="120">
        <v>484718</v>
      </c>
      <c r="Z22" s="122">
        <f t="shared" si="17"/>
        <v>92.6</v>
      </c>
      <c r="AA22" s="34">
        <f t="shared" si="17"/>
        <v>86.5</v>
      </c>
      <c r="AB22" s="119">
        <f t="shared" si="18"/>
        <v>117921744100</v>
      </c>
      <c r="AC22" s="120">
        <f t="shared" si="18"/>
        <v>2247290</v>
      </c>
      <c r="AD22" s="121">
        <f t="shared" si="18"/>
        <v>107895128515</v>
      </c>
      <c r="AE22" s="120">
        <f t="shared" si="18"/>
        <v>1908048</v>
      </c>
      <c r="AF22" s="122">
        <f t="shared" si="19"/>
        <v>91.497229233230101</v>
      </c>
      <c r="AG22" s="34">
        <f t="shared" si="19"/>
        <v>84.904395961357906</v>
      </c>
    </row>
    <row r="23" spans="1:34" s="65" customFormat="1" ht="20.149999999999999" customHeight="1" x14ac:dyDescent="0.55000000000000004">
      <c r="A23" s="265"/>
      <c r="B23" s="268"/>
      <c r="C23" s="138" t="s">
        <v>31</v>
      </c>
      <c r="D23" s="119">
        <v>29807662200</v>
      </c>
      <c r="E23" s="120">
        <v>563868</v>
      </c>
      <c r="F23" s="121">
        <v>26905552589</v>
      </c>
      <c r="G23" s="120">
        <v>469949</v>
      </c>
      <c r="H23" s="122">
        <f t="shared" si="14"/>
        <v>90.3</v>
      </c>
      <c r="I23" s="34">
        <f t="shared" si="14"/>
        <v>83.3</v>
      </c>
      <c r="J23" s="119">
        <v>28711295500</v>
      </c>
      <c r="K23" s="120">
        <v>559389</v>
      </c>
      <c r="L23" s="121">
        <v>26557282433</v>
      </c>
      <c r="M23" s="120">
        <v>485664</v>
      </c>
      <c r="N23" s="122">
        <f t="shared" si="15"/>
        <v>92.5</v>
      </c>
      <c r="O23" s="34">
        <f t="shared" si="15"/>
        <v>86.8</v>
      </c>
      <c r="P23" s="119">
        <v>28699783300</v>
      </c>
      <c r="Q23" s="120">
        <v>559310</v>
      </c>
      <c r="R23" s="121">
        <v>26389432555</v>
      </c>
      <c r="S23" s="120">
        <v>485484</v>
      </c>
      <c r="T23" s="122">
        <f t="shared" si="16"/>
        <v>91.9</v>
      </c>
      <c r="U23" s="34">
        <f t="shared" si="16"/>
        <v>86.8</v>
      </c>
      <c r="V23" s="119">
        <v>28802264100</v>
      </c>
      <c r="W23" s="120">
        <v>559293</v>
      </c>
      <c r="X23" s="121">
        <v>26910341856</v>
      </c>
      <c r="Y23" s="120">
        <v>492418</v>
      </c>
      <c r="Z23" s="122">
        <f t="shared" si="17"/>
        <v>93.4</v>
      </c>
      <c r="AA23" s="34">
        <f t="shared" si="17"/>
        <v>88</v>
      </c>
      <c r="AB23" s="119">
        <f t="shared" si="18"/>
        <v>116021005100</v>
      </c>
      <c r="AC23" s="120">
        <f t="shared" si="18"/>
        <v>2241860</v>
      </c>
      <c r="AD23" s="121">
        <f t="shared" si="18"/>
        <v>106762609433</v>
      </c>
      <c r="AE23" s="120">
        <f t="shared" si="18"/>
        <v>1933515</v>
      </c>
      <c r="AF23" s="122">
        <f t="shared" si="19"/>
        <v>92.020069418447065</v>
      </c>
      <c r="AG23" s="34">
        <f t="shared" si="19"/>
        <v>86.246018930709326</v>
      </c>
    </row>
    <row r="24" spans="1:34" s="65" customFormat="1" ht="20.149999999999999" customHeight="1" x14ac:dyDescent="0.55000000000000004">
      <c r="A24" s="265"/>
      <c r="B24" s="268"/>
      <c r="C24" s="138" t="s">
        <v>32</v>
      </c>
      <c r="D24" s="66">
        <v>29739765700</v>
      </c>
      <c r="E24" s="120">
        <v>562045</v>
      </c>
      <c r="F24" s="123">
        <v>26912111800</v>
      </c>
      <c r="G24" s="120">
        <v>466463</v>
      </c>
      <c r="H24" s="122">
        <f t="shared" si="14"/>
        <v>90.5</v>
      </c>
      <c r="I24" s="34">
        <f t="shared" si="14"/>
        <v>83</v>
      </c>
      <c r="J24" s="66">
        <v>28699103800</v>
      </c>
      <c r="K24" s="120">
        <v>557337</v>
      </c>
      <c r="L24" s="123">
        <v>26407059411</v>
      </c>
      <c r="M24" s="120">
        <v>475576</v>
      </c>
      <c r="N24" s="122">
        <f t="shared" si="15"/>
        <v>92</v>
      </c>
      <c r="O24" s="34">
        <f t="shared" si="15"/>
        <v>85.3</v>
      </c>
      <c r="P24" s="66">
        <v>28664305300</v>
      </c>
      <c r="Q24" s="120">
        <v>557279</v>
      </c>
      <c r="R24" s="123">
        <v>26345445793</v>
      </c>
      <c r="S24" s="120">
        <v>483463</v>
      </c>
      <c r="T24" s="122">
        <f t="shared" si="16"/>
        <v>91.9</v>
      </c>
      <c r="U24" s="34">
        <f t="shared" si="16"/>
        <v>86.8</v>
      </c>
      <c r="V24" s="66">
        <v>28658417900</v>
      </c>
      <c r="W24" s="120">
        <v>557260</v>
      </c>
      <c r="X24" s="123">
        <v>26628485317</v>
      </c>
      <c r="Y24" s="120">
        <v>488404</v>
      </c>
      <c r="Z24" s="122">
        <f t="shared" si="17"/>
        <v>92.9</v>
      </c>
      <c r="AA24" s="34">
        <f t="shared" si="17"/>
        <v>87.6</v>
      </c>
      <c r="AB24" s="119">
        <f t="shared" si="18"/>
        <v>115761592700</v>
      </c>
      <c r="AC24" s="120">
        <f t="shared" si="18"/>
        <v>2233921</v>
      </c>
      <c r="AD24" s="121">
        <f t="shared" si="18"/>
        <v>106293102321</v>
      </c>
      <c r="AE24" s="120">
        <f t="shared" si="18"/>
        <v>1913906</v>
      </c>
      <c r="AF24" s="122">
        <f t="shared" si="19"/>
        <v>91.820697903200156</v>
      </c>
      <c r="AG24" s="34">
        <f t="shared" si="19"/>
        <v>85.674739617023164</v>
      </c>
    </row>
    <row r="25" spans="1:34" s="65" customFormat="1" ht="20.149999999999999" customHeight="1" x14ac:dyDescent="0.55000000000000004">
      <c r="A25" s="266"/>
      <c r="B25" s="269"/>
      <c r="C25" s="139" t="s">
        <v>33</v>
      </c>
      <c r="D25" s="72">
        <v>29071127100</v>
      </c>
      <c r="E25" s="124">
        <v>556757</v>
      </c>
      <c r="F25" s="126">
        <v>26260603452</v>
      </c>
      <c r="G25" s="124">
        <v>461361</v>
      </c>
      <c r="H25" s="125">
        <f t="shared" si="14"/>
        <v>90.3</v>
      </c>
      <c r="I25" s="35">
        <f t="shared" si="14"/>
        <v>82.9</v>
      </c>
      <c r="J25" s="72">
        <v>28023789500</v>
      </c>
      <c r="K25" s="124">
        <v>552054</v>
      </c>
      <c r="L25" s="126">
        <v>25782669655</v>
      </c>
      <c r="M25" s="124">
        <v>474822</v>
      </c>
      <c r="N25" s="125">
        <f t="shared" si="15"/>
        <v>92</v>
      </c>
      <c r="O25" s="35">
        <f t="shared" si="15"/>
        <v>86</v>
      </c>
      <c r="P25" s="72">
        <v>27985658000</v>
      </c>
      <c r="Q25" s="124">
        <v>551975</v>
      </c>
      <c r="R25" s="126">
        <v>25735511321</v>
      </c>
      <c r="S25" s="124">
        <v>477534</v>
      </c>
      <c r="T25" s="125">
        <f t="shared" si="16"/>
        <v>92</v>
      </c>
      <c r="U25" s="35">
        <f t="shared" si="16"/>
        <v>86.5</v>
      </c>
      <c r="V25" s="72">
        <v>27976609000</v>
      </c>
      <c r="W25" s="124">
        <v>551948</v>
      </c>
      <c r="X25" s="126">
        <v>25876023226</v>
      </c>
      <c r="Y25" s="124">
        <v>480308</v>
      </c>
      <c r="Z25" s="125">
        <f t="shared" si="17"/>
        <v>92.5</v>
      </c>
      <c r="AA25" s="35">
        <f t="shared" si="17"/>
        <v>87</v>
      </c>
      <c r="AB25" s="144">
        <f t="shared" si="18"/>
        <v>113057183600</v>
      </c>
      <c r="AC25" s="124">
        <f t="shared" si="18"/>
        <v>2212734</v>
      </c>
      <c r="AD25" s="145">
        <f t="shared" si="18"/>
        <v>103654807654</v>
      </c>
      <c r="AE25" s="124">
        <f t="shared" si="18"/>
        <v>1894025</v>
      </c>
      <c r="AF25" s="217">
        <f t="shared" si="19"/>
        <v>91.683521872200615</v>
      </c>
      <c r="AG25" s="218">
        <f t="shared" si="19"/>
        <v>85.59659678931132</v>
      </c>
    </row>
    <row r="26" spans="1:34" s="65" customFormat="1" ht="20.149999999999999" customHeight="1" x14ac:dyDescent="0.55000000000000004">
      <c r="A26" s="257" t="s">
        <v>144</v>
      </c>
      <c r="B26" s="258" t="s">
        <v>114</v>
      </c>
      <c r="C26" s="165" t="s">
        <v>158</v>
      </c>
      <c r="D26" s="146">
        <v>3784092300</v>
      </c>
      <c r="E26" s="147">
        <v>16749</v>
      </c>
      <c r="F26" s="148">
        <v>3747896200</v>
      </c>
      <c r="G26" s="147">
        <v>15622</v>
      </c>
      <c r="H26" s="142">
        <f t="shared" ref="H26" si="33">ROUND(F26/D26*100,1)</f>
        <v>99</v>
      </c>
      <c r="I26" s="143">
        <f t="shared" ref="I26" si="34">ROUND(G26/E26*100,1)</f>
        <v>93.3</v>
      </c>
      <c r="J26" s="146">
        <v>5251948700</v>
      </c>
      <c r="K26" s="147">
        <v>17627</v>
      </c>
      <c r="L26" s="148">
        <v>5218091700</v>
      </c>
      <c r="M26" s="147">
        <v>16813</v>
      </c>
      <c r="N26" s="142">
        <f t="shared" ref="N26" si="35">ROUND(L26/J26*100,1)</f>
        <v>99.4</v>
      </c>
      <c r="O26" s="143">
        <f t="shared" ref="O26" si="36">ROUND(M26/K26*100,1)</f>
        <v>95.4</v>
      </c>
      <c r="P26" s="146">
        <v>5290628200</v>
      </c>
      <c r="Q26" s="147">
        <v>18168</v>
      </c>
      <c r="R26" s="148">
        <v>5246600900</v>
      </c>
      <c r="S26" s="147">
        <v>17078</v>
      </c>
      <c r="T26" s="142">
        <f t="shared" ref="T26" si="37">ROUND(R26/P26*100,1)</f>
        <v>99.2</v>
      </c>
      <c r="U26" s="143">
        <f t="shared" ref="U26" si="38">ROUND(S26/Q26*100,1)</f>
        <v>94</v>
      </c>
      <c r="V26" s="146">
        <v>5293122700</v>
      </c>
      <c r="W26" s="147">
        <v>18200</v>
      </c>
      <c r="X26" s="148">
        <v>5266856000</v>
      </c>
      <c r="Y26" s="147">
        <v>17337</v>
      </c>
      <c r="Z26" s="142">
        <f t="shared" ref="Z26" si="39">ROUND(X26/V26*100,1)</f>
        <v>99.5</v>
      </c>
      <c r="AA26" s="143">
        <f t="shared" ref="AA26" si="40">ROUND(Y26/W26*100,1)</f>
        <v>95.3</v>
      </c>
      <c r="AB26" s="146">
        <f t="shared" ref="AB26" si="41">D26+J26+P26+V26</f>
        <v>19619791900</v>
      </c>
      <c r="AC26" s="147">
        <f t="shared" ref="AC26" si="42">E26+K26+Q26+W26</f>
        <v>70744</v>
      </c>
      <c r="AD26" s="148">
        <f t="shared" ref="AD26" si="43">F26+L26+R26+X26</f>
        <v>19479444800</v>
      </c>
      <c r="AE26" s="147">
        <f t="shared" ref="AE26" si="44">G26+M26+S26+Y26</f>
        <v>66850</v>
      </c>
      <c r="AF26" s="118">
        <f t="shared" ref="AF26" si="45">AD26/AB26*100</f>
        <v>99.284665705348289</v>
      </c>
      <c r="AG26" s="33">
        <f t="shared" ref="AG26" si="46">AE26/AC26*100</f>
        <v>94.495646273888951</v>
      </c>
    </row>
    <row r="27" spans="1:34" s="65" customFormat="1" ht="20.149999999999999" customHeight="1" x14ac:dyDescent="0.55000000000000004">
      <c r="A27" s="259"/>
      <c r="B27" s="260"/>
      <c r="C27" s="22" t="s">
        <v>151</v>
      </c>
      <c r="D27" s="119">
        <v>3420182700</v>
      </c>
      <c r="E27" s="120">
        <v>16425</v>
      </c>
      <c r="F27" s="121">
        <v>3378398200</v>
      </c>
      <c r="G27" s="120">
        <v>15350</v>
      </c>
      <c r="H27" s="122">
        <f t="shared" si="14"/>
        <v>98.8</v>
      </c>
      <c r="I27" s="34">
        <f t="shared" si="14"/>
        <v>93.5</v>
      </c>
      <c r="J27" s="119">
        <v>4888056800</v>
      </c>
      <c r="K27" s="120">
        <v>17178</v>
      </c>
      <c r="L27" s="121">
        <v>4849962900</v>
      </c>
      <c r="M27" s="120">
        <v>16228</v>
      </c>
      <c r="N27" s="122">
        <f t="shared" si="15"/>
        <v>99.2</v>
      </c>
      <c r="O27" s="34">
        <f t="shared" si="15"/>
        <v>94.5</v>
      </c>
      <c r="P27" s="119">
        <v>4950926100</v>
      </c>
      <c r="Q27" s="120">
        <v>17641</v>
      </c>
      <c r="R27" s="121">
        <v>4871706500</v>
      </c>
      <c r="S27" s="120">
        <v>16710</v>
      </c>
      <c r="T27" s="122">
        <f t="shared" si="16"/>
        <v>98.4</v>
      </c>
      <c r="U27" s="34">
        <f t="shared" si="16"/>
        <v>94.7</v>
      </c>
      <c r="V27" s="119">
        <v>4959687600</v>
      </c>
      <c r="W27" s="120">
        <v>17651</v>
      </c>
      <c r="X27" s="121">
        <v>4922520500</v>
      </c>
      <c r="Y27" s="120">
        <v>16884</v>
      </c>
      <c r="Z27" s="122">
        <f t="shared" si="17"/>
        <v>99.3</v>
      </c>
      <c r="AA27" s="34">
        <f t="shared" si="17"/>
        <v>95.7</v>
      </c>
      <c r="AB27" s="119">
        <f t="shared" si="18"/>
        <v>18218853200</v>
      </c>
      <c r="AC27" s="120">
        <f t="shared" si="18"/>
        <v>68895</v>
      </c>
      <c r="AD27" s="121">
        <f t="shared" si="18"/>
        <v>18022588100</v>
      </c>
      <c r="AE27" s="120">
        <f t="shared" si="18"/>
        <v>65172</v>
      </c>
      <c r="AF27" s="122">
        <f t="shared" si="19"/>
        <v>98.922736256527926</v>
      </c>
      <c r="AG27" s="122">
        <f t="shared" si="19"/>
        <v>94.596124537339435</v>
      </c>
      <c r="AH27" s="244"/>
    </row>
    <row r="28" spans="1:34" s="65" customFormat="1" ht="20.149999999999999" customHeight="1" x14ac:dyDescent="0.55000000000000004">
      <c r="A28" s="259"/>
      <c r="B28" s="260"/>
      <c r="C28" s="166" t="s">
        <v>17</v>
      </c>
      <c r="D28" s="146">
        <v>3147068700</v>
      </c>
      <c r="E28" s="147">
        <v>14414</v>
      </c>
      <c r="F28" s="148">
        <v>3120554000</v>
      </c>
      <c r="G28" s="147">
        <v>13598</v>
      </c>
      <c r="H28" s="142">
        <f t="shared" si="14"/>
        <v>99.2</v>
      </c>
      <c r="I28" s="143">
        <f t="shared" si="14"/>
        <v>94.3</v>
      </c>
      <c r="J28" s="146">
        <v>4560731200</v>
      </c>
      <c r="K28" s="147">
        <v>14982</v>
      </c>
      <c r="L28" s="148">
        <v>4539534000</v>
      </c>
      <c r="M28" s="147">
        <v>14291</v>
      </c>
      <c r="N28" s="142">
        <f t="shared" si="15"/>
        <v>99.5</v>
      </c>
      <c r="O28" s="143">
        <f t="shared" si="15"/>
        <v>95.4</v>
      </c>
      <c r="P28" s="146">
        <v>4578390800</v>
      </c>
      <c r="Q28" s="147">
        <v>15057</v>
      </c>
      <c r="R28" s="148">
        <v>4551052200</v>
      </c>
      <c r="S28" s="147">
        <v>14453</v>
      </c>
      <c r="T28" s="142">
        <f t="shared" si="16"/>
        <v>99.4</v>
      </c>
      <c r="U28" s="142">
        <f t="shared" si="16"/>
        <v>96</v>
      </c>
      <c r="V28" s="119">
        <v>4580663000</v>
      </c>
      <c r="W28" s="147">
        <v>15076</v>
      </c>
      <c r="X28" s="148">
        <v>4564253400</v>
      </c>
      <c r="Y28" s="147">
        <v>14548</v>
      </c>
      <c r="Z28" s="142">
        <f t="shared" si="17"/>
        <v>99.6</v>
      </c>
      <c r="AA28" s="143">
        <f t="shared" si="17"/>
        <v>96.5</v>
      </c>
      <c r="AB28" s="219">
        <f t="shared" si="18"/>
        <v>16866853700</v>
      </c>
      <c r="AC28" s="147">
        <f t="shared" si="18"/>
        <v>59529</v>
      </c>
      <c r="AD28" s="148">
        <f t="shared" si="18"/>
        <v>16775393600</v>
      </c>
      <c r="AE28" s="147">
        <f t="shared" si="18"/>
        <v>56890</v>
      </c>
      <c r="AF28" s="142">
        <f t="shared" si="19"/>
        <v>99.457752455634335</v>
      </c>
      <c r="AG28" s="143">
        <f t="shared" si="19"/>
        <v>95.56686656923516</v>
      </c>
    </row>
    <row r="29" spans="1:34" s="65" customFormat="1" ht="20.149999999999999" customHeight="1" x14ac:dyDescent="0.55000000000000004">
      <c r="A29" s="259"/>
      <c r="B29" s="260"/>
      <c r="C29" s="166" t="s">
        <v>145</v>
      </c>
      <c r="D29" s="146">
        <v>3333242500</v>
      </c>
      <c r="E29" s="147">
        <v>16310</v>
      </c>
      <c r="F29" s="148">
        <v>3215764700</v>
      </c>
      <c r="G29" s="147">
        <v>14411</v>
      </c>
      <c r="H29" s="142">
        <f t="shared" ref="H29:I35" si="47">ROUND(F29/D29*100,1)</f>
        <v>96.5</v>
      </c>
      <c r="I29" s="143">
        <f t="shared" si="47"/>
        <v>88.4</v>
      </c>
      <c r="J29" s="146">
        <v>4735199100</v>
      </c>
      <c r="K29" s="147">
        <v>16972</v>
      </c>
      <c r="L29" s="148">
        <v>4448193300</v>
      </c>
      <c r="M29" s="147">
        <v>15765</v>
      </c>
      <c r="N29" s="142">
        <f t="shared" ref="N29:O33" si="48">ROUND(L29/J29*100,1)</f>
        <v>93.9</v>
      </c>
      <c r="O29" s="143">
        <f t="shared" si="48"/>
        <v>92.9</v>
      </c>
      <c r="P29" s="146">
        <v>4791309800</v>
      </c>
      <c r="Q29" s="147">
        <v>17091</v>
      </c>
      <c r="R29" s="148">
        <v>4493690000</v>
      </c>
      <c r="S29" s="147">
        <v>15834</v>
      </c>
      <c r="T29" s="142">
        <f t="shared" ref="T29:U33" si="49">ROUND(R29/P29*100,1)</f>
        <v>93.8</v>
      </c>
      <c r="U29" s="143">
        <f t="shared" si="49"/>
        <v>92.6</v>
      </c>
      <c r="V29" s="146">
        <v>4791365200</v>
      </c>
      <c r="W29" s="147">
        <v>17091</v>
      </c>
      <c r="X29" s="148">
        <v>4720854200</v>
      </c>
      <c r="Y29" s="147">
        <v>15978</v>
      </c>
      <c r="Z29" s="142">
        <f t="shared" ref="Z29:AA33" si="50">ROUND(X29/V29*100,1)</f>
        <v>98.5</v>
      </c>
      <c r="AA29" s="143">
        <f t="shared" si="50"/>
        <v>93.5</v>
      </c>
      <c r="AB29" s="146">
        <f t="shared" ref="AB29:AE35" si="51">D29+J29+P29+V29</f>
        <v>17651116600</v>
      </c>
      <c r="AC29" s="147">
        <f t="shared" si="51"/>
        <v>67464</v>
      </c>
      <c r="AD29" s="148">
        <f t="shared" si="51"/>
        <v>16878502200</v>
      </c>
      <c r="AE29" s="147">
        <f t="shared" si="51"/>
        <v>61988</v>
      </c>
      <c r="AF29" s="142">
        <f t="shared" ref="AF29:AG35" si="52">AD29/AB29*100</f>
        <v>95.622858216233183</v>
      </c>
      <c r="AG29" s="143">
        <f t="shared" si="52"/>
        <v>91.883078382544767</v>
      </c>
    </row>
    <row r="30" spans="1:34" s="65" customFormat="1" ht="20.149999999999999" customHeight="1" x14ac:dyDescent="0.55000000000000004">
      <c r="A30" s="259"/>
      <c r="B30" s="260"/>
      <c r="C30" s="138" t="s">
        <v>0</v>
      </c>
      <c r="D30" s="119">
        <v>3296895200</v>
      </c>
      <c r="E30" s="120">
        <v>16534</v>
      </c>
      <c r="F30" s="121">
        <v>3235332100</v>
      </c>
      <c r="G30" s="120">
        <v>14895</v>
      </c>
      <c r="H30" s="122">
        <f t="shared" si="47"/>
        <v>98.1</v>
      </c>
      <c r="I30" s="34">
        <f t="shared" si="47"/>
        <v>90.1</v>
      </c>
      <c r="J30" s="119">
        <v>4653997400</v>
      </c>
      <c r="K30" s="120">
        <v>16801</v>
      </c>
      <c r="L30" s="121">
        <v>4620994400</v>
      </c>
      <c r="M30" s="120">
        <v>15950</v>
      </c>
      <c r="N30" s="122">
        <f t="shared" si="48"/>
        <v>99.3</v>
      </c>
      <c r="O30" s="34">
        <f t="shared" si="48"/>
        <v>94.9</v>
      </c>
      <c r="P30" s="119">
        <v>4673179400</v>
      </c>
      <c r="Q30" s="120">
        <v>16893</v>
      </c>
      <c r="R30" s="121">
        <v>4613181738</v>
      </c>
      <c r="S30" s="120">
        <v>15879</v>
      </c>
      <c r="T30" s="122">
        <f t="shared" si="49"/>
        <v>98.7</v>
      </c>
      <c r="U30" s="34">
        <f t="shared" si="49"/>
        <v>94</v>
      </c>
      <c r="V30" s="119">
        <v>4679896900</v>
      </c>
      <c r="W30" s="120">
        <v>16899</v>
      </c>
      <c r="X30" s="121">
        <v>4649421900</v>
      </c>
      <c r="Y30" s="120">
        <v>15933</v>
      </c>
      <c r="Z30" s="122">
        <f t="shared" si="50"/>
        <v>99.3</v>
      </c>
      <c r="AA30" s="34">
        <f t="shared" si="50"/>
        <v>94.3</v>
      </c>
      <c r="AB30" s="119">
        <f t="shared" si="51"/>
        <v>17303968900</v>
      </c>
      <c r="AC30" s="120">
        <f t="shared" si="51"/>
        <v>67127</v>
      </c>
      <c r="AD30" s="121">
        <f t="shared" si="51"/>
        <v>17118930138</v>
      </c>
      <c r="AE30" s="120">
        <f t="shared" si="51"/>
        <v>62657</v>
      </c>
      <c r="AF30" s="122">
        <f t="shared" si="52"/>
        <v>98.930657104914232</v>
      </c>
      <c r="AG30" s="34">
        <f t="shared" si="52"/>
        <v>93.340980529444181</v>
      </c>
    </row>
    <row r="31" spans="1:34" s="65" customFormat="1" ht="20.149999999999999" customHeight="1" x14ac:dyDescent="0.55000000000000004">
      <c r="A31" s="259"/>
      <c r="B31" s="260"/>
      <c r="C31" s="138" t="s">
        <v>31</v>
      </c>
      <c r="D31" s="66">
        <v>3181964300</v>
      </c>
      <c r="E31" s="120">
        <v>16176</v>
      </c>
      <c r="F31" s="123">
        <v>3133919800</v>
      </c>
      <c r="G31" s="120">
        <v>14925</v>
      </c>
      <c r="H31" s="122">
        <f t="shared" si="47"/>
        <v>98.5</v>
      </c>
      <c r="I31" s="34">
        <f t="shared" si="47"/>
        <v>92.3</v>
      </c>
      <c r="J31" s="66">
        <v>4545490500</v>
      </c>
      <c r="K31" s="120">
        <v>16440</v>
      </c>
      <c r="L31" s="123">
        <v>4513479500</v>
      </c>
      <c r="M31" s="120">
        <v>15625</v>
      </c>
      <c r="N31" s="122">
        <f t="shared" si="48"/>
        <v>99.3</v>
      </c>
      <c r="O31" s="34">
        <f t="shared" si="48"/>
        <v>95</v>
      </c>
      <c r="P31" s="66">
        <v>4573132200</v>
      </c>
      <c r="Q31" s="120">
        <v>16538</v>
      </c>
      <c r="R31" s="123">
        <v>4529258700</v>
      </c>
      <c r="S31" s="120">
        <v>15490</v>
      </c>
      <c r="T31" s="122">
        <f t="shared" si="49"/>
        <v>99</v>
      </c>
      <c r="U31" s="34">
        <f t="shared" si="49"/>
        <v>93.7</v>
      </c>
      <c r="V31" s="66">
        <v>4571159800</v>
      </c>
      <c r="W31" s="120">
        <v>16543</v>
      </c>
      <c r="X31" s="123">
        <v>4543391500</v>
      </c>
      <c r="Y31" s="120">
        <v>15826</v>
      </c>
      <c r="Z31" s="122">
        <f t="shared" si="50"/>
        <v>99.4</v>
      </c>
      <c r="AA31" s="34">
        <f t="shared" si="50"/>
        <v>95.7</v>
      </c>
      <c r="AB31" s="119">
        <f t="shared" si="51"/>
        <v>16871746800</v>
      </c>
      <c r="AC31" s="120">
        <f t="shared" si="51"/>
        <v>65697</v>
      </c>
      <c r="AD31" s="121">
        <f t="shared" si="51"/>
        <v>16720049500</v>
      </c>
      <c r="AE31" s="120">
        <f t="shared" si="51"/>
        <v>61866</v>
      </c>
      <c r="AF31" s="122">
        <f t="shared" si="52"/>
        <v>99.100879702628063</v>
      </c>
      <c r="AG31" s="34">
        <f t="shared" si="52"/>
        <v>94.168683501529742</v>
      </c>
    </row>
    <row r="32" spans="1:34" s="65" customFormat="1" ht="20.149999999999999" customHeight="1" x14ac:dyDescent="0.55000000000000004">
      <c r="A32" s="259"/>
      <c r="B32" s="260"/>
      <c r="C32" s="138" t="s">
        <v>32</v>
      </c>
      <c r="D32" s="66">
        <v>3171816100</v>
      </c>
      <c r="E32" s="120">
        <v>15831</v>
      </c>
      <c r="F32" s="123">
        <v>3123468400</v>
      </c>
      <c r="G32" s="120">
        <v>14557</v>
      </c>
      <c r="H32" s="122">
        <f t="shared" si="47"/>
        <v>98.5</v>
      </c>
      <c r="I32" s="34">
        <f t="shared" si="47"/>
        <v>92</v>
      </c>
      <c r="J32" s="66">
        <v>4573890200</v>
      </c>
      <c r="K32" s="120">
        <v>16174</v>
      </c>
      <c r="L32" s="123">
        <v>4548898500</v>
      </c>
      <c r="M32" s="120">
        <v>15249</v>
      </c>
      <c r="N32" s="122">
        <f t="shared" si="48"/>
        <v>99.5</v>
      </c>
      <c r="O32" s="34">
        <f t="shared" si="48"/>
        <v>94.3</v>
      </c>
      <c r="P32" s="66">
        <v>4593283100</v>
      </c>
      <c r="Q32" s="120">
        <v>16202</v>
      </c>
      <c r="R32" s="123">
        <v>4544203900</v>
      </c>
      <c r="S32" s="120">
        <v>15180</v>
      </c>
      <c r="T32" s="122">
        <f t="shared" si="49"/>
        <v>98.9</v>
      </c>
      <c r="U32" s="34">
        <f t="shared" si="49"/>
        <v>93.7</v>
      </c>
      <c r="V32" s="66">
        <v>4608704100</v>
      </c>
      <c r="W32" s="120">
        <v>16208</v>
      </c>
      <c r="X32" s="123">
        <v>4587885900</v>
      </c>
      <c r="Y32" s="120">
        <v>15465</v>
      </c>
      <c r="Z32" s="122">
        <f t="shared" si="50"/>
        <v>99.5</v>
      </c>
      <c r="AA32" s="34">
        <f t="shared" si="50"/>
        <v>95.4</v>
      </c>
      <c r="AB32" s="119">
        <f t="shared" si="51"/>
        <v>16947693500</v>
      </c>
      <c r="AC32" s="120">
        <f t="shared" si="51"/>
        <v>64415</v>
      </c>
      <c r="AD32" s="121">
        <f t="shared" si="51"/>
        <v>16804456700</v>
      </c>
      <c r="AE32" s="120">
        <f t="shared" si="51"/>
        <v>60451</v>
      </c>
      <c r="AF32" s="122">
        <f t="shared" si="52"/>
        <v>99.154830124819043</v>
      </c>
      <c r="AG32" s="34">
        <f t="shared" si="52"/>
        <v>93.84615384615384</v>
      </c>
    </row>
    <row r="33" spans="1:34" s="65" customFormat="1" ht="20.149999999999999" customHeight="1" x14ac:dyDescent="0.55000000000000004">
      <c r="A33" s="261"/>
      <c r="B33" s="262"/>
      <c r="C33" s="23" t="s">
        <v>33</v>
      </c>
      <c r="D33" s="72">
        <v>3135941100</v>
      </c>
      <c r="E33" s="124">
        <v>15686</v>
      </c>
      <c r="F33" s="126">
        <v>3093206800</v>
      </c>
      <c r="G33" s="124">
        <v>14391</v>
      </c>
      <c r="H33" s="125">
        <f t="shared" si="47"/>
        <v>98.6</v>
      </c>
      <c r="I33" s="35">
        <f t="shared" si="47"/>
        <v>91.7</v>
      </c>
      <c r="J33" s="72">
        <v>4563037300</v>
      </c>
      <c r="K33" s="124">
        <v>15927</v>
      </c>
      <c r="L33" s="126">
        <v>4520578500</v>
      </c>
      <c r="M33" s="124">
        <v>14795</v>
      </c>
      <c r="N33" s="125">
        <f t="shared" si="48"/>
        <v>99.1</v>
      </c>
      <c r="O33" s="35">
        <f t="shared" si="48"/>
        <v>92.9</v>
      </c>
      <c r="P33" s="72">
        <v>4565115100</v>
      </c>
      <c r="Q33" s="124">
        <v>15979</v>
      </c>
      <c r="R33" s="126">
        <v>4511721000</v>
      </c>
      <c r="S33" s="124">
        <v>14895</v>
      </c>
      <c r="T33" s="125">
        <f t="shared" si="49"/>
        <v>98.8</v>
      </c>
      <c r="U33" s="35">
        <f t="shared" si="49"/>
        <v>93.2</v>
      </c>
      <c r="V33" s="72">
        <v>4559972900</v>
      </c>
      <c r="W33" s="124">
        <v>15978</v>
      </c>
      <c r="X33" s="126">
        <v>4504562200</v>
      </c>
      <c r="Y33" s="124">
        <v>15151</v>
      </c>
      <c r="Z33" s="125">
        <f t="shared" si="50"/>
        <v>98.8</v>
      </c>
      <c r="AA33" s="35">
        <f t="shared" si="50"/>
        <v>94.8</v>
      </c>
      <c r="AB33" s="144">
        <f t="shared" si="51"/>
        <v>16824066400</v>
      </c>
      <c r="AC33" s="124">
        <f t="shared" si="51"/>
        <v>63570</v>
      </c>
      <c r="AD33" s="145">
        <f t="shared" si="51"/>
        <v>16630068500</v>
      </c>
      <c r="AE33" s="124">
        <f t="shared" si="51"/>
        <v>59232</v>
      </c>
      <c r="AF33" s="125">
        <f t="shared" si="52"/>
        <v>98.846902434954728</v>
      </c>
      <c r="AG33" s="35">
        <f t="shared" si="52"/>
        <v>93.17602642756016</v>
      </c>
    </row>
    <row r="34" spans="1:34" s="65" customFormat="1" ht="20.149999999999999" customHeight="1" x14ac:dyDescent="0.55000000000000004">
      <c r="A34" s="257" t="s">
        <v>94</v>
      </c>
      <c r="B34" s="258"/>
      <c r="C34" s="166" t="s">
        <v>158</v>
      </c>
      <c r="D34" s="146">
        <v>1890462100</v>
      </c>
      <c r="E34" s="147">
        <v>320107</v>
      </c>
      <c r="F34" s="148">
        <v>1596471366</v>
      </c>
      <c r="G34" s="147">
        <v>266803</v>
      </c>
      <c r="H34" s="142">
        <f>ROUND(F34/D34*100,1)</f>
        <v>84.4</v>
      </c>
      <c r="I34" s="143">
        <f t="shared" ref="I34" si="53">ROUND(G34/E34*100,1)</f>
        <v>83.3</v>
      </c>
      <c r="J34" s="190"/>
      <c r="K34" s="191"/>
      <c r="L34" s="191"/>
      <c r="M34" s="191"/>
      <c r="N34" s="192"/>
      <c r="O34" s="193"/>
      <c r="P34" s="190"/>
      <c r="Q34" s="191"/>
      <c r="R34" s="191"/>
      <c r="S34" s="191"/>
      <c r="T34" s="192"/>
      <c r="U34" s="193"/>
      <c r="V34" s="190"/>
      <c r="W34" s="191"/>
      <c r="X34" s="191"/>
      <c r="Y34" s="191"/>
      <c r="Z34" s="192"/>
      <c r="AA34" s="193"/>
      <c r="AB34" s="146">
        <f t="shared" ref="AB34" si="54">D34+J34+P34+V34</f>
        <v>1890462100</v>
      </c>
      <c r="AC34" s="147">
        <f t="shared" ref="AC34" si="55">E34+K34+Q34+W34</f>
        <v>320107</v>
      </c>
      <c r="AD34" s="148">
        <f t="shared" ref="AD34" si="56">F34+L34+R34+X34</f>
        <v>1596471366</v>
      </c>
      <c r="AE34" s="147">
        <f t="shared" ref="AE34" si="57">G34+M34+S34+Y34</f>
        <v>266803</v>
      </c>
      <c r="AF34" s="142">
        <f t="shared" ref="AF34" si="58">AD34/AB34*100</f>
        <v>84.448736951669119</v>
      </c>
      <c r="AG34" s="142">
        <f t="shared" ref="AG34" si="59">AE34/AC34*100</f>
        <v>83.348067989765923</v>
      </c>
      <c r="AH34" s="244"/>
    </row>
    <row r="35" spans="1:34" s="65" customFormat="1" ht="20.149999999999999" customHeight="1" x14ac:dyDescent="0.55000000000000004">
      <c r="A35" s="259"/>
      <c r="B35" s="260"/>
      <c r="C35" s="138" t="s">
        <v>151</v>
      </c>
      <c r="D35" s="119">
        <v>1852442200</v>
      </c>
      <c r="E35" s="120">
        <v>321045</v>
      </c>
      <c r="F35" s="121">
        <v>1561989500</v>
      </c>
      <c r="G35" s="120">
        <v>267257</v>
      </c>
      <c r="H35" s="122">
        <f>ROUND(F35/D35*100,1)</f>
        <v>84.3</v>
      </c>
      <c r="I35" s="34">
        <f t="shared" si="47"/>
        <v>83.2</v>
      </c>
      <c r="J35" s="220"/>
      <c r="K35" s="221"/>
      <c r="L35" s="221"/>
      <c r="M35" s="221"/>
      <c r="N35" s="222"/>
      <c r="O35" s="223"/>
      <c r="P35" s="190"/>
      <c r="Q35" s="191"/>
      <c r="R35" s="191"/>
      <c r="S35" s="191"/>
      <c r="T35" s="192"/>
      <c r="U35" s="193"/>
      <c r="V35" s="190"/>
      <c r="W35" s="191"/>
      <c r="X35" s="191"/>
      <c r="Y35" s="191"/>
      <c r="Z35" s="192"/>
      <c r="AA35" s="193"/>
      <c r="AB35" s="119">
        <f t="shared" si="51"/>
        <v>1852442200</v>
      </c>
      <c r="AC35" s="120">
        <f t="shared" si="51"/>
        <v>321045</v>
      </c>
      <c r="AD35" s="121">
        <f t="shared" si="51"/>
        <v>1561989500</v>
      </c>
      <c r="AE35" s="120">
        <f t="shared" si="51"/>
        <v>267257</v>
      </c>
      <c r="AF35" s="122">
        <f t="shared" si="52"/>
        <v>84.320552619671489</v>
      </c>
      <c r="AG35" s="34">
        <f t="shared" si="52"/>
        <v>83.245962404024354</v>
      </c>
    </row>
    <row r="36" spans="1:34" s="65" customFormat="1" ht="20.149999999999999" customHeight="1" x14ac:dyDescent="0.55000000000000004">
      <c r="A36" s="259"/>
      <c r="B36" s="260"/>
      <c r="C36" s="166" t="s">
        <v>17</v>
      </c>
      <c r="D36" s="146">
        <v>1788662000</v>
      </c>
      <c r="E36" s="147">
        <v>320669</v>
      </c>
      <c r="F36" s="148">
        <v>1500463636</v>
      </c>
      <c r="G36" s="147">
        <v>265677</v>
      </c>
      <c r="H36" s="142">
        <f t="shared" ref="H36:H41" si="60">ROUND(F36/D36*100,1)</f>
        <v>83.9</v>
      </c>
      <c r="I36" s="143">
        <f t="shared" ref="I36:I41" si="61">ROUND(G36/E36*100,1)</f>
        <v>82.9</v>
      </c>
      <c r="J36" s="190"/>
      <c r="K36" s="191"/>
      <c r="L36" s="191"/>
      <c r="M36" s="191"/>
      <c r="N36" s="192"/>
      <c r="O36" s="193"/>
      <c r="P36" s="190"/>
      <c r="Q36" s="191"/>
      <c r="R36" s="191"/>
      <c r="S36" s="191"/>
      <c r="T36" s="192"/>
      <c r="U36" s="193"/>
      <c r="V36" s="190"/>
      <c r="W36" s="191"/>
      <c r="X36" s="191"/>
      <c r="Y36" s="191"/>
      <c r="Z36" s="192"/>
      <c r="AA36" s="193"/>
      <c r="AB36" s="146">
        <f t="shared" ref="AB36:AB37" si="62">D36+J36+P36+V36</f>
        <v>1788662000</v>
      </c>
      <c r="AC36" s="147">
        <f t="shared" ref="AC36:AC37" si="63">E36+K36+Q36+W36</f>
        <v>320669</v>
      </c>
      <c r="AD36" s="148">
        <f t="shared" ref="AD36:AD37" si="64">F36+L36+R36+X36</f>
        <v>1500463636</v>
      </c>
      <c r="AE36" s="147">
        <f t="shared" ref="AE36:AE37" si="65">G36+M36+S36+Y36</f>
        <v>265677</v>
      </c>
      <c r="AF36" s="142">
        <f t="shared" ref="AF36:AF37" si="66">AD36/AB36*100</f>
        <v>83.887488860388387</v>
      </c>
      <c r="AG36" s="143">
        <f t="shared" ref="AG36:AG37" si="67">AE36/AC36*100</f>
        <v>82.850852436624677</v>
      </c>
    </row>
    <row r="37" spans="1:34" s="65" customFormat="1" ht="20.149999999999999" customHeight="1" x14ac:dyDescent="0.55000000000000004">
      <c r="A37" s="259"/>
      <c r="B37" s="260"/>
      <c r="C37" s="166" t="s">
        <v>145</v>
      </c>
      <c r="D37" s="146">
        <v>1736363600</v>
      </c>
      <c r="E37" s="147">
        <v>321000</v>
      </c>
      <c r="F37" s="148">
        <v>1422637500</v>
      </c>
      <c r="G37" s="147">
        <v>260940</v>
      </c>
      <c r="H37" s="142">
        <f t="shared" si="60"/>
        <v>81.900000000000006</v>
      </c>
      <c r="I37" s="143">
        <f t="shared" si="61"/>
        <v>81.3</v>
      </c>
      <c r="J37" s="190"/>
      <c r="K37" s="191"/>
      <c r="L37" s="191"/>
      <c r="M37" s="191"/>
      <c r="N37" s="192"/>
      <c r="O37" s="193"/>
      <c r="P37" s="190"/>
      <c r="Q37" s="191"/>
      <c r="R37" s="191"/>
      <c r="S37" s="191"/>
      <c r="T37" s="192"/>
      <c r="U37" s="193"/>
      <c r="V37" s="190"/>
      <c r="W37" s="191"/>
      <c r="X37" s="191"/>
      <c r="Y37" s="191"/>
      <c r="Z37" s="192"/>
      <c r="AA37" s="193"/>
      <c r="AB37" s="119">
        <f t="shared" si="62"/>
        <v>1736363600</v>
      </c>
      <c r="AC37" s="120">
        <f t="shared" si="63"/>
        <v>321000</v>
      </c>
      <c r="AD37" s="121">
        <f t="shared" si="64"/>
        <v>1422637500</v>
      </c>
      <c r="AE37" s="120">
        <f t="shared" si="65"/>
        <v>260940</v>
      </c>
      <c r="AF37" s="122">
        <f t="shared" si="66"/>
        <v>81.932004333654547</v>
      </c>
      <c r="AG37" s="34">
        <f t="shared" si="67"/>
        <v>81.289719626168221</v>
      </c>
    </row>
    <row r="38" spans="1:34" s="65" customFormat="1" ht="20.149999999999999" customHeight="1" x14ac:dyDescent="0.55000000000000004">
      <c r="A38" s="259"/>
      <c r="B38" s="260"/>
      <c r="C38" s="138" t="s">
        <v>0</v>
      </c>
      <c r="D38" s="119">
        <v>1692782900</v>
      </c>
      <c r="E38" s="120">
        <v>323534</v>
      </c>
      <c r="F38" s="121">
        <v>1368361300</v>
      </c>
      <c r="G38" s="120">
        <v>258830</v>
      </c>
      <c r="H38" s="122">
        <f t="shared" si="60"/>
        <v>80.8</v>
      </c>
      <c r="I38" s="34">
        <f t="shared" si="61"/>
        <v>80</v>
      </c>
      <c r="J38" s="194"/>
      <c r="K38" s="195"/>
      <c r="L38" s="195"/>
      <c r="M38" s="195"/>
      <c r="N38" s="196"/>
      <c r="O38" s="197"/>
      <c r="P38" s="194"/>
      <c r="Q38" s="195"/>
      <c r="R38" s="195"/>
      <c r="S38" s="195"/>
      <c r="T38" s="196"/>
      <c r="U38" s="197"/>
      <c r="V38" s="194"/>
      <c r="W38" s="195"/>
      <c r="X38" s="195"/>
      <c r="Y38" s="195"/>
      <c r="Z38" s="196"/>
      <c r="AA38" s="197"/>
      <c r="AB38" s="119">
        <f t="shared" ref="AB38:AE41" si="68">D38+J38+P38+V38</f>
        <v>1692782900</v>
      </c>
      <c r="AC38" s="120">
        <f t="shared" si="68"/>
        <v>323534</v>
      </c>
      <c r="AD38" s="121">
        <f t="shared" si="68"/>
        <v>1368361300</v>
      </c>
      <c r="AE38" s="120">
        <f t="shared" si="68"/>
        <v>258830</v>
      </c>
      <c r="AF38" s="122">
        <f t="shared" ref="AF38:AG41" si="69">AD38/AB38*100</f>
        <v>80.835014342358974</v>
      </c>
      <c r="AG38" s="34">
        <f t="shared" si="69"/>
        <v>80.000865442271902</v>
      </c>
    </row>
    <row r="39" spans="1:34" s="65" customFormat="1" ht="20.149999999999999" customHeight="1" x14ac:dyDescent="0.55000000000000004">
      <c r="A39" s="259"/>
      <c r="B39" s="260"/>
      <c r="C39" s="138" t="s">
        <v>31</v>
      </c>
      <c r="D39" s="66">
        <v>1647312700</v>
      </c>
      <c r="E39" s="120">
        <v>325683</v>
      </c>
      <c r="F39" s="123">
        <v>1316491900</v>
      </c>
      <c r="G39" s="120">
        <v>258191</v>
      </c>
      <c r="H39" s="122">
        <f t="shared" si="60"/>
        <v>79.900000000000006</v>
      </c>
      <c r="I39" s="34">
        <f t="shared" si="61"/>
        <v>79.3</v>
      </c>
      <c r="J39" s="194"/>
      <c r="K39" s="195"/>
      <c r="L39" s="195"/>
      <c r="M39" s="195"/>
      <c r="N39" s="196"/>
      <c r="O39" s="197"/>
      <c r="P39" s="194"/>
      <c r="Q39" s="195"/>
      <c r="R39" s="195"/>
      <c r="S39" s="195"/>
      <c r="T39" s="196"/>
      <c r="U39" s="197"/>
      <c r="V39" s="194"/>
      <c r="W39" s="195"/>
      <c r="X39" s="195"/>
      <c r="Y39" s="195"/>
      <c r="Z39" s="196"/>
      <c r="AA39" s="197"/>
      <c r="AB39" s="119">
        <f t="shared" si="68"/>
        <v>1647312700</v>
      </c>
      <c r="AC39" s="120">
        <f t="shared" si="68"/>
        <v>325683</v>
      </c>
      <c r="AD39" s="121">
        <f t="shared" si="68"/>
        <v>1316491900</v>
      </c>
      <c r="AE39" s="120">
        <f t="shared" si="68"/>
        <v>258191</v>
      </c>
      <c r="AF39" s="122">
        <f t="shared" si="69"/>
        <v>79.917546923544023</v>
      </c>
      <c r="AG39" s="34">
        <f t="shared" si="69"/>
        <v>79.27678141014421</v>
      </c>
    </row>
    <row r="40" spans="1:34" s="65" customFormat="1" ht="20.149999999999999" customHeight="1" x14ac:dyDescent="0.55000000000000004">
      <c r="A40" s="259"/>
      <c r="B40" s="260"/>
      <c r="C40" s="138" t="s">
        <v>32</v>
      </c>
      <c r="D40" s="66">
        <v>1598093600</v>
      </c>
      <c r="E40" s="120">
        <v>328937</v>
      </c>
      <c r="F40" s="123">
        <v>1266677200</v>
      </c>
      <c r="G40" s="120">
        <v>259259</v>
      </c>
      <c r="H40" s="122">
        <f t="shared" si="60"/>
        <v>79.3</v>
      </c>
      <c r="I40" s="34">
        <f t="shared" si="61"/>
        <v>78.8</v>
      </c>
      <c r="J40" s="194"/>
      <c r="K40" s="195"/>
      <c r="L40" s="195"/>
      <c r="M40" s="195"/>
      <c r="N40" s="196"/>
      <c r="O40" s="197"/>
      <c r="P40" s="194"/>
      <c r="Q40" s="195"/>
      <c r="R40" s="195"/>
      <c r="S40" s="195"/>
      <c r="T40" s="196"/>
      <c r="U40" s="197"/>
      <c r="V40" s="194"/>
      <c r="W40" s="195"/>
      <c r="X40" s="195"/>
      <c r="Y40" s="195"/>
      <c r="Z40" s="196"/>
      <c r="AA40" s="197"/>
      <c r="AB40" s="119">
        <f t="shared" si="68"/>
        <v>1598093600</v>
      </c>
      <c r="AC40" s="120">
        <f t="shared" si="68"/>
        <v>328937</v>
      </c>
      <c r="AD40" s="121">
        <f t="shared" si="68"/>
        <v>1266677200</v>
      </c>
      <c r="AE40" s="120">
        <f t="shared" si="68"/>
        <v>259259</v>
      </c>
      <c r="AF40" s="122">
        <f t="shared" si="69"/>
        <v>79.261765393466305</v>
      </c>
      <c r="AG40" s="34">
        <f t="shared" si="69"/>
        <v>78.81722031878445</v>
      </c>
    </row>
    <row r="41" spans="1:34" s="65" customFormat="1" ht="20.149999999999999" customHeight="1" x14ac:dyDescent="0.55000000000000004">
      <c r="A41" s="261"/>
      <c r="B41" s="262"/>
      <c r="C41" s="139" t="s">
        <v>33</v>
      </c>
      <c r="D41" s="72">
        <v>1547619800</v>
      </c>
      <c r="E41" s="124">
        <v>332488</v>
      </c>
      <c r="F41" s="126">
        <v>1160534100</v>
      </c>
      <c r="G41" s="124">
        <v>248135</v>
      </c>
      <c r="H41" s="125">
        <f t="shared" si="60"/>
        <v>75</v>
      </c>
      <c r="I41" s="35">
        <f t="shared" si="61"/>
        <v>74.599999999999994</v>
      </c>
      <c r="J41" s="198"/>
      <c r="K41" s="199"/>
      <c r="L41" s="199"/>
      <c r="M41" s="199"/>
      <c r="N41" s="200"/>
      <c r="O41" s="201"/>
      <c r="P41" s="198"/>
      <c r="Q41" s="199"/>
      <c r="R41" s="199"/>
      <c r="S41" s="199"/>
      <c r="T41" s="200"/>
      <c r="U41" s="201"/>
      <c r="V41" s="198"/>
      <c r="W41" s="199"/>
      <c r="X41" s="199"/>
      <c r="Y41" s="199"/>
      <c r="Z41" s="200"/>
      <c r="AA41" s="201"/>
      <c r="AB41" s="144">
        <f t="shared" si="68"/>
        <v>1547619800</v>
      </c>
      <c r="AC41" s="124">
        <f t="shared" si="68"/>
        <v>332488</v>
      </c>
      <c r="AD41" s="145">
        <f t="shared" si="68"/>
        <v>1160534100</v>
      </c>
      <c r="AE41" s="124">
        <f t="shared" si="68"/>
        <v>248135</v>
      </c>
      <c r="AF41" s="125">
        <f t="shared" si="69"/>
        <v>74.988320774908672</v>
      </c>
      <c r="AG41" s="35">
        <f t="shared" si="69"/>
        <v>74.629761074083873</v>
      </c>
    </row>
  </sheetData>
  <customSheetViews>
    <customSheetView guid="{D3151968-5D6D-4F40-844C-4C5665E2DF1B}" scale="85" fitToPage="1">
      <pane xSplit="3" ySplit="9" topLeftCell="D28" activePane="bottomRight" state="frozen"/>
      <selection pane="bottomRight" activeCell="AA35" sqref="AA35"/>
      <pageMargins left="0.59055118110236227" right="0.59055118110236227" top="0.59055118110236227" bottom="0.59055118110236227" header="0.31496062992125984" footer="0.31496062992125984"/>
      <printOptions horizontalCentered="1"/>
      <pageSetup paperSize="9" scale="38" orientation="landscape" r:id="rId1"/>
    </customSheetView>
  </customSheetViews>
  <mergeCells count="27">
    <mergeCell ref="A10:A17"/>
    <mergeCell ref="B10:B17"/>
    <mergeCell ref="A18:A25"/>
    <mergeCell ref="B18:B25"/>
    <mergeCell ref="A26:A33"/>
    <mergeCell ref="B26:B33"/>
    <mergeCell ref="A34:B41"/>
    <mergeCell ref="AB7:AG7"/>
    <mergeCell ref="AB8:AC8"/>
    <mergeCell ref="AD8:AE8"/>
    <mergeCell ref="AF8:AG8"/>
    <mergeCell ref="P7:U7"/>
    <mergeCell ref="P8:Q8"/>
    <mergeCell ref="R8:S8"/>
    <mergeCell ref="Z8:AA8"/>
    <mergeCell ref="T8:U8"/>
    <mergeCell ref="V7:AA7"/>
    <mergeCell ref="V8:W8"/>
    <mergeCell ref="X8:Y8"/>
    <mergeCell ref="H8:I8"/>
    <mergeCell ref="F8:G8"/>
    <mergeCell ref="D8:E8"/>
    <mergeCell ref="J7:O7"/>
    <mergeCell ref="J8:K8"/>
    <mergeCell ref="L8:M8"/>
    <mergeCell ref="N8:O8"/>
    <mergeCell ref="D7:I7"/>
  </mergeCells>
  <phoneticPr fontId="1"/>
  <conditionalFormatting sqref="D35:G35 D11:AG17 D19:AG25 D27:AG33">
    <cfRule type="containsBlanks" dxfId="6" priority="5">
      <formula>LEN(TRIM(D11))=0</formula>
    </cfRule>
  </conditionalFormatting>
  <conditionalFormatting sqref="D10:AG10">
    <cfRule type="containsBlanks" dxfId="5" priority="4">
      <formula>LEN(TRIM(D10))=0</formula>
    </cfRule>
  </conditionalFormatting>
  <conditionalFormatting sqref="D18:AG18">
    <cfRule type="containsBlanks" dxfId="4" priority="3">
      <formula>LEN(TRIM(D18))=0</formula>
    </cfRule>
  </conditionalFormatting>
  <conditionalFormatting sqref="D26:AG26">
    <cfRule type="containsBlanks" dxfId="3" priority="2">
      <formula>LEN(TRIM(D26))=0</formula>
    </cfRule>
  </conditionalFormatting>
  <conditionalFormatting sqref="D34:G34">
    <cfRule type="containsBlanks" dxfId="2" priority="1">
      <formula>LEN(TRIM(D34))=0</formula>
    </cfRule>
  </conditionalFormatting>
  <hyperlinks>
    <hyperlink ref="A1:C1" location="目次!A1" display="目次へ戻る"/>
  </hyperlinks>
  <printOptions horizontalCentered="1"/>
  <pageMargins left="0.59055118110236227" right="0.59055118110236227" top="0.59055118110236227" bottom="0.59055118110236227" header="0.31496062992125984" footer="0.31496062992125984"/>
  <pageSetup paperSize="9" scale="38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10</vt:i4>
      </vt:variant>
    </vt:vector>
  </HeadingPairs>
  <TitlesOfParts>
    <vt:vector size="10" baseType="lpstr">
      <vt:lpstr>目次</vt:lpstr>
      <vt:lpstr>1(1)滞納繰越額決算の推移</vt:lpstr>
      <vt:lpstr>1(2)滞納処分の停止額及び不納欠損額の推移</vt:lpstr>
      <vt:lpstr>1(3)滞納処分の停止額及び不納欠損額の税目別内訳</vt:lpstr>
      <vt:lpstr>1(4)滞納処分の停止額及び不納欠損額の事由別内訳</vt:lpstr>
      <vt:lpstr>1(5)財産差押状況の推移</vt:lpstr>
      <vt:lpstr>1(6)不動産公売状況の推移</vt:lpstr>
      <vt:lpstr>2(1)口座振替加入状況の推移</vt:lpstr>
      <vt:lpstr>2(2)納期内納付　調定収入状況の推移</vt:lpstr>
      <vt:lpstr>2(3)過年度支出等の推移（科目別）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Windows ユーザー</cp:lastModifiedBy>
  <dcterms:created xsi:type="dcterms:W3CDTF">2015-06-05T18:19:34Z</dcterms:created>
  <dcterms:modified xsi:type="dcterms:W3CDTF">2024-09-30T07:31:11Z</dcterms:modified>
</cp:coreProperties>
</file>