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.kobe.local\top\02_作業文書\01_局室区\28_教育委員会事務局\02_総務部\01_総務課\政策企画係\03 統計調査\01. 「教育調査」冊子作成\令和３年度\HP\"/>
    </mc:Choice>
  </mc:AlternateContent>
  <bookViews>
    <workbookView xWindow="-15" yWindow="3825" windowWidth="20520" windowHeight="3870" tabRatio="591" activeTab="2"/>
  </bookViews>
  <sheets>
    <sheet name="総括表" sheetId="1" r:id="rId1"/>
    <sheet name="幼稚園" sheetId="2" r:id="rId2"/>
    <sheet name="小学校" sheetId="3" r:id="rId3"/>
    <sheet name="中学校" sheetId="4" r:id="rId4"/>
    <sheet name="義務教育学校" sheetId="8" r:id="rId5"/>
    <sheet name="高校" sheetId="5" r:id="rId6"/>
    <sheet name="特別支援学校" sheetId="6" r:id="rId7"/>
    <sheet name="高専" sheetId="7" r:id="rId8"/>
    <sheet name="Sheet1" sheetId="9" r:id="rId9"/>
  </sheets>
  <definedNames>
    <definedName name="_Regression_Int" localSheetId="2" hidden="1">1</definedName>
    <definedName name="_xlnm.Print_Area" localSheetId="4">義務教育学校!$A$1:$AI$13</definedName>
    <definedName name="_xlnm.Print_Area" localSheetId="5">高校!$A$1:$Q$32</definedName>
    <definedName name="_xlnm.Print_Area" localSheetId="7">高専!$A$1:$R$17</definedName>
    <definedName name="_xlnm.Print_Area" localSheetId="2">小学校!$A$1:$AP$178</definedName>
    <definedName name="_xlnm.Print_Area" localSheetId="0">総括表!$A$1:$S$27</definedName>
    <definedName name="_xlnm.Print_Area" localSheetId="3">中学校!$A$1:$V$100</definedName>
    <definedName name="_xlnm.Print_Area" localSheetId="6">特別支援学校!$A$1:$U$38</definedName>
    <definedName name="_xlnm.Print_Area" localSheetId="1">幼稚園!$A$1:$O$47</definedName>
    <definedName name="Print_Area_MI" localSheetId="2">小学校!$A$5:$AE$178</definedName>
    <definedName name="_xlnm.Print_Titles" localSheetId="4">義務教育学校!$B:$B,義務教育学校!$1:$5</definedName>
    <definedName name="_xlnm.Print_Titles" localSheetId="5">高校!$A:$C</definedName>
    <definedName name="_xlnm.Print_Titles" localSheetId="2">小学校!$1:$4</definedName>
    <definedName name="_xlnm.Print_Titles" localSheetId="3">中学校!$A:$A,中学校!$1:$4</definedName>
    <definedName name="_xlnm.Print_Titles" localSheetId="1">幼稚園!$A:$A,幼稚園!$1:$4</definedName>
    <definedName name="Print_Titles_MI" localSheetId="2">小学校!$3:$4</definedName>
    <definedName name="Z_05D2C257_AD29_4844_8E74_F8EBF9492FCE_.wvu.Cols" localSheetId="4" hidden="1">義務教育学校!#REF!</definedName>
    <definedName name="Z_05D2C257_AD29_4844_8E74_F8EBF9492FCE_.wvu.Cols" localSheetId="3" hidden="1">中学校!#REF!</definedName>
    <definedName name="Z_05D2C257_AD29_4844_8E74_F8EBF9492FCE_.wvu.Cols" localSheetId="1" hidden="1">幼稚園!#REF!,幼稚園!$L:$L</definedName>
    <definedName name="Z_05D2C257_AD29_4844_8E74_F8EBF9492FCE_.wvu.FilterData" localSheetId="2" hidden="1">小学校!$K$1:$K$195</definedName>
    <definedName name="Z_05D2C257_AD29_4844_8E74_F8EBF9492FCE_.wvu.PrintArea" localSheetId="5" hidden="1">高校!$A$1:$Q$33</definedName>
    <definedName name="Z_05D2C257_AD29_4844_8E74_F8EBF9492FCE_.wvu.PrintArea" localSheetId="7" hidden="1">高専!$A$1:$R$17</definedName>
    <definedName name="Z_05D2C257_AD29_4844_8E74_F8EBF9492FCE_.wvu.PrintArea" localSheetId="0" hidden="1">総括表!$B$1:$S$25</definedName>
    <definedName name="Z_05D2C257_AD29_4844_8E74_F8EBF9492FCE_.wvu.PrintArea" localSheetId="6" hidden="1">特別支援学校!$A$1:$U$34</definedName>
    <definedName name="Z_05D2C257_AD29_4844_8E74_F8EBF9492FCE_.wvu.PrintTitles" localSheetId="4" hidden="1">義務教育学校!$3:$5</definedName>
    <definedName name="Z_05D2C257_AD29_4844_8E74_F8EBF9492FCE_.wvu.PrintTitles" localSheetId="2" hidden="1">小学校!$3:$4</definedName>
    <definedName name="Z_05D2C257_AD29_4844_8E74_F8EBF9492FCE_.wvu.PrintTitles" localSheetId="3" hidden="1">中学校!$3:$4</definedName>
    <definedName name="Z_05D2C257_AD29_4844_8E74_F8EBF9492FCE_.wvu.PrintTitles" localSheetId="1" hidden="1">幼稚園!$2:$4</definedName>
    <definedName name="Z_40C360DA_61CF_4003_AB3F_38182EA2B6ED_.wvu.PrintArea" localSheetId="4" hidden="1">義務教育学校!$B$1:$AI$8</definedName>
    <definedName name="Z_40C360DA_61CF_4003_AB3F_38182EA2B6ED_.wvu.PrintArea" localSheetId="5" hidden="1">高校!$A$1:$Q$32</definedName>
    <definedName name="Z_40C360DA_61CF_4003_AB3F_38182EA2B6ED_.wvu.PrintArea" localSheetId="7" hidden="1">高専!$A$1:$R$17</definedName>
    <definedName name="Z_40C360DA_61CF_4003_AB3F_38182EA2B6ED_.wvu.PrintArea" localSheetId="2" hidden="1">小学校!$A$1:$AP$178</definedName>
    <definedName name="Z_40C360DA_61CF_4003_AB3F_38182EA2B6ED_.wvu.PrintArea" localSheetId="0" hidden="1">総括表!$A$1:$S$25</definedName>
    <definedName name="Z_40C360DA_61CF_4003_AB3F_38182EA2B6ED_.wvu.PrintArea" localSheetId="3" hidden="1">中学校!$A$1:$V$99</definedName>
    <definedName name="Z_40C360DA_61CF_4003_AB3F_38182EA2B6ED_.wvu.PrintArea" localSheetId="6" hidden="1">特別支援学校!$A$1:$U$34</definedName>
    <definedName name="Z_40C360DA_61CF_4003_AB3F_38182EA2B6ED_.wvu.PrintArea" localSheetId="1" hidden="1">幼稚園!$A$1:$O$47</definedName>
    <definedName name="Z_40C360DA_61CF_4003_AB3F_38182EA2B6ED_.wvu.PrintTitles" localSheetId="4" hidden="1">義務教育学校!$3:$5</definedName>
    <definedName name="Z_40C360DA_61CF_4003_AB3F_38182EA2B6ED_.wvu.PrintTitles" localSheetId="5" hidden="1">高校!$A:$C</definedName>
    <definedName name="Z_40C360DA_61CF_4003_AB3F_38182EA2B6ED_.wvu.PrintTitles" localSheetId="2" hidden="1">小学校!$1:$4</definedName>
    <definedName name="Z_40C360DA_61CF_4003_AB3F_38182EA2B6ED_.wvu.PrintTitles" localSheetId="3" hidden="1">中学校!$3:$4</definedName>
    <definedName name="Z_40C360DA_61CF_4003_AB3F_38182EA2B6ED_.wvu.PrintTitles" localSheetId="1" hidden="1">幼稚園!$1:$4</definedName>
    <definedName name="Z_59495B58_F355_4334_93B0_9592BE5778E6_.wvu.FilterData" localSheetId="2" hidden="1">小学校!$K$1:$K$195</definedName>
    <definedName name="Z_59495B58_F355_4334_93B0_9592BE5778E6_.wvu.PrintArea" localSheetId="2" hidden="1">小学校!$A$1:$AP$178</definedName>
    <definedName name="Z_59495B58_F355_4334_93B0_9592BE5778E6_.wvu.PrintTitles" localSheetId="2" hidden="1">小学校!$1:$4</definedName>
    <definedName name="Z_849334E9_02DF_4CF4_8F9C_2F47D84F6B71_.wvu.FilterData" localSheetId="2" hidden="1">小学校!$K$1:$K$195</definedName>
    <definedName name="Z_A6305A71_BFE2_457D_8F28_D5A9D4140535_.wvu.FilterData" localSheetId="2" hidden="1">小学校!$K$1:$K$195</definedName>
  </definedNames>
  <calcPr calcId="162913"/>
  <customWorkbookViews>
    <customWorkbookView name="Administrator - 個人用ビュー" guid="{40C360DA-61CF-4003-AB3F-38182EA2B6ED}" mergeInterval="0" personalView="1" maximized="1" windowWidth="1362" windowHeight="550" tabRatio="767" activeSheetId="4"/>
    <customWorkbookView name="mi - 個人用ビュー" guid="{59495B58-F355-4334-93B0-9592BE5778E6}" mergeInterval="0" personalView="1" maximized="1" windowWidth="983" windowHeight="633" tabRatio="767" activeSheetId="3"/>
    <customWorkbookView name="経理係員 - 個人用ビュー" guid="{05D2C257-AD29-4844-8E74-F8EBF9492FCE}" mergeInterval="0" personalView="1" maximized="1" windowWidth="1020" windowHeight="580" tabRatio="767" activeSheetId="3"/>
  </customWorkbookViews>
</workbook>
</file>

<file path=xl/calcChain.xml><?xml version="1.0" encoding="utf-8"?>
<calcChain xmlns="http://schemas.openxmlformats.org/spreadsheetml/2006/main">
  <c r="C6" i="2" l="1"/>
  <c r="D15" i="1" l="1"/>
  <c r="AN146" i="3" l="1"/>
  <c r="AF146" i="3"/>
  <c r="Y146" i="3"/>
  <c r="R146" i="3"/>
  <c r="Q146" i="3"/>
  <c r="P146" i="3"/>
  <c r="O146" i="3"/>
  <c r="N146" i="3"/>
  <c r="M146" i="3"/>
  <c r="L146" i="3"/>
  <c r="B146" i="3"/>
  <c r="AN31" i="3"/>
  <c r="AF31" i="3"/>
  <c r="Y31" i="3"/>
  <c r="R31" i="3"/>
  <c r="Q31" i="3"/>
  <c r="P31" i="3"/>
  <c r="O31" i="3"/>
  <c r="N31" i="3"/>
  <c r="M31" i="3"/>
  <c r="L31" i="3"/>
  <c r="B31" i="3"/>
  <c r="K146" i="3" l="1"/>
  <c r="AR146" i="3" s="1"/>
  <c r="K31" i="3"/>
  <c r="AR31" i="3" s="1"/>
  <c r="Y70" i="3"/>
  <c r="AF70" i="3" l="1"/>
  <c r="J40" i="4" l="1"/>
  <c r="N11" i="6" l="1"/>
  <c r="D11" i="6"/>
  <c r="D10" i="6"/>
  <c r="D9" i="6"/>
  <c r="J8" i="4"/>
  <c r="F7" i="4"/>
  <c r="M8" i="2" l="1"/>
  <c r="C30" i="2"/>
  <c r="G32" i="2"/>
  <c r="B15" i="2"/>
  <c r="B16" i="2"/>
  <c r="B17" i="2"/>
  <c r="G7" i="2"/>
  <c r="C7" i="2"/>
  <c r="B5" i="2"/>
  <c r="H5" i="2"/>
  <c r="M5" i="2"/>
  <c r="R13" i="7"/>
  <c r="Q13" i="7"/>
  <c r="P5" i="7"/>
  <c r="D13" i="7"/>
  <c r="I5" i="7"/>
  <c r="T5" i="7" s="1"/>
  <c r="C5" i="7"/>
  <c r="C12" i="7"/>
  <c r="I7" i="7"/>
  <c r="C7" i="7"/>
  <c r="D6" i="7"/>
  <c r="C9" i="7"/>
  <c r="T8" i="6"/>
  <c r="U27" i="6"/>
  <c r="T13" i="6"/>
  <c r="C6" i="6"/>
  <c r="K6" i="6"/>
  <c r="D8" i="6"/>
  <c r="D13" i="6"/>
  <c r="C32" i="6"/>
  <c r="C14" i="6"/>
  <c r="O6" i="5"/>
  <c r="O22" i="5"/>
  <c r="O21" i="5"/>
  <c r="O15" i="5"/>
  <c r="I15" i="5"/>
  <c r="D15" i="5"/>
  <c r="O19" i="5"/>
  <c r="I19" i="5"/>
  <c r="D19" i="5"/>
  <c r="O28" i="5"/>
  <c r="I28" i="5"/>
  <c r="D28" i="5"/>
  <c r="O27" i="5"/>
  <c r="Q23" i="5"/>
  <c r="P20" i="5"/>
  <c r="D24" i="5"/>
  <c r="D22" i="5"/>
  <c r="D21" i="5"/>
  <c r="E20" i="5"/>
  <c r="O8" i="5"/>
  <c r="I8" i="5"/>
  <c r="D8" i="5"/>
  <c r="D6" i="5"/>
  <c r="I6" i="5"/>
  <c r="Q5" i="3"/>
  <c r="L5" i="3"/>
  <c r="M5" i="3"/>
  <c r="N5" i="3"/>
  <c r="O5" i="3"/>
  <c r="P5" i="3"/>
  <c r="J5" i="4"/>
  <c r="I5" i="4"/>
  <c r="H5" i="4"/>
  <c r="Q6" i="8"/>
  <c r="L6" i="8"/>
  <c r="M6" i="8"/>
  <c r="N6" i="8"/>
  <c r="O6" i="8"/>
  <c r="P6" i="8"/>
  <c r="L9" i="8"/>
  <c r="M9" i="8"/>
  <c r="N9" i="8"/>
  <c r="O9" i="8"/>
  <c r="P9" i="8"/>
  <c r="Q9" i="8"/>
  <c r="M8" i="8"/>
  <c r="N8" i="8"/>
  <c r="O8" i="8"/>
  <c r="P8" i="8"/>
  <c r="Q8" i="8"/>
  <c r="L8" i="8"/>
  <c r="AG9" i="8"/>
  <c r="AH7" i="8"/>
  <c r="Y6" i="8"/>
  <c r="R6" i="8"/>
  <c r="C6" i="8"/>
  <c r="Z7" i="8"/>
  <c r="AA7" i="8"/>
  <c r="AB7" i="8"/>
  <c r="AC7" i="8"/>
  <c r="AD7" i="8"/>
  <c r="AE7" i="8"/>
  <c r="J99" i="4"/>
  <c r="I99" i="4"/>
  <c r="H99" i="4"/>
  <c r="J98" i="4"/>
  <c r="I98" i="4"/>
  <c r="H98" i="4"/>
  <c r="J97" i="4"/>
  <c r="I97" i="4"/>
  <c r="H97" i="4"/>
  <c r="J96" i="4"/>
  <c r="I96" i="4"/>
  <c r="H96" i="4"/>
  <c r="J95" i="4"/>
  <c r="I95" i="4"/>
  <c r="H95" i="4"/>
  <c r="J94" i="4"/>
  <c r="I94" i="4"/>
  <c r="H94" i="4"/>
  <c r="J93" i="4"/>
  <c r="I93" i="4"/>
  <c r="H93" i="4"/>
  <c r="J92" i="4"/>
  <c r="I92" i="4"/>
  <c r="H92" i="4"/>
  <c r="J91" i="4"/>
  <c r="I91" i="4"/>
  <c r="H91" i="4"/>
  <c r="J90" i="4"/>
  <c r="I90" i="4"/>
  <c r="H90" i="4"/>
  <c r="J89" i="4"/>
  <c r="I89" i="4"/>
  <c r="H89" i="4"/>
  <c r="J88" i="4"/>
  <c r="I88" i="4"/>
  <c r="H88" i="4"/>
  <c r="J87" i="4"/>
  <c r="I87" i="4"/>
  <c r="H87" i="4"/>
  <c r="J85" i="4"/>
  <c r="I78" i="4"/>
  <c r="I85" i="4"/>
  <c r="H85" i="4"/>
  <c r="J84" i="4"/>
  <c r="I84" i="4"/>
  <c r="H84" i="4"/>
  <c r="J83" i="4"/>
  <c r="I83" i="4"/>
  <c r="H83" i="4"/>
  <c r="J82" i="4"/>
  <c r="I82" i="4"/>
  <c r="H82" i="4"/>
  <c r="J81" i="4"/>
  <c r="I81" i="4"/>
  <c r="H81" i="4"/>
  <c r="J80" i="4"/>
  <c r="I80" i="4"/>
  <c r="H80" i="4"/>
  <c r="J79" i="4"/>
  <c r="I79" i="4"/>
  <c r="H79" i="4"/>
  <c r="J78" i="4"/>
  <c r="H78" i="4"/>
  <c r="J77" i="4"/>
  <c r="I77" i="4"/>
  <c r="H77" i="4"/>
  <c r="J76" i="4"/>
  <c r="I76" i="4"/>
  <c r="H76" i="4"/>
  <c r="J75" i="4"/>
  <c r="I75" i="4"/>
  <c r="H75" i="4"/>
  <c r="I70" i="4"/>
  <c r="J73" i="4"/>
  <c r="I73" i="4"/>
  <c r="H73" i="4"/>
  <c r="J72" i="4"/>
  <c r="I72" i="4"/>
  <c r="H72" i="4"/>
  <c r="J71" i="4"/>
  <c r="I71" i="4"/>
  <c r="H71" i="4"/>
  <c r="J70" i="4"/>
  <c r="H70" i="4"/>
  <c r="J69" i="4"/>
  <c r="I69" i="4"/>
  <c r="H69" i="4"/>
  <c r="J68" i="4"/>
  <c r="I68" i="4"/>
  <c r="H68" i="4"/>
  <c r="J67" i="4"/>
  <c r="I67" i="4"/>
  <c r="H67" i="4"/>
  <c r="J66" i="4"/>
  <c r="I66" i="4"/>
  <c r="H66" i="4"/>
  <c r="J65" i="4"/>
  <c r="I65" i="4"/>
  <c r="H65" i="4"/>
  <c r="J64" i="4"/>
  <c r="I64" i="4"/>
  <c r="H64" i="4"/>
  <c r="J63" i="4"/>
  <c r="I63" i="4"/>
  <c r="H63" i="4"/>
  <c r="H55" i="4"/>
  <c r="J61" i="4"/>
  <c r="I61" i="4"/>
  <c r="H61" i="4"/>
  <c r="J60" i="4"/>
  <c r="I60" i="4"/>
  <c r="H60" i="4"/>
  <c r="J59" i="4"/>
  <c r="I59" i="4"/>
  <c r="H59" i="4"/>
  <c r="J58" i="4"/>
  <c r="I58" i="4"/>
  <c r="H58" i="4"/>
  <c r="J57" i="4"/>
  <c r="I57" i="4"/>
  <c r="H57" i="4"/>
  <c r="J56" i="4"/>
  <c r="I56" i="4"/>
  <c r="H56" i="4"/>
  <c r="J55" i="4"/>
  <c r="I55" i="4"/>
  <c r="J53" i="4"/>
  <c r="I53" i="4"/>
  <c r="H53" i="4"/>
  <c r="J52" i="4"/>
  <c r="I52" i="4"/>
  <c r="H52" i="4"/>
  <c r="J51" i="4"/>
  <c r="I51" i="4"/>
  <c r="H51" i="4"/>
  <c r="J50" i="4"/>
  <c r="I50" i="4"/>
  <c r="H50" i="4"/>
  <c r="J49" i="4"/>
  <c r="I49" i="4"/>
  <c r="H49" i="4"/>
  <c r="J48" i="4"/>
  <c r="I48" i="4"/>
  <c r="H48" i="4"/>
  <c r="J47" i="4"/>
  <c r="I47" i="4"/>
  <c r="H47" i="4"/>
  <c r="J46" i="4"/>
  <c r="I46" i="4"/>
  <c r="H46" i="4"/>
  <c r="J45" i="4"/>
  <c r="I45" i="4"/>
  <c r="H45" i="4"/>
  <c r="J44" i="4"/>
  <c r="I44" i="4"/>
  <c r="H44" i="4"/>
  <c r="J43" i="4"/>
  <c r="I43" i="4"/>
  <c r="H43" i="4"/>
  <c r="J42" i="4"/>
  <c r="I42" i="4"/>
  <c r="H42" i="4"/>
  <c r="J41" i="4"/>
  <c r="I41" i="4"/>
  <c r="H41" i="4"/>
  <c r="I40" i="4"/>
  <c r="H40" i="4"/>
  <c r="J39" i="4"/>
  <c r="I39" i="4"/>
  <c r="H39" i="4"/>
  <c r="J38" i="4"/>
  <c r="I38" i="4"/>
  <c r="H38" i="4"/>
  <c r="J37" i="4"/>
  <c r="I37" i="4"/>
  <c r="H37" i="4"/>
  <c r="J36" i="4"/>
  <c r="I36" i="4"/>
  <c r="H36" i="4"/>
  <c r="J32" i="4"/>
  <c r="J34" i="4"/>
  <c r="I34" i="4"/>
  <c r="H34" i="4"/>
  <c r="J33" i="4"/>
  <c r="I33" i="4"/>
  <c r="H33" i="4"/>
  <c r="I32" i="4"/>
  <c r="H32" i="4"/>
  <c r="J31" i="4"/>
  <c r="I31" i="4"/>
  <c r="H31" i="4"/>
  <c r="J30" i="4"/>
  <c r="I30" i="4"/>
  <c r="H30" i="4"/>
  <c r="J29" i="4"/>
  <c r="I29" i="4"/>
  <c r="H29" i="4"/>
  <c r="J27" i="4"/>
  <c r="H22" i="4"/>
  <c r="I27" i="4"/>
  <c r="H27" i="4"/>
  <c r="J26" i="4"/>
  <c r="I26" i="4"/>
  <c r="H26" i="4"/>
  <c r="J25" i="4"/>
  <c r="I25" i="4"/>
  <c r="H25" i="4"/>
  <c r="J24" i="4"/>
  <c r="I24" i="4"/>
  <c r="H24" i="4"/>
  <c r="J23" i="4"/>
  <c r="I23" i="4"/>
  <c r="H23" i="4"/>
  <c r="J22" i="4"/>
  <c r="I22" i="4"/>
  <c r="I20" i="4"/>
  <c r="J20" i="4"/>
  <c r="J16" i="4"/>
  <c r="H16" i="4"/>
  <c r="H20" i="4"/>
  <c r="J19" i="4"/>
  <c r="I19" i="4"/>
  <c r="H19" i="4"/>
  <c r="J18" i="4"/>
  <c r="I18" i="4"/>
  <c r="H18" i="4"/>
  <c r="J17" i="4"/>
  <c r="I17" i="4"/>
  <c r="H17" i="4"/>
  <c r="I16" i="4"/>
  <c r="H9" i="4"/>
  <c r="I9" i="4"/>
  <c r="J9" i="4"/>
  <c r="H10" i="4"/>
  <c r="I10" i="4"/>
  <c r="J10" i="4"/>
  <c r="H11" i="4"/>
  <c r="I11" i="4"/>
  <c r="J11" i="4"/>
  <c r="H12" i="4"/>
  <c r="I12" i="4"/>
  <c r="J12" i="4"/>
  <c r="H13" i="4"/>
  <c r="I13" i="4"/>
  <c r="J13" i="4"/>
  <c r="H14" i="4"/>
  <c r="I14" i="4"/>
  <c r="J14" i="4"/>
  <c r="I8" i="4"/>
  <c r="H8" i="4"/>
  <c r="S15" i="5" l="1"/>
  <c r="S8" i="5"/>
  <c r="S6" i="5"/>
  <c r="H15" i="4"/>
  <c r="J7" i="4"/>
  <c r="L7" i="8"/>
  <c r="K6" i="8"/>
  <c r="Q5" i="2"/>
  <c r="S19" i="5"/>
  <c r="S28" i="5"/>
  <c r="T87" i="4"/>
  <c r="T5" i="4"/>
  <c r="H74" i="4"/>
  <c r="L151" i="3" l="1"/>
  <c r="M151" i="3"/>
  <c r="N151" i="3"/>
  <c r="O151" i="3"/>
  <c r="P151" i="3"/>
  <c r="Q151" i="3"/>
  <c r="L152" i="3"/>
  <c r="M152" i="3"/>
  <c r="N152" i="3"/>
  <c r="O152" i="3"/>
  <c r="P152" i="3"/>
  <c r="Q152" i="3"/>
  <c r="L153" i="3"/>
  <c r="M153" i="3"/>
  <c r="N153" i="3"/>
  <c r="O153" i="3"/>
  <c r="P153" i="3"/>
  <c r="Q153" i="3"/>
  <c r="L154" i="3"/>
  <c r="M154" i="3"/>
  <c r="N154" i="3"/>
  <c r="O154" i="3"/>
  <c r="P154" i="3"/>
  <c r="Q154" i="3"/>
  <c r="L155" i="3"/>
  <c r="M155" i="3"/>
  <c r="N155" i="3"/>
  <c r="O155" i="3"/>
  <c r="P155" i="3"/>
  <c r="Q155" i="3"/>
  <c r="L156" i="3"/>
  <c r="M156" i="3"/>
  <c r="N156" i="3"/>
  <c r="O156" i="3"/>
  <c r="P156" i="3"/>
  <c r="Q156" i="3"/>
  <c r="L157" i="3"/>
  <c r="M157" i="3"/>
  <c r="N157" i="3"/>
  <c r="O157" i="3"/>
  <c r="P157" i="3"/>
  <c r="Q157" i="3"/>
  <c r="L158" i="3"/>
  <c r="M158" i="3"/>
  <c r="N158" i="3"/>
  <c r="O158" i="3"/>
  <c r="P158" i="3"/>
  <c r="Q158" i="3"/>
  <c r="L159" i="3"/>
  <c r="M159" i="3"/>
  <c r="N159" i="3"/>
  <c r="O159" i="3"/>
  <c r="P159" i="3"/>
  <c r="Q159" i="3"/>
  <c r="L160" i="3"/>
  <c r="M160" i="3"/>
  <c r="N160" i="3"/>
  <c r="O160" i="3"/>
  <c r="P160" i="3"/>
  <c r="Q160" i="3"/>
  <c r="L161" i="3"/>
  <c r="M161" i="3"/>
  <c r="N161" i="3"/>
  <c r="O161" i="3"/>
  <c r="P161" i="3"/>
  <c r="Q161" i="3"/>
  <c r="L162" i="3"/>
  <c r="M162" i="3"/>
  <c r="N162" i="3"/>
  <c r="O162" i="3"/>
  <c r="P162" i="3"/>
  <c r="Q162" i="3"/>
  <c r="L163" i="3"/>
  <c r="M163" i="3"/>
  <c r="N163" i="3"/>
  <c r="O163" i="3"/>
  <c r="P163" i="3"/>
  <c r="Q163" i="3"/>
  <c r="L164" i="3"/>
  <c r="M164" i="3"/>
  <c r="N164" i="3"/>
  <c r="O164" i="3"/>
  <c r="P164" i="3"/>
  <c r="Q164" i="3"/>
  <c r="L165" i="3"/>
  <c r="M165" i="3"/>
  <c r="N165" i="3"/>
  <c r="O165" i="3"/>
  <c r="P165" i="3"/>
  <c r="Q165" i="3"/>
  <c r="L166" i="3"/>
  <c r="M166" i="3"/>
  <c r="N166" i="3"/>
  <c r="O166" i="3"/>
  <c r="P166" i="3"/>
  <c r="Q166" i="3"/>
  <c r="L167" i="3"/>
  <c r="M167" i="3"/>
  <c r="N167" i="3"/>
  <c r="O167" i="3"/>
  <c r="P167" i="3"/>
  <c r="Q167" i="3"/>
  <c r="L168" i="3"/>
  <c r="M168" i="3"/>
  <c r="N168" i="3"/>
  <c r="O168" i="3"/>
  <c r="P168" i="3"/>
  <c r="Q168" i="3"/>
  <c r="L169" i="3"/>
  <c r="M169" i="3"/>
  <c r="N169" i="3"/>
  <c r="O169" i="3"/>
  <c r="P169" i="3"/>
  <c r="Q169" i="3"/>
  <c r="L170" i="3"/>
  <c r="M170" i="3"/>
  <c r="N170" i="3"/>
  <c r="O170" i="3"/>
  <c r="P170" i="3"/>
  <c r="Q170" i="3"/>
  <c r="L171" i="3"/>
  <c r="M171" i="3"/>
  <c r="N171" i="3"/>
  <c r="O171" i="3"/>
  <c r="P171" i="3"/>
  <c r="Q171" i="3"/>
  <c r="L172" i="3"/>
  <c r="M172" i="3"/>
  <c r="N172" i="3"/>
  <c r="O172" i="3"/>
  <c r="P172" i="3"/>
  <c r="Q172" i="3"/>
  <c r="L173" i="3"/>
  <c r="M173" i="3"/>
  <c r="N173" i="3"/>
  <c r="O173" i="3"/>
  <c r="P173" i="3"/>
  <c r="Q173" i="3"/>
  <c r="L174" i="3"/>
  <c r="M174" i="3"/>
  <c r="N174" i="3"/>
  <c r="O174" i="3"/>
  <c r="P174" i="3"/>
  <c r="Q174" i="3"/>
  <c r="L175" i="3"/>
  <c r="M175" i="3"/>
  <c r="N175" i="3"/>
  <c r="O175" i="3"/>
  <c r="P175" i="3"/>
  <c r="Q175" i="3"/>
  <c r="L176" i="3"/>
  <c r="M176" i="3"/>
  <c r="N176" i="3"/>
  <c r="O176" i="3"/>
  <c r="P176" i="3"/>
  <c r="Q176" i="3"/>
  <c r="L177" i="3"/>
  <c r="M177" i="3"/>
  <c r="N177" i="3"/>
  <c r="O177" i="3"/>
  <c r="P177" i="3"/>
  <c r="Q177" i="3"/>
  <c r="L178" i="3"/>
  <c r="M178" i="3"/>
  <c r="N178" i="3"/>
  <c r="O178" i="3"/>
  <c r="P178" i="3"/>
  <c r="Q178" i="3"/>
  <c r="Q150" i="3"/>
  <c r="P150" i="3"/>
  <c r="O150" i="3"/>
  <c r="N150" i="3"/>
  <c r="M150" i="3"/>
  <c r="L150" i="3"/>
  <c r="L127" i="3"/>
  <c r="M127" i="3"/>
  <c r="N127" i="3"/>
  <c r="O127" i="3"/>
  <c r="P127" i="3"/>
  <c r="Q127" i="3"/>
  <c r="L128" i="3"/>
  <c r="M128" i="3"/>
  <c r="N128" i="3"/>
  <c r="O128" i="3"/>
  <c r="P128" i="3"/>
  <c r="Q128" i="3"/>
  <c r="L129" i="3"/>
  <c r="M129" i="3"/>
  <c r="N129" i="3"/>
  <c r="O129" i="3"/>
  <c r="P129" i="3"/>
  <c r="Q129" i="3"/>
  <c r="L130" i="3"/>
  <c r="M130" i="3"/>
  <c r="N130" i="3"/>
  <c r="O130" i="3"/>
  <c r="P130" i="3"/>
  <c r="Q130" i="3"/>
  <c r="L131" i="3"/>
  <c r="M131" i="3"/>
  <c r="N131" i="3"/>
  <c r="O131" i="3"/>
  <c r="P131" i="3"/>
  <c r="Q131" i="3"/>
  <c r="L132" i="3"/>
  <c r="M132" i="3"/>
  <c r="N132" i="3"/>
  <c r="O132" i="3"/>
  <c r="P132" i="3"/>
  <c r="Q132" i="3"/>
  <c r="L133" i="3"/>
  <c r="M133" i="3"/>
  <c r="N133" i="3"/>
  <c r="O133" i="3"/>
  <c r="P133" i="3"/>
  <c r="Q133" i="3"/>
  <c r="L134" i="3"/>
  <c r="M134" i="3"/>
  <c r="N134" i="3"/>
  <c r="O134" i="3"/>
  <c r="P134" i="3"/>
  <c r="Q134" i="3"/>
  <c r="L135" i="3"/>
  <c r="M135" i="3"/>
  <c r="N135" i="3"/>
  <c r="O135" i="3"/>
  <c r="P135" i="3"/>
  <c r="Q135" i="3"/>
  <c r="L136" i="3"/>
  <c r="M136" i="3"/>
  <c r="N136" i="3"/>
  <c r="O136" i="3"/>
  <c r="P136" i="3"/>
  <c r="Q136" i="3"/>
  <c r="L137" i="3"/>
  <c r="M137" i="3"/>
  <c r="N137" i="3"/>
  <c r="O137" i="3"/>
  <c r="P137" i="3"/>
  <c r="Q137" i="3"/>
  <c r="L138" i="3"/>
  <c r="M138" i="3"/>
  <c r="N138" i="3"/>
  <c r="O138" i="3"/>
  <c r="P138" i="3"/>
  <c r="Q138" i="3"/>
  <c r="L139" i="3"/>
  <c r="M139" i="3"/>
  <c r="N139" i="3"/>
  <c r="O139" i="3"/>
  <c r="P139" i="3"/>
  <c r="Q139" i="3"/>
  <c r="L140" i="3"/>
  <c r="M140" i="3"/>
  <c r="N140" i="3"/>
  <c r="O140" i="3"/>
  <c r="P140" i="3"/>
  <c r="Q140" i="3"/>
  <c r="L141" i="3"/>
  <c r="M141" i="3"/>
  <c r="N141" i="3"/>
  <c r="O141" i="3"/>
  <c r="P141" i="3"/>
  <c r="Q141" i="3"/>
  <c r="L142" i="3"/>
  <c r="M142" i="3"/>
  <c r="N142" i="3"/>
  <c r="O142" i="3"/>
  <c r="P142" i="3"/>
  <c r="Q142" i="3"/>
  <c r="L143" i="3"/>
  <c r="M143" i="3"/>
  <c r="N143" i="3"/>
  <c r="O143" i="3"/>
  <c r="P143" i="3"/>
  <c r="Q143" i="3"/>
  <c r="L144" i="3"/>
  <c r="M144" i="3"/>
  <c r="N144" i="3"/>
  <c r="O144" i="3"/>
  <c r="P144" i="3"/>
  <c r="Q144" i="3"/>
  <c r="L145" i="3"/>
  <c r="M145" i="3"/>
  <c r="N145" i="3"/>
  <c r="O145" i="3"/>
  <c r="P145" i="3"/>
  <c r="Q145" i="3"/>
  <c r="L147" i="3"/>
  <c r="M147" i="3"/>
  <c r="N147" i="3"/>
  <c r="O147" i="3"/>
  <c r="P147" i="3"/>
  <c r="Q147" i="3"/>
  <c r="L148" i="3"/>
  <c r="M148" i="3"/>
  <c r="N148" i="3"/>
  <c r="O148" i="3"/>
  <c r="P148" i="3"/>
  <c r="Q148" i="3"/>
  <c r="Q126" i="3"/>
  <c r="P126" i="3"/>
  <c r="O126" i="3"/>
  <c r="N126" i="3"/>
  <c r="M126" i="3"/>
  <c r="L126" i="3"/>
  <c r="L106" i="3"/>
  <c r="M106" i="3"/>
  <c r="N106" i="3"/>
  <c r="O106" i="3"/>
  <c r="P106" i="3"/>
  <c r="Q106" i="3"/>
  <c r="L107" i="3"/>
  <c r="M107" i="3"/>
  <c r="N107" i="3"/>
  <c r="O107" i="3"/>
  <c r="P107" i="3"/>
  <c r="Q107" i="3"/>
  <c r="L108" i="3"/>
  <c r="M108" i="3"/>
  <c r="N108" i="3"/>
  <c r="O108" i="3"/>
  <c r="P108" i="3"/>
  <c r="Q108" i="3"/>
  <c r="L109" i="3"/>
  <c r="M109" i="3"/>
  <c r="N109" i="3"/>
  <c r="O109" i="3"/>
  <c r="P109" i="3"/>
  <c r="Q109" i="3"/>
  <c r="L110" i="3"/>
  <c r="M110" i="3"/>
  <c r="N110" i="3"/>
  <c r="O110" i="3"/>
  <c r="P110" i="3"/>
  <c r="Q110" i="3"/>
  <c r="L111" i="3"/>
  <c r="M111" i="3"/>
  <c r="N111" i="3"/>
  <c r="O111" i="3"/>
  <c r="P111" i="3"/>
  <c r="Q111" i="3"/>
  <c r="L112" i="3"/>
  <c r="M112" i="3"/>
  <c r="N112" i="3"/>
  <c r="O112" i="3"/>
  <c r="P112" i="3"/>
  <c r="Q112" i="3"/>
  <c r="L113" i="3"/>
  <c r="M113" i="3"/>
  <c r="N113" i="3"/>
  <c r="O113" i="3"/>
  <c r="P113" i="3"/>
  <c r="Q113" i="3"/>
  <c r="L114" i="3"/>
  <c r="M114" i="3"/>
  <c r="N114" i="3"/>
  <c r="O114" i="3"/>
  <c r="P114" i="3"/>
  <c r="Q114" i="3"/>
  <c r="L115" i="3"/>
  <c r="M115" i="3"/>
  <c r="N115" i="3"/>
  <c r="O115" i="3"/>
  <c r="P115" i="3"/>
  <c r="Q115" i="3"/>
  <c r="L116" i="3"/>
  <c r="M116" i="3"/>
  <c r="N116" i="3"/>
  <c r="O116" i="3"/>
  <c r="P116" i="3"/>
  <c r="Q116" i="3"/>
  <c r="L117" i="3"/>
  <c r="M117" i="3"/>
  <c r="N117" i="3"/>
  <c r="O117" i="3"/>
  <c r="P117" i="3"/>
  <c r="Q117" i="3"/>
  <c r="L118" i="3"/>
  <c r="M118" i="3"/>
  <c r="N118" i="3"/>
  <c r="O118" i="3"/>
  <c r="P118" i="3"/>
  <c r="Q118" i="3"/>
  <c r="L119" i="3"/>
  <c r="M119" i="3"/>
  <c r="N119" i="3"/>
  <c r="O119" i="3"/>
  <c r="P119" i="3"/>
  <c r="Q119" i="3"/>
  <c r="L120" i="3"/>
  <c r="M120" i="3"/>
  <c r="N120" i="3"/>
  <c r="O120" i="3"/>
  <c r="P120" i="3"/>
  <c r="Q120" i="3"/>
  <c r="L121" i="3"/>
  <c r="M121" i="3"/>
  <c r="N121" i="3"/>
  <c r="O121" i="3"/>
  <c r="P121" i="3"/>
  <c r="Q121" i="3"/>
  <c r="L122" i="3"/>
  <c r="M122" i="3"/>
  <c r="N122" i="3"/>
  <c r="O122" i="3"/>
  <c r="P122" i="3"/>
  <c r="Q122" i="3"/>
  <c r="L123" i="3"/>
  <c r="M123" i="3"/>
  <c r="N123" i="3"/>
  <c r="O123" i="3"/>
  <c r="P123" i="3"/>
  <c r="Q123" i="3"/>
  <c r="L124" i="3"/>
  <c r="M124" i="3"/>
  <c r="N124" i="3"/>
  <c r="O124" i="3"/>
  <c r="P124" i="3"/>
  <c r="Q124" i="3"/>
  <c r="Q105" i="3"/>
  <c r="P105" i="3"/>
  <c r="O105" i="3"/>
  <c r="N105" i="3"/>
  <c r="M105" i="3"/>
  <c r="L105" i="3"/>
  <c r="L92" i="3"/>
  <c r="M92" i="3"/>
  <c r="N92" i="3"/>
  <c r="O92" i="3"/>
  <c r="P92" i="3"/>
  <c r="Q92" i="3"/>
  <c r="L93" i="3"/>
  <c r="M93" i="3"/>
  <c r="N93" i="3"/>
  <c r="O93" i="3"/>
  <c r="P93" i="3"/>
  <c r="Q93" i="3"/>
  <c r="L94" i="3"/>
  <c r="M94" i="3"/>
  <c r="N94" i="3"/>
  <c r="O94" i="3"/>
  <c r="P94" i="3"/>
  <c r="Q94" i="3"/>
  <c r="L95" i="3"/>
  <c r="M95" i="3"/>
  <c r="N95" i="3"/>
  <c r="O95" i="3"/>
  <c r="P95" i="3"/>
  <c r="Q95" i="3"/>
  <c r="L96" i="3"/>
  <c r="M96" i="3"/>
  <c r="N96" i="3"/>
  <c r="O96" i="3"/>
  <c r="P96" i="3"/>
  <c r="Q96" i="3"/>
  <c r="L97" i="3"/>
  <c r="M97" i="3"/>
  <c r="N97" i="3"/>
  <c r="O97" i="3"/>
  <c r="P97" i="3"/>
  <c r="Q97" i="3"/>
  <c r="L98" i="3"/>
  <c r="M98" i="3"/>
  <c r="N98" i="3"/>
  <c r="O98" i="3"/>
  <c r="P98" i="3"/>
  <c r="Q98" i="3"/>
  <c r="L99" i="3"/>
  <c r="M99" i="3"/>
  <c r="N99" i="3"/>
  <c r="O99" i="3"/>
  <c r="P99" i="3"/>
  <c r="Q99" i="3"/>
  <c r="L100" i="3"/>
  <c r="M100" i="3"/>
  <c r="N100" i="3"/>
  <c r="O100" i="3"/>
  <c r="P100" i="3"/>
  <c r="Q100" i="3"/>
  <c r="L101" i="3"/>
  <c r="M101" i="3"/>
  <c r="N101" i="3"/>
  <c r="O101" i="3"/>
  <c r="P101" i="3"/>
  <c r="Q101" i="3"/>
  <c r="L102" i="3"/>
  <c r="M102" i="3"/>
  <c r="N102" i="3"/>
  <c r="O102" i="3"/>
  <c r="P102" i="3"/>
  <c r="Q102" i="3"/>
  <c r="L103" i="3"/>
  <c r="M103" i="3"/>
  <c r="N103" i="3"/>
  <c r="O103" i="3"/>
  <c r="P103" i="3"/>
  <c r="Q103" i="3"/>
  <c r="Q91" i="3"/>
  <c r="P91" i="3"/>
  <c r="O91" i="3"/>
  <c r="N91" i="3"/>
  <c r="M91" i="3"/>
  <c r="L91" i="3"/>
  <c r="Q89" i="3"/>
  <c r="L57" i="3"/>
  <c r="M57" i="3"/>
  <c r="N57" i="3"/>
  <c r="O57" i="3"/>
  <c r="P57" i="3"/>
  <c r="Q57" i="3"/>
  <c r="L58" i="3"/>
  <c r="M58" i="3"/>
  <c r="N58" i="3"/>
  <c r="O58" i="3"/>
  <c r="P58" i="3"/>
  <c r="Q58" i="3"/>
  <c r="L59" i="3"/>
  <c r="M59" i="3"/>
  <c r="N59" i="3"/>
  <c r="O59" i="3"/>
  <c r="P59" i="3"/>
  <c r="Q59" i="3"/>
  <c r="L60" i="3"/>
  <c r="M60" i="3"/>
  <c r="N60" i="3"/>
  <c r="O60" i="3"/>
  <c r="P60" i="3"/>
  <c r="Q60" i="3"/>
  <c r="L61" i="3"/>
  <c r="M61" i="3"/>
  <c r="N61" i="3"/>
  <c r="O61" i="3"/>
  <c r="P61" i="3"/>
  <c r="Q61" i="3"/>
  <c r="L62" i="3"/>
  <c r="M62" i="3"/>
  <c r="N62" i="3"/>
  <c r="O62" i="3"/>
  <c r="P62" i="3"/>
  <c r="Q62" i="3"/>
  <c r="L63" i="3"/>
  <c r="M63" i="3"/>
  <c r="N63" i="3"/>
  <c r="O63" i="3"/>
  <c r="P63" i="3"/>
  <c r="Q63" i="3"/>
  <c r="L64" i="3"/>
  <c r="M64" i="3"/>
  <c r="N64" i="3"/>
  <c r="O64" i="3"/>
  <c r="P64" i="3"/>
  <c r="Q64" i="3"/>
  <c r="L65" i="3"/>
  <c r="M65" i="3"/>
  <c r="N65" i="3"/>
  <c r="O65" i="3"/>
  <c r="P65" i="3"/>
  <c r="Q65" i="3"/>
  <c r="L66" i="3"/>
  <c r="M66" i="3"/>
  <c r="N66" i="3"/>
  <c r="O66" i="3"/>
  <c r="P66" i="3"/>
  <c r="Q66" i="3"/>
  <c r="L67" i="3"/>
  <c r="M67" i="3"/>
  <c r="N67" i="3"/>
  <c r="O67" i="3"/>
  <c r="P67" i="3"/>
  <c r="Q67" i="3"/>
  <c r="L68" i="3"/>
  <c r="M68" i="3"/>
  <c r="N68" i="3"/>
  <c r="O68" i="3"/>
  <c r="P68" i="3"/>
  <c r="Q68" i="3"/>
  <c r="L69" i="3"/>
  <c r="M69" i="3"/>
  <c r="N69" i="3"/>
  <c r="O69" i="3"/>
  <c r="P69" i="3"/>
  <c r="Q69" i="3"/>
  <c r="L70" i="3"/>
  <c r="M70" i="3"/>
  <c r="N70" i="3"/>
  <c r="O70" i="3"/>
  <c r="P70" i="3"/>
  <c r="Q70" i="3"/>
  <c r="L71" i="3"/>
  <c r="M71" i="3"/>
  <c r="N71" i="3"/>
  <c r="O71" i="3"/>
  <c r="P71" i="3"/>
  <c r="Q71" i="3"/>
  <c r="L72" i="3"/>
  <c r="M72" i="3"/>
  <c r="N72" i="3"/>
  <c r="O72" i="3"/>
  <c r="P72" i="3"/>
  <c r="Q72" i="3"/>
  <c r="L73" i="3"/>
  <c r="M73" i="3"/>
  <c r="N73" i="3"/>
  <c r="O73" i="3"/>
  <c r="P73" i="3"/>
  <c r="Q73" i="3"/>
  <c r="L74" i="3"/>
  <c r="M74" i="3"/>
  <c r="N74" i="3"/>
  <c r="O74" i="3"/>
  <c r="P74" i="3"/>
  <c r="Q74" i="3"/>
  <c r="L75" i="3"/>
  <c r="M75" i="3"/>
  <c r="N75" i="3"/>
  <c r="O75" i="3"/>
  <c r="P75" i="3"/>
  <c r="Q75" i="3"/>
  <c r="L76" i="3"/>
  <c r="M76" i="3"/>
  <c r="N76" i="3"/>
  <c r="O76" i="3"/>
  <c r="P76" i="3"/>
  <c r="Q76" i="3"/>
  <c r="L77" i="3"/>
  <c r="M77" i="3"/>
  <c r="N77" i="3"/>
  <c r="O77" i="3"/>
  <c r="P77" i="3"/>
  <c r="Q77" i="3"/>
  <c r="L78" i="3"/>
  <c r="M78" i="3"/>
  <c r="N78" i="3"/>
  <c r="O78" i="3"/>
  <c r="P78" i="3"/>
  <c r="Q78" i="3"/>
  <c r="L79" i="3"/>
  <c r="M79" i="3"/>
  <c r="N79" i="3"/>
  <c r="O79" i="3"/>
  <c r="P79" i="3"/>
  <c r="Q79" i="3"/>
  <c r="L80" i="3"/>
  <c r="M80" i="3"/>
  <c r="N80" i="3"/>
  <c r="O80" i="3"/>
  <c r="P80" i="3"/>
  <c r="Q80" i="3"/>
  <c r="L81" i="3"/>
  <c r="M81" i="3"/>
  <c r="N81" i="3"/>
  <c r="O81" i="3"/>
  <c r="P81" i="3"/>
  <c r="Q81" i="3"/>
  <c r="L82" i="3"/>
  <c r="M82" i="3"/>
  <c r="N82" i="3"/>
  <c r="O82" i="3"/>
  <c r="P82" i="3"/>
  <c r="Q82" i="3"/>
  <c r="L83" i="3"/>
  <c r="M83" i="3"/>
  <c r="N83" i="3"/>
  <c r="O83" i="3"/>
  <c r="P83" i="3"/>
  <c r="Q83" i="3"/>
  <c r="L84" i="3"/>
  <c r="M84" i="3"/>
  <c r="N84" i="3"/>
  <c r="O84" i="3"/>
  <c r="P84" i="3"/>
  <c r="Q84" i="3"/>
  <c r="L85" i="3"/>
  <c r="M85" i="3"/>
  <c r="N85" i="3"/>
  <c r="O85" i="3"/>
  <c r="P85" i="3"/>
  <c r="Q85" i="3"/>
  <c r="L86" i="3"/>
  <c r="M86" i="3"/>
  <c r="N86" i="3"/>
  <c r="O86" i="3"/>
  <c r="P86" i="3"/>
  <c r="Q86" i="3"/>
  <c r="L87" i="3"/>
  <c r="M87" i="3"/>
  <c r="N87" i="3"/>
  <c r="O87" i="3"/>
  <c r="P87" i="3"/>
  <c r="Q87" i="3"/>
  <c r="L88" i="3"/>
  <c r="M88" i="3"/>
  <c r="N88" i="3"/>
  <c r="O88" i="3"/>
  <c r="P88" i="3"/>
  <c r="Q88" i="3"/>
  <c r="L89" i="3"/>
  <c r="M89" i="3"/>
  <c r="N89" i="3"/>
  <c r="O89" i="3"/>
  <c r="P89" i="3"/>
  <c r="L56" i="3"/>
  <c r="Q56" i="3"/>
  <c r="P56" i="3"/>
  <c r="O56" i="3"/>
  <c r="N56" i="3"/>
  <c r="M56" i="3"/>
  <c r="Q54" i="3"/>
  <c r="L47" i="3"/>
  <c r="P54" i="3"/>
  <c r="O54" i="3"/>
  <c r="N54" i="3"/>
  <c r="M54" i="3"/>
  <c r="L54" i="3"/>
  <c r="Q53" i="3"/>
  <c r="P53" i="3"/>
  <c r="O53" i="3"/>
  <c r="N53" i="3"/>
  <c r="M53" i="3"/>
  <c r="L53" i="3"/>
  <c r="Q52" i="3"/>
  <c r="P52" i="3"/>
  <c r="O52" i="3"/>
  <c r="N52" i="3"/>
  <c r="M52" i="3"/>
  <c r="L52" i="3"/>
  <c r="Q51" i="3"/>
  <c r="P51" i="3"/>
  <c r="O51" i="3"/>
  <c r="N51" i="3"/>
  <c r="M51" i="3"/>
  <c r="L51" i="3"/>
  <c r="Q50" i="3"/>
  <c r="P50" i="3"/>
  <c r="O50" i="3"/>
  <c r="N50" i="3"/>
  <c r="M50" i="3"/>
  <c r="L50" i="3"/>
  <c r="Q49" i="3"/>
  <c r="P49" i="3"/>
  <c r="O49" i="3"/>
  <c r="N49" i="3"/>
  <c r="M49" i="3"/>
  <c r="L49" i="3"/>
  <c r="Q48" i="3"/>
  <c r="P48" i="3"/>
  <c r="O48" i="3"/>
  <c r="N48" i="3"/>
  <c r="M48" i="3"/>
  <c r="L48" i="3"/>
  <c r="Q47" i="3"/>
  <c r="P47" i="3"/>
  <c r="O47" i="3"/>
  <c r="N47" i="3"/>
  <c r="M47" i="3"/>
  <c r="Q45" i="3"/>
  <c r="L45" i="3"/>
  <c r="P45" i="3"/>
  <c r="O45" i="3"/>
  <c r="N45" i="3"/>
  <c r="M45" i="3"/>
  <c r="Q44" i="3"/>
  <c r="P44" i="3"/>
  <c r="O44" i="3"/>
  <c r="N44" i="3"/>
  <c r="M44" i="3"/>
  <c r="L44" i="3"/>
  <c r="Q43" i="3"/>
  <c r="P43" i="3"/>
  <c r="O43" i="3"/>
  <c r="N43" i="3"/>
  <c r="M43" i="3"/>
  <c r="L43" i="3"/>
  <c r="Q42" i="3"/>
  <c r="P42" i="3"/>
  <c r="O42" i="3"/>
  <c r="N42" i="3"/>
  <c r="M42" i="3"/>
  <c r="L42" i="3"/>
  <c r="Q41" i="3"/>
  <c r="P41" i="3"/>
  <c r="O41" i="3"/>
  <c r="N41" i="3"/>
  <c r="M41" i="3"/>
  <c r="L41" i="3"/>
  <c r="Q40" i="3"/>
  <c r="P40" i="3"/>
  <c r="O40" i="3"/>
  <c r="N40" i="3"/>
  <c r="M40" i="3"/>
  <c r="L40" i="3"/>
  <c r="Q39" i="3"/>
  <c r="P39" i="3"/>
  <c r="O39" i="3"/>
  <c r="N39" i="3"/>
  <c r="M39" i="3"/>
  <c r="L39" i="3"/>
  <c r="Q38" i="3"/>
  <c r="P38" i="3"/>
  <c r="O38" i="3"/>
  <c r="N38" i="3"/>
  <c r="M38" i="3"/>
  <c r="L38" i="3"/>
  <c r="Q37" i="3"/>
  <c r="P37" i="3"/>
  <c r="O37" i="3"/>
  <c r="N37" i="3"/>
  <c r="M37" i="3"/>
  <c r="L37" i="3"/>
  <c r="O26" i="3"/>
  <c r="Q35" i="3"/>
  <c r="P35" i="3"/>
  <c r="O35" i="3"/>
  <c r="N35" i="3"/>
  <c r="M35" i="3"/>
  <c r="L35" i="3"/>
  <c r="Q34" i="3"/>
  <c r="P34" i="3"/>
  <c r="O34" i="3"/>
  <c r="N34" i="3"/>
  <c r="M34" i="3"/>
  <c r="L34" i="3"/>
  <c r="Q33" i="3"/>
  <c r="P33" i="3"/>
  <c r="O33" i="3"/>
  <c r="N33" i="3"/>
  <c r="M33" i="3"/>
  <c r="L33" i="3"/>
  <c r="Q32" i="3"/>
  <c r="P32" i="3"/>
  <c r="O32" i="3"/>
  <c r="N32" i="3"/>
  <c r="M32" i="3"/>
  <c r="L32" i="3"/>
  <c r="Q30" i="3"/>
  <c r="P30" i="3"/>
  <c r="O30" i="3"/>
  <c r="N30" i="3"/>
  <c r="M30" i="3"/>
  <c r="L30" i="3"/>
  <c r="Q29" i="3"/>
  <c r="P29" i="3"/>
  <c r="O29" i="3"/>
  <c r="N29" i="3"/>
  <c r="M29" i="3"/>
  <c r="L29" i="3"/>
  <c r="Q28" i="3"/>
  <c r="P28" i="3"/>
  <c r="O28" i="3"/>
  <c r="N28" i="3"/>
  <c r="M28" i="3"/>
  <c r="L28" i="3"/>
  <c r="Q27" i="3"/>
  <c r="P27" i="3"/>
  <c r="O27" i="3"/>
  <c r="N27" i="3"/>
  <c r="M27" i="3"/>
  <c r="L27" i="3"/>
  <c r="Q26" i="3"/>
  <c r="P26" i="3"/>
  <c r="N26" i="3"/>
  <c r="M26" i="3"/>
  <c r="L26" i="3"/>
  <c r="Q25" i="3"/>
  <c r="P25" i="3"/>
  <c r="O25" i="3"/>
  <c r="N25" i="3"/>
  <c r="M25" i="3"/>
  <c r="L25" i="3"/>
  <c r="Q24" i="3"/>
  <c r="P24" i="3"/>
  <c r="O24" i="3"/>
  <c r="N24" i="3"/>
  <c r="M24" i="3"/>
  <c r="L24" i="3"/>
  <c r="Q23" i="3"/>
  <c r="P23" i="3"/>
  <c r="O23" i="3"/>
  <c r="N23" i="3"/>
  <c r="M23" i="3"/>
  <c r="L23" i="3"/>
  <c r="O21" i="3"/>
  <c r="L21" i="3"/>
  <c r="L9" i="3"/>
  <c r="M9" i="3"/>
  <c r="N9" i="3"/>
  <c r="O9" i="3"/>
  <c r="P9" i="3"/>
  <c r="Q9" i="3"/>
  <c r="L10" i="3"/>
  <c r="M10" i="3"/>
  <c r="N10" i="3"/>
  <c r="O10" i="3"/>
  <c r="P10" i="3"/>
  <c r="Q10" i="3"/>
  <c r="L11" i="3"/>
  <c r="M11" i="3"/>
  <c r="N11" i="3"/>
  <c r="O11" i="3"/>
  <c r="P11" i="3"/>
  <c r="Q11" i="3"/>
  <c r="L12" i="3"/>
  <c r="M12" i="3"/>
  <c r="N12" i="3"/>
  <c r="O12" i="3"/>
  <c r="P12" i="3"/>
  <c r="Q12" i="3"/>
  <c r="L13" i="3"/>
  <c r="M13" i="3"/>
  <c r="N13" i="3"/>
  <c r="O13" i="3"/>
  <c r="P13" i="3"/>
  <c r="Q13" i="3"/>
  <c r="L14" i="3"/>
  <c r="M14" i="3"/>
  <c r="N14" i="3"/>
  <c r="O14" i="3"/>
  <c r="P14" i="3"/>
  <c r="Q14" i="3"/>
  <c r="L15" i="3"/>
  <c r="M15" i="3"/>
  <c r="N15" i="3"/>
  <c r="O15" i="3"/>
  <c r="P15" i="3"/>
  <c r="Q15" i="3"/>
  <c r="L16" i="3"/>
  <c r="M16" i="3"/>
  <c r="N16" i="3"/>
  <c r="O16" i="3"/>
  <c r="P16" i="3"/>
  <c r="Q16" i="3"/>
  <c r="L17" i="3"/>
  <c r="M17" i="3"/>
  <c r="N17" i="3"/>
  <c r="O17" i="3"/>
  <c r="P17" i="3"/>
  <c r="Q17" i="3"/>
  <c r="L18" i="3"/>
  <c r="M18" i="3"/>
  <c r="N18" i="3"/>
  <c r="O18" i="3"/>
  <c r="P18" i="3"/>
  <c r="Q18" i="3"/>
  <c r="L19" i="3"/>
  <c r="M19" i="3"/>
  <c r="N19" i="3"/>
  <c r="O19" i="3"/>
  <c r="P19" i="3"/>
  <c r="Q19" i="3"/>
  <c r="L20" i="3"/>
  <c r="M20" i="3"/>
  <c r="N20" i="3"/>
  <c r="O20" i="3"/>
  <c r="P20" i="3"/>
  <c r="Q20" i="3"/>
  <c r="M21" i="3"/>
  <c r="N21" i="3"/>
  <c r="P21" i="3"/>
  <c r="Q21" i="3"/>
  <c r="N8" i="3"/>
  <c r="M8" i="3"/>
  <c r="L8" i="3"/>
  <c r="O8" i="3"/>
  <c r="P8" i="3"/>
  <c r="Q8" i="3"/>
  <c r="AF8" i="3"/>
  <c r="AN8" i="3"/>
  <c r="AN5" i="3"/>
  <c r="AF5" i="3"/>
  <c r="Y5" i="3"/>
  <c r="R5" i="3"/>
  <c r="K5" i="3"/>
  <c r="B5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Q22" i="3" l="1"/>
  <c r="P22" i="3"/>
  <c r="Q7" i="3"/>
  <c r="K9" i="3"/>
  <c r="K8" i="3"/>
  <c r="AR8" i="3" s="1"/>
  <c r="E17" i="1" l="1"/>
  <c r="F17" i="1"/>
  <c r="G17" i="1"/>
  <c r="H17" i="1"/>
  <c r="I17" i="1"/>
  <c r="J17" i="1"/>
  <c r="L17" i="1"/>
  <c r="N17" i="1"/>
  <c r="O17" i="1"/>
  <c r="P17" i="1"/>
  <c r="Q17" i="1"/>
  <c r="R17" i="1"/>
  <c r="S17" i="1"/>
  <c r="E18" i="1"/>
  <c r="F18" i="1"/>
  <c r="G18" i="1"/>
  <c r="L18" i="1"/>
  <c r="N18" i="1"/>
  <c r="O18" i="1"/>
  <c r="P18" i="1"/>
  <c r="R89" i="3" l="1"/>
  <c r="Y26" i="3" l="1"/>
  <c r="R8" i="3"/>
  <c r="Q6" i="7" l="1"/>
  <c r="P7" i="7"/>
  <c r="T7" i="7" s="1"/>
  <c r="AG6" i="8"/>
  <c r="AK6" i="8" s="1"/>
  <c r="AP90" i="3" l="1"/>
  <c r="AO90" i="3"/>
  <c r="AE90" i="3"/>
  <c r="AD90" i="3"/>
  <c r="AC90" i="3"/>
  <c r="AB90" i="3"/>
  <c r="AA90" i="3"/>
  <c r="Z90" i="3"/>
  <c r="Q90" i="3"/>
  <c r="P90" i="3"/>
  <c r="O90" i="3"/>
  <c r="N90" i="3"/>
  <c r="M90" i="3"/>
  <c r="L90" i="3"/>
  <c r="J90" i="3"/>
  <c r="I90" i="3"/>
  <c r="H90" i="3"/>
  <c r="G90" i="3"/>
  <c r="F90" i="3"/>
  <c r="E90" i="3"/>
  <c r="D90" i="3"/>
  <c r="C90" i="3"/>
  <c r="E104" i="3"/>
  <c r="AN60" i="3" l="1"/>
  <c r="AF60" i="3"/>
  <c r="Y60" i="3"/>
  <c r="R60" i="3"/>
  <c r="K60" i="3"/>
  <c r="B60" i="3"/>
  <c r="AR60" i="3" l="1"/>
  <c r="J10" i="5"/>
  <c r="L10" i="5"/>
  <c r="K10" i="5"/>
  <c r="K5" i="4" l="1"/>
  <c r="O8" i="4"/>
  <c r="O9" i="4"/>
  <c r="O10" i="4"/>
  <c r="O11" i="4"/>
  <c r="O12" i="4"/>
  <c r="O13" i="4"/>
  <c r="O14" i="4"/>
  <c r="O16" i="4"/>
  <c r="O17" i="4"/>
  <c r="O18" i="4"/>
  <c r="O19" i="4"/>
  <c r="O20" i="4"/>
  <c r="O22" i="4"/>
  <c r="O23" i="4"/>
  <c r="O24" i="4"/>
  <c r="O25" i="4"/>
  <c r="O26" i="4"/>
  <c r="O27" i="4"/>
  <c r="O29" i="4"/>
  <c r="O30" i="4"/>
  <c r="O31" i="4"/>
  <c r="O32" i="4"/>
  <c r="O33" i="4"/>
  <c r="O34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5" i="4"/>
  <c r="O56" i="4"/>
  <c r="O57" i="4"/>
  <c r="O58" i="4"/>
  <c r="O59" i="4"/>
  <c r="O60" i="4"/>
  <c r="O61" i="4"/>
  <c r="O63" i="4"/>
  <c r="O64" i="4"/>
  <c r="O65" i="4"/>
  <c r="O66" i="4"/>
  <c r="O67" i="4"/>
  <c r="O68" i="4"/>
  <c r="O69" i="4"/>
  <c r="O70" i="4"/>
  <c r="O71" i="4"/>
  <c r="O72" i="4"/>
  <c r="O73" i="4"/>
  <c r="O75" i="4"/>
  <c r="O76" i="4"/>
  <c r="O77" i="4"/>
  <c r="O78" i="4"/>
  <c r="O79" i="4"/>
  <c r="O80" i="4"/>
  <c r="O81" i="4"/>
  <c r="O82" i="4"/>
  <c r="O83" i="4"/>
  <c r="O84" i="4"/>
  <c r="O85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K8" i="4"/>
  <c r="K9" i="4"/>
  <c r="K10" i="4"/>
  <c r="K11" i="4"/>
  <c r="K12" i="4"/>
  <c r="K13" i="4"/>
  <c r="K14" i="4"/>
  <c r="K16" i="4"/>
  <c r="K17" i="4"/>
  <c r="K18" i="4"/>
  <c r="K19" i="4"/>
  <c r="K20" i="4"/>
  <c r="K22" i="4"/>
  <c r="K23" i="4"/>
  <c r="K24" i="4"/>
  <c r="K25" i="4"/>
  <c r="K26" i="4"/>
  <c r="K27" i="4"/>
  <c r="K29" i="4"/>
  <c r="K30" i="4"/>
  <c r="K31" i="4"/>
  <c r="K32" i="4"/>
  <c r="K33" i="4"/>
  <c r="K34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5" i="4"/>
  <c r="K56" i="4"/>
  <c r="K57" i="4"/>
  <c r="K58" i="4"/>
  <c r="K59" i="4"/>
  <c r="K60" i="4"/>
  <c r="K61" i="4"/>
  <c r="K63" i="4"/>
  <c r="K64" i="4"/>
  <c r="K65" i="4"/>
  <c r="K66" i="4"/>
  <c r="K67" i="4"/>
  <c r="K68" i="4"/>
  <c r="K69" i="4"/>
  <c r="K70" i="4"/>
  <c r="K71" i="4"/>
  <c r="K72" i="4"/>
  <c r="K73" i="4"/>
  <c r="K75" i="4"/>
  <c r="K76" i="4"/>
  <c r="K77" i="4"/>
  <c r="K78" i="4"/>
  <c r="K79" i="4"/>
  <c r="K80" i="4"/>
  <c r="K81" i="4"/>
  <c r="K82" i="4"/>
  <c r="K83" i="4"/>
  <c r="K84" i="4"/>
  <c r="K85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G55" i="4"/>
  <c r="G56" i="4"/>
  <c r="G57" i="4"/>
  <c r="G58" i="4"/>
  <c r="G59" i="4"/>
  <c r="G60" i="4"/>
  <c r="G61" i="4"/>
  <c r="G63" i="4"/>
  <c r="G64" i="4"/>
  <c r="G65" i="4"/>
  <c r="G66" i="4"/>
  <c r="G67" i="4"/>
  <c r="G68" i="4"/>
  <c r="G69" i="4"/>
  <c r="G70" i="4"/>
  <c r="G71" i="4"/>
  <c r="G72" i="4"/>
  <c r="G73" i="4"/>
  <c r="G75" i="4"/>
  <c r="G76" i="4"/>
  <c r="G77" i="4"/>
  <c r="G78" i="4"/>
  <c r="G79" i="4"/>
  <c r="G80" i="4"/>
  <c r="G81" i="4"/>
  <c r="G82" i="4"/>
  <c r="G83" i="4"/>
  <c r="G84" i="4"/>
  <c r="G85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36" i="4"/>
  <c r="G30" i="4"/>
  <c r="G31" i="4"/>
  <c r="G32" i="4"/>
  <c r="G33" i="4"/>
  <c r="G34" i="4"/>
  <c r="G29" i="4"/>
  <c r="G23" i="4"/>
  <c r="G24" i="4"/>
  <c r="G25" i="4"/>
  <c r="G26" i="4"/>
  <c r="G27" i="4"/>
  <c r="G22" i="4"/>
  <c r="G17" i="4"/>
  <c r="G18" i="4"/>
  <c r="G19" i="4"/>
  <c r="G20" i="4"/>
  <c r="G16" i="4"/>
  <c r="G9" i="4"/>
  <c r="G10" i="4"/>
  <c r="G11" i="4"/>
  <c r="G12" i="4"/>
  <c r="G13" i="4"/>
  <c r="G14" i="4"/>
  <c r="G8" i="4"/>
  <c r="X87" i="4" l="1"/>
  <c r="U8" i="6"/>
  <c r="M8" i="6"/>
  <c r="N8" i="6"/>
  <c r="O8" i="6"/>
  <c r="P8" i="6"/>
  <c r="Q8" i="6"/>
  <c r="L8" i="6"/>
  <c r="E8" i="6"/>
  <c r="F8" i="6"/>
  <c r="G8" i="6"/>
  <c r="H8" i="6"/>
  <c r="I8" i="6"/>
  <c r="J8" i="6"/>
  <c r="C8" i="6" l="1"/>
  <c r="H31" i="2"/>
  <c r="M31" i="2"/>
  <c r="M29" i="2"/>
  <c r="Q31" i="2" l="1"/>
  <c r="Q10" i="5"/>
  <c r="P10" i="5"/>
  <c r="Q12" i="5"/>
  <c r="P12" i="5"/>
  <c r="M10" i="5"/>
  <c r="J12" i="5"/>
  <c r="K12" i="5"/>
  <c r="L12" i="5"/>
  <c r="M12" i="5"/>
  <c r="E10" i="5"/>
  <c r="F10" i="5"/>
  <c r="G10" i="5"/>
  <c r="H10" i="5"/>
  <c r="G12" i="5"/>
  <c r="F12" i="5"/>
  <c r="E13" i="5"/>
  <c r="E12" i="5"/>
  <c r="H12" i="5"/>
  <c r="H35" i="2"/>
  <c r="H36" i="2"/>
  <c r="H37" i="2"/>
  <c r="M33" i="2"/>
  <c r="D10" i="5" l="1"/>
  <c r="I12" i="5"/>
  <c r="D12" i="5"/>
  <c r="O12" i="5"/>
  <c r="O10" i="5"/>
  <c r="O5" i="4"/>
  <c r="T44" i="4" l="1"/>
  <c r="B44" i="4"/>
  <c r="AN70" i="3"/>
  <c r="R70" i="3"/>
  <c r="K70" i="3"/>
  <c r="B70" i="3"/>
  <c r="AR70" i="3" l="1"/>
  <c r="X44" i="4"/>
  <c r="J35" i="4"/>
  <c r="I35" i="4"/>
  <c r="H35" i="4"/>
  <c r="G35" i="4" l="1"/>
  <c r="Y155" i="3"/>
  <c r="R68" i="3"/>
  <c r="Y16" i="3"/>
  <c r="K14" i="6" l="1"/>
  <c r="K15" i="6"/>
  <c r="K16" i="6"/>
  <c r="K17" i="6"/>
  <c r="K18" i="6"/>
  <c r="K8" i="6" l="1"/>
  <c r="H19" i="2"/>
  <c r="H21" i="2"/>
  <c r="H22" i="2"/>
  <c r="H23" i="2"/>
  <c r="H24" i="2"/>
  <c r="H25" i="2"/>
  <c r="H26" i="2"/>
  <c r="H27" i="2"/>
  <c r="H28" i="2"/>
  <c r="H29" i="2"/>
  <c r="Q29" i="2" s="1"/>
  <c r="M12" i="2"/>
  <c r="M13" i="2"/>
  <c r="H12" i="2"/>
  <c r="H13" i="2"/>
  <c r="B31" i="2"/>
  <c r="B8" i="2"/>
  <c r="B9" i="2"/>
  <c r="B10" i="2"/>
  <c r="B12" i="2"/>
  <c r="B13" i="2"/>
  <c r="B19" i="2"/>
  <c r="B21" i="2"/>
  <c r="B22" i="2"/>
  <c r="B23" i="2"/>
  <c r="B24" i="2"/>
  <c r="Q13" i="2" l="1"/>
  <c r="Q12" i="2"/>
  <c r="AF17" i="3"/>
  <c r="Y85" i="3"/>
  <c r="L22" i="3"/>
  <c r="M22" i="3"/>
  <c r="N22" i="3"/>
  <c r="O22" i="3"/>
  <c r="P7" i="4" l="1"/>
  <c r="M2" i="2" l="1"/>
  <c r="R6" i="7" l="1"/>
  <c r="S6" i="6"/>
  <c r="W6" i="6" s="1"/>
  <c r="M20" i="5"/>
  <c r="L20" i="5"/>
  <c r="K20" i="5"/>
  <c r="J20" i="5"/>
  <c r="F20" i="5"/>
  <c r="G20" i="5"/>
  <c r="H20" i="5"/>
  <c r="AI7" i="8"/>
  <c r="AF7" i="8"/>
  <c r="X7" i="8"/>
  <c r="W7" i="8"/>
  <c r="V7" i="8"/>
  <c r="U7" i="8"/>
  <c r="T7" i="8"/>
  <c r="S7" i="8"/>
  <c r="Q7" i="8"/>
  <c r="P7" i="8"/>
  <c r="O7" i="8"/>
  <c r="N7" i="8"/>
  <c r="M7" i="8"/>
  <c r="J7" i="8"/>
  <c r="I7" i="8"/>
  <c r="H7" i="8"/>
  <c r="G7" i="8"/>
  <c r="F7" i="8"/>
  <c r="E7" i="8"/>
  <c r="C8" i="8"/>
  <c r="C9" i="8"/>
  <c r="D18" i="1" s="1"/>
  <c r="D7" i="8"/>
  <c r="T8" i="4"/>
  <c r="G5" i="4"/>
  <c r="X5" i="4" s="1"/>
  <c r="B5" i="4"/>
  <c r="AN141" i="3"/>
  <c r="Y86" i="3"/>
  <c r="X8" i="4" l="1"/>
  <c r="D17" i="1"/>
  <c r="C7" i="8"/>
  <c r="D20" i="5"/>
  <c r="E22" i="1"/>
  <c r="O2" i="7" l="1"/>
  <c r="S2" i="6"/>
  <c r="O2" i="5"/>
  <c r="AG2" i="8"/>
  <c r="T2" i="4"/>
  <c r="AM2" i="3"/>
  <c r="K53" i="3"/>
  <c r="Q18" i="5"/>
  <c r="P18" i="5"/>
  <c r="Q17" i="5"/>
  <c r="P17" i="5"/>
  <c r="Q14" i="5"/>
  <c r="P14" i="5"/>
  <c r="Q13" i="5"/>
  <c r="P13" i="5"/>
  <c r="Q11" i="5"/>
  <c r="P11" i="5"/>
  <c r="U12" i="6"/>
  <c r="T12" i="6"/>
  <c r="U11" i="6"/>
  <c r="T11" i="6"/>
  <c r="U10" i="6"/>
  <c r="T10" i="6"/>
  <c r="U9" i="6"/>
  <c r="T9" i="6"/>
  <c r="M18" i="5"/>
  <c r="L18" i="5"/>
  <c r="K18" i="5"/>
  <c r="J18" i="5"/>
  <c r="M17" i="5"/>
  <c r="L17" i="5"/>
  <c r="L16" i="5" s="1"/>
  <c r="P20" i="1" s="1"/>
  <c r="K17" i="5"/>
  <c r="J17" i="5"/>
  <c r="J16" i="5" s="1"/>
  <c r="N20" i="1" s="1"/>
  <c r="M14" i="5"/>
  <c r="L14" i="5"/>
  <c r="K14" i="5"/>
  <c r="J14" i="5"/>
  <c r="M13" i="5"/>
  <c r="L13" i="5"/>
  <c r="K13" i="5"/>
  <c r="J13" i="5"/>
  <c r="M11" i="5"/>
  <c r="L11" i="5"/>
  <c r="K11" i="5"/>
  <c r="J11" i="5"/>
  <c r="J9" i="5" s="1"/>
  <c r="N19" i="1" s="1"/>
  <c r="H18" i="5"/>
  <c r="G18" i="5"/>
  <c r="F18" i="5"/>
  <c r="E18" i="5"/>
  <c r="H17" i="5"/>
  <c r="H16" i="5" s="1"/>
  <c r="H20" i="1" s="1"/>
  <c r="G17" i="5"/>
  <c r="F17" i="5"/>
  <c r="F16" i="5" s="1"/>
  <c r="F20" i="1" s="1"/>
  <c r="E17" i="5"/>
  <c r="H14" i="5"/>
  <c r="G14" i="5"/>
  <c r="F14" i="5"/>
  <c r="E14" i="5"/>
  <c r="H13" i="5"/>
  <c r="G13" i="5"/>
  <c r="F13" i="5"/>
  <c r="H11" i="5"/>
  <c r="G11" i="5"/>
  <c r="F11" i="5"/>
  <c r="E11" i="5"/>
  <c r="D11" i="5" s="1"/>
  <c r="J12" i="6"/>
  <c r="I12" i="6"/>
  <c r="H12" i="6"/>
  <c r="G12" i="6"/>
  <c r="F12" i="6"/>
  <c r="E12" i="6"/>
  <c r="D12" i="6"/>
  <c r="J11" i="6"/>
  <c r="I11" i="6"/>
  <c r="H11" i="6"/>
  <c r="G11" i="6"/>
  <c r="F11" i="6"/>
  <c r="E11" i="6"/>
  <c r="J10" i="6"/>
  <c r="I10" i="6"/>
  <c r="H10" i="6"/>
  <c r="G10" i="6"/>
  <c r="F10" i="6"/>
  <c r="E10" i="6"/>
  <c r="J9" i="6"/>
  <c r="I9" i="6"/>
  <c r="H9" i="6"/>
  <c r="G9" i="6"/>
  <c r="F9" i="6"/>
  <c r="E9" i="6"/>
  <c r="Q12" i="6"/>
  <c r="P12" i="6"/>
  <c r="O12" i="6"/>
  <c r="N12" i="6"/>
  <c r="M12" i="6"/>
  <c r="L12" i="6"/>
  <c r="K12" i="6" s="1"/>
  <c r="Q11" i="6"/>
  <c r="P11" i="6"/>
  <c r="O11" i="6"/>
  <c r="M11" i="6"/>
  <c r="L11" i="6"/>
  <c r="M10" i="6"/>
  <c r="N10" i="6"/>
  <c r="O10" i="6"/>
  <c r="P10" i="6"/>
  <c r="Q10" i="6"/>
  <c r="L10" i="6"/>
  <c r="M9" i="6"/>
  <c r="N9" i="6"/>
  <c r="O9" i="6"/>
  <c r="P9" i="6"/>
  <c r="Q9" i="6"/>
  <c r="L9" i="6"/>
  <c r="R86" i="3"/>
  <c r="K68" i="3"/>
  <c r="Q35" i="6"/>
  <c r="AF47" i="3"/>
  <c r="B8" i="3"/>
  <c r="B23" i="3"/>
  <c r="B24" i="3"/>
  <c r="B25" i="3"/>
  <c r="B26" i="3"/>
  <c r="B27" i="3"/>
  <c r="B28" i="3"/>
  <c r="B29" i="3"/>
  <c r="B30" i="3"/>
  <c r="B32" i="3"/>
  <c r="B33" i="3"/>
  <c r="B34" i="3"/>
  <c r="B35" i="3"/>
  <c r="B37" i="3"/>
  <c r="B38" i="3"/>
  <c r="B39" i="3"/>
  <c r="B40" i="3"/>
  <c r="B41" i="3"/>
  <c r="B42" i="3"/>
  <c r="B43" i="3"/>
  <c r="B44" i="3"/>
  <c r="B45" i="3"/>
  <c r="B47" i="3"/>
  <c r="B48" i="3"/>
  <c r="B49" i="3"/>
  <c r="B50" i="3"/>
  <c r="B51" i="3"/>
  <c r="B52" i="3"/>
  <c r="B53" i="3"/>
  <c r="B54" i="3"/>
  <c r="B56" i="3"/>
  <c r="B57" i="3"/>
  <c r="B58" i="3"/>
  <c r="B59" i="3"/>
  <c r="B61" i="3"/>
  <c r="B62" i="3"/>
  <c r="B63" i="3"/>
  <c r="B64" i="3"/>
  <c r="B65" i="3"/>
  <c r="B66" i="3"/>
  <c r="B67" i="3"/>
  <c r="B68" i="3"/>
  <c r="B69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7" i="3"/>
  <c r="B148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M28" i="4"/>
  <c r="N28" i="4"/>
  <c r="L28" i="4"/>
  <c r="P12" i="7"/>
  <c r="I12" i="7"/>
  <c r="C54" i="4"/>
  <c r="P54" i="4"/>
  <c r="T57" i="4"/>
  <c r="B57" i="4"/>
  <c r="T32" i="4"/>
  <c r="X32" i="4" s="1"/>
  <c r="B32" i="4"/>
  <c r="M19" i="6"/>
  <c r="S25" i="6"/>
  <c r="S26" i="6"/>
  <c r="S24" i="6"/>
  <c r="S36" i="6"/>
  <c r="S37" i="6"/>
  <c r="S38" i="6"/>
  <c r="S33" i="6"/>
  <c r="S34" i="6"/>
  <c r="S32" i="6"/>
  <c r="S30" i="6"/>
  <c r="S29" i="6"/>
  <c r="S28" i="6"/>
  <c r="S20" i="6"/>
  <c r="S21" i="6"/>
  <c r="S22" i="6"/>
  <c r="S15" i="6"/>
  <c r="W15" i="6" s="1"/>
  <c r="S16" i="6"/>
  <c r="W16" i="6" s="1"/>
  <c r="S17" i="6"/>
  <c r="W17" i="6" s="1"/>
  <c r="S18" i="6"/>
  <c r="W18" i="6" s="1"/>
  <c r="S14" i="6"/>
  <c r="W14" i="6" s="1"/>
  <c r="D86" i="4"/>
  <c r="E86" i="4"/>
  <c r="F86" i="4"/>
  <c r="C86" i="4"/>
  <c r="D74" i="4"/>
  <c r="E74" i="4"/>
  <c r="F74" i="4"/>
  <c r="C74" i="4"/>
  <c r="D62" i="4"/>
  <c r="E62" i="4"/>
  <c r="F62" i="4"/>
  <c r="C62" i="4"/>
  <c r="D54" i="4"/>
  <c r="E54" i="4"/>
  <c r="F54" i="4"/>
  <c r="D35" i="4"/>
  <c r="E35" i="4"/>
  <c r="F35" i="4"/>
  <c r="C35" i="4"/>
  <c r="D28" i="4"/>
  <c r="E28" i="4"/>
  <c r="F28" i="4"/>
  <c r="C28" i="4"/>
  <c r="D21" i="4"/>
  <c r="E21" i="4"/>
  <c r="F21" i="4"/>
  <c r="C21" i="4"/>
  <c r="D15" i="4"/>
  <c r="E15" i="4"/>
  <c r="F15" i="4"/>
  <c r="C15" i="4"/>
  <c r="B25" i="2"/>
  <c r="B26" i="2"/>
  <c r="B27" i="2"/>
  <c r="B28" i="2"/>
  <c r="B29" i="2"/>
  <c r="B33" i="2"/>
  <c r="B35" i="2"/>
  <c r="B36" i="2"/>
  <c r="B37" i="2"/>
  <c r="B39" i="2"/>
  <c r="B40" i="2"/>
  <c r="B41" i="2"/>
  <c r="B42" i="2"/>
  <c r="B43" i="2"/>
  <c r="B44" i="2"/>
  <c r="B45" i="2"/>
  <c r="B46" i="2"/>
  <c r="B47" i="2"/>
  <c r="I21" i="5"/>
  <c r="I22" i="5"/>
  <c r="I24" i="5"/>
  <c r="I25" i="5"/>
  <c r="I26" i="5"/>
  <c r="I27" i="5"/>
  <c r="S27" i="5" s="1"/>
  <c r="I29" i="5"/>
  <c r="I30" i="5"/>
  <c r="I31" i="5"/>
  <c r="I32" i="5"/>
  <c r="D25" i="5"/>
  <c r="D26" i="5"/>
  <c r="D27" i="5"/>
  <c r="D29" i="5"/>
  <c r="D30" i="5"/>
  <c r="D31" i="5"/>
  <c r="D32" i="5"/>
  <c r="E13" i="7"/>
  <c r="F23" i="1" s="1"/>
  <c r="F13" i="7"/>
  <c r="G13" i="7"/>
  <c r="H13" i="7"/>
  <c r="E23" i="1"/>
  <c r="C14" i="7"/>
  <c r="C15" i="7"/>
  <c r="C16" i="7"/>
  <c r="C17" i="7"/>
  <c r="E6" i="7"/>
  <c r="F22" i="1" s="1"/>
  <c r="F6" i="7"/>
  <c r="G22" i="1" s="1"/>
  <c r="G6" i="7"/>
  <c r="H22" i="1" s="1"/>
  <c r="H6" i="7"/>
  <c r="I22" i="1" s="1"/>
  <c r="C8" i="7"/>
  <c r="C10" i="7"/>
  <c r="C11" i="7"/>
  <c r="K13" i="7"/>
  <c r="O23" i="1" s="1"/>
  <c r="L13" i="7"/>
  <c r="M13" i="7"/>
  <c r="N13" i="7"/>
  <c r="J13" i="7"/>
  <c r="N23" i="1" s="1"/>
  <c r="K6" i="7"/>
  <c r="O22" i="1" s="1"/>
  <c r="L6" i="7"/>
  <c r="P22" i="1" s="1"/>
  <c r="M6" i="7"/>
  <c r="Q22" i="1" s="1"/>
  <c r="N6" i="7"/>
  <c r="R22" i="1" s="1"/>
  <c r="J6" i="7"/>
  <c r="N22" i="1" s="1"/>
  <c r="I8" i="7"/>
  <c r="I9" i="7"/>
  <c r="I10" i="7"/>
  <c r="I11" i="7"/>
  <c r="I14" i="7"/>
  <c r="I15" i="7"/>
  <c r="I16" i="7"/>
  <c r="I17" i="7"/>
  <c r="P14" i="7"/>
  <c r="P15" i="7"/>
  <c r="P16" i="7"/>
  <c r="T16" i="7" s="1"/>
  <c r="P17" i="7"/>
  <c r="P8" i="7"/>
  <c r="P9" i="7"/>
  <c r="P10" i="7"/>
  <c r="P11" i="7"/>
  <c r="R9" i="8"/>
  <c r="R8" i="8"/>
  <c r="R7" i="8" s="1"/>
  <c r="K9" i="8"/>
  <c r="K8" i="8"/>
  <c r="F38" i="2"/>
  <c r="G38" i="2"/>
  <c r="F34" i="2"/>
  <c r="G34" i="2"/>
  <c r="F30" i="2"/>
  <c r="G30" i="2"/>
  <c r="G20" i="2"/>
  <c r="D18" i="2"/>
  <c r="E18" i="2"/>
  <c r="F18" i="2"/>
  <c r="G18" i="2"/>
  <c r="G14" i="2"/>
  <c r="G11" i="2"/>
  <c r="S7" i="3"/>
  <c r="AA7" i="3"/>
  <c r="AB7" i="3"/>
  <c r="AC7" i="3"/>
  <c r="AD7" i="3"/>
  <c r="AE7" i="3"/>
  <c r="Z7" i="3"/>
  <c r="AA22" i="3"/>
  <c r="AB22" i="3"/>
  <c r="AC22" i="3"/>
  <c r="AD22" i="3"/>
  <c r="AE22" i="3"/>
  <c r="Z22" i="3"/>
  <c r="AA36" i="3"/>
  <c r="AB36" i="3"/>
  <c r="AC36" i="3"/>
  <c r="AD36" i="3"/>
  <c r="AE36" i="3"/>
  <c r="Z36" i="3"/>
  <c r="AA46" i="3"/>
  <c r="AB46" i="3"/>
  <c r="AC46" i="3"/>
  <c r="AD46" i="3"/>
  <c r="AE46" i="3"/>
  <c r="Z46" i="3"/>
  <c r="AA55" i="3"/>
  <c r="AB55" i="3"/>
  <c r="AC55" i="3"/>
  <c r="AD55" i="3"/>
  <c r="AE55" i="3"/>
  <c r="Z55" i="3"/>
  <c r="AA104" i="3"/>
  <c r="AB104" i="3"/>
  <c r="AC104" i="3"/>
  <c r="AD104" i="3"/>
  <c r="AE104" i="3"/>
  <c r="Z104" i="3"/>
  <c r="AA125" i="3"/>
  <c r="AB125" i="3"/>
  <c r="AC125" i="3"/>
  <c r="AD125" i="3"/>
  <c r="AE125" i="3"/>
  <c r="Z125" i="3"/>
  <c r="AA149" i="3"/>
  <c r="AB149" i="3"/>
  <c r="AC149" i="3"/>
  <c r="AD149" i="3"/>
  <c r="AE149" i="3"/>
  <c r="Z149" i="3"/>
  <c r="AH149" i="3"/>
  <c r="AI149" i="3"/>
  <c r="AJ149" i="3"/>
  <c r="AK149" i="3"/>
  <c r="AL149" i="3"/>
  <c r="AG149" i="3"/>
  <c r="AH55" i="3"/>
  <c r="AI55" i="3"/>
  <c r="AJ55" i="3"/>
  <c r="AK55" i="3"/>
  <c r="AL55" i="3"/>
  <c r="AG55" i="3"/>
  <c r="AJ22" i="3"/>
  <c r="AH22" i="3"/>
  <c r="AI22" i="3"/>
  <c r="AK22" i="3"/>
  <c r="AL22" i="3"/>
  <c r="AG22" i="3"/>
  <c r="Y9" i="8"/>
  <c r="AG8" i="8"/>
  <c r="Y8" i="8"/>
  <c r="P23" i="5"/>
  <c r="Q20" i="5"/>
  <c r="O20" i="5" s="1"/>
  <c r="O24" i="5"/>
  <c r="O25" i="5"/>
  <c r="O26" i="5"/>
  <c r="O29" i="5"/>
  <c r="O30" i="5"/>
  <c r="O31" i="5"/>
  <c r="O32" i="5"/>
  <c r="J74" i="4"/>
  <c r="H7" i="4"/>
  <c r="J54" i="4"/>
  <c r="I74" i="4"/>
  <c r="H28" i="4"/>
  <c r="J21" i="4"/>
  <c r="J28" i="4"/>
  <c r="I28" i="4"/>
  <c r="H54" i="4"/>
  <c r="H62" i="4"/>
  <c r="I86" i="4"/>
  <c r="J62" i="4"/>
  <c r="I54" i="4"/>
  <c r="J86" i="4"/>
  <c r="H21" i="4"/>
  <c r="I21" i="4"/>
  <c r="I7" i="4"/>
  <c r="I62" i="4"/>
  <c r="J15" i="4"/>
  <c r="I15" i="4"/>
  <c r="H86" i="4"/>
  <c r="L86" i="4"/>
  <c r="M86" i="4"/>
  <c r="N86" i="4"/>
  <c r="M74" i="4"/>
  <c r="N74" i="4"/>
  <c r="L74" i="4"/>
  <c r="M62" i="4"/>
  <c r="N62" i="4"/>
  <c r="L62" i="4"/>
  <c r="M54" i="4"/>
  <c r="N54" i="4"/>
  <c r="L54" i="4"/>
  <c r="L35" i="4"/>
  <c r="M35" i="4"/>
  <c r="N35" i="4"/>
  <c r="M21" i="4"/>
  <c r="N21" i="4"/>
  <c r="L21" i="4"/>
  <c r="N15" i="4"/>
  <c r="M15" i="4"/>
  <c r="L15" i="4"/>
  <c r="L7" i="4"/>
  <c r="M7" i="4"/>
  <c r="N7" i="4"/>
  <c r="U86" i="4"/>
  <c r="U74" i="4"/>
  <c r="U54" i="4"/>
  <c r="U62" i="4"/>
  <c r="U35" i="4"/>
  <c r="U21" i="4"/>
  <c r="U28" i="4"/>
  <c r="U15" i="4"/>
  <c r="U7" i="4"/>
  <c r="V86" i="4"/>
  <c r="V74" i="4"/>
  <c r="V62" i="4"/>
  <c r="V54" i="4"/>
  <c r="V35" i="4"/>
  <c r="V28" i="4"/>
  <c r="V21" i="4"/>
  <c r="V15" i="4"/>
  <c r="V7" i="4"/>
  <c r="AN113" i="3"/>
  <c r="AN50" i="3"/>
  <c r="AP149" i="3"/>
  <c r="AO149" i="3"/>
  <c r="AP125" i="3"/>
  <c r="AO125" i="3"/>
  <c r="AP104" i="3"/>
  <c r="AO104" i="3"/>
  <c r="AN105" i="3"/>
  <c r="AP55" i="3"/>
  <c r="AO55" i="3"/>
  <c r="AP46" i="3"/>
  <c r="AO46" i="3"/>
  <c r="AP36" i="3"/>
  <c r="AO36" i="3"/>
  <c r="AP22" i="3"/>
  <c r="AO22" i="3"/>
  <c r="AP7" i="3"/>
  <c r="AO7" i="3"/>
  <c r="AN9" i="3"/>
  <c r="AR9" i="3" s="1"/>
  <c r="AN10" i="3"/>
  <c r="AN11" i="3"/>
  <c r="AN12" i="3"/>
  <c r="AN13" i="3"/>
  <c r="AN14" i="3"/>
  <c r="AN15" i="3"/>
  <c r="AN16" i="3"/>
  <c r="AN17" i="3"/>
  <c r="AN18" i="3"/>
  <c r="AN19" i="3"/>
  <c r="AN20" i="3"/>
  <c r="AN21" i="3"/>
  <c r="AN23" i="3"/>
  <c r="AN24" i="3"/>
  <c r="AN25" i="3"/>
  <c r="AN26" i="3"/>
  <c r="AN27" i="3"/>
  <c r="AN28" i="3"/>
  <c r="AN29" i="3"/>
  <c r="AN30" i="3"/>
  <c r="AN32" i="3"/>
  <c r="AN33" i="3"/>
  <c r="AN34" i="3"/>
  <c r="AN35" i="3"/>
  <c r="AN37" i="3"/>
  <c r="AN38" i="3"/>
  <c r="AN39" i="3"/>
  <c r="AN40" i="3"/>
  <c r="AN41" i="3"/>
  <c r="AN42" i="3"/>
  <c r="AN43" i="3"/>
  <c r="AN44" i="3"/>
  <c r="AN45" i="3"/>
  <c r="AN47" i="3"/>
  <c r="AN48" i="3"/>
  <c r="AN49" i="3"/>
  <c r="AN51" i="3"/>
  <c r="AN52" i="3"/>
  <c r="AN53" i="3"/>
  <c r="AN54" i="3"/>
  <c r="AN56" i="3"/>
  <c r="AN57" i="3"/>
  <c r="AN58" i="3"/>
  <c r="AN59" i="3"/>
  <c r="AN61" i="3"/>
  <c r="AN62" i="3"/>
  <c r="AN63" i="3"/>
  <c r="AN64" i="3"/>
  <c r="AN65" i="3"/>
  <c r="AN66" i="3"/>
  <c r="AN67" i="3"/>
  <c r="AN68" i="3"/>
  <c r="AN69" i="3"/>
  <c r="AN71" i="3"/>
  <c r="AN72" i="3"/>
  <c r="AN73" i="3"/>
  <c r="AN74" i="3"/>
  <c r="AN75" i="3"/>
  <c r="AN76" i="3"/>
  <c r="AN77" i="3"/>
  <c r="AN78" i="3"/>
  <c r="AN79" i="3"/>
  <c r="AN80" i="3"/>
  <c r="AN81" i="3"/>
  <c r="AN82" i="3"/>
  <c r="AN83" i="3"/>
  <c r="AN84" i="3"/>
  <c r="AN85" i="3"/>
  <c r="AN86" i="3"/>
  <c r="AN87" i="3"/>
  <c r="AN88" i="3"/>
  <c r="AN89" i="3"/>
  <c r="AN91" i="3"/>
  <c r="AN92" i="3"/>
  <c r="AN93" i="3"/>
  <c r="AN94" i="3"/>
  <c r="AN95" i="3"/>
  <c r="AN96" i="3"/>
  <c r="AN97" i="3"/>
  <c r="AN98" i="3"/>
  <c r="AN99" i="3"/>
  <c r="AN100" i="3"/>
  <c r="AN101" i="3"/>
  <c r="AN102" i="3"/>
  <c r="AN103" i="3"/>
  <c r="AN106" i="3"/>
  <c r="AN107" i="3"/>
  <c r="AN108" i="3"/>
  <c r="AN109" i="3"/>
  <c r="AN110" i="3"/>
  <c r="AN111" i="3"/>
  <c r="AN112" i="3"/>
  <c r="AN114" i="3"/>
  <c r="AN115" i="3"/>
  <c r="AN116" i="3"/>
  <c r="AN117" i="3"/>
  <c r="AN118" i="3"/>
  <c r="AN119" i="3"/>
  <c r="AN120" i="3"/>
  <c r="AN121" i="3"/>
  <c r="AN122" i="3"/>
  <c r="AN123" i="3"/>
  <c r="AN124" i="3"/>
  <c r="AN126" i="3"/>
  <c r="AN127" i="3"/>
  <c r="AN128" i="3"/>
  <c r="AN129" i="3"/>
  <c r="AN130" i="3"/>
  <c r="AN131" i="3"/>
  <c r="AN132" i="3"/>
  <c r="AN133" i="3"/>
  <c r="AN134" i="3"/>
  <c r="AN135" i="3"/>
  <c r="AN136" i="3"/>
  <c r="AN137" i="3"/>
  <c r="AN138" i="3"/>
  <c r="AN139" i="3"/>
  <c r="AN140" i="3"/>
  <c r="AN142" i="3"/>
  <c r="AN143" i="3"/>
  <c r="AN144" i="3"/>
  <c r="AN145" i="3"/>
  <c r="AN147" i="3"/>
  <c r="AN148" i="3"/>
  <c r="AN150" i="3"/>
  <c r="AN151" i="3"/>
  <c r="AN152" i="3"/>
  <c r="AN153" i="3"/>
  <c r="AN154" i="3"/>
  <c r="AN155" i="3"/>
  <c r="AN156" i="3"/>
  <c r="AN157" i="3"/>
  <c r="AN158" i="3"/>
  <c r="AN159" i="3"/>
  <c r="AN160" i="3"/>
  <c r="AN161" i="3"/>
  <c r="AN162" i="3"/>
  <c r="AN163" i="3"/>
  <c r="AN164" i="3"/>
  <c r="AN165" i="3"/>
  <c r="AN166" i="3"/>
  <c r="AN167" i="3"/>
  <c r="AN168" i="3"/>
  <c r="AN169" i="3"/>
  <c r="AN170" i="3"/>
  <c r="AN171" i="3"/>
  <c r="AN172" i="3"/>
  <c r="AN173" i="3"/>
  <c r="AN174" i="3"/>
  <c r="AN175" i="3"/>
  <c r="AN176" i="3"/>
  <c r="AN177" i="3"/>
  <c r="AN178" i="3"/>
  <c r="Q86" i="4"/>
  <c r="R86" i="4"/>
  <c r="P86" i="4"/>
  <c r="Q74" i="4"/>
  <c r="R74" i="4"/>
  <c r="P74" i="4"/>
  <c r="Q62" i="4"/>
  <c r="R62" i="4"/>
  <c r="P62" i="4"/>
  <c r="Q54" i="4"/>
  <c r="R54" i="4"/>
  <c r="Q35" i="4"/>
  <c r="R35" i="4"/>
  <c r="P35" i="4"/>
  <c r="Q28" i="4"/>
  <c r="R28" i="4"/>
  <c r="P28" i="4"/>
  <c r="Q21" i="4"/>
  <c r="R21" i="4"/>
  <c r="P21" i="4"/>
  <c r="Q15" i="4"/>
  <c r="R15" i="4"/>
  <c r="P15" i="4"/>
  <c r="Q7" i="4"/>
  <c r="R7" i="4"/>
  <c r="C7" i="4"/>
  <c r="D7" i="4"/>
  <c r="E7" i="4"/>
  <c r="B8" i="4"/>
  <c r="B16" i="4"/>
  <c r="B17" i="4"/>
  <c r="B18" i="4"/>
  <c r="B19" i="4"/>
  <c r="B20" i="4"/>
  <c r="B22" i="4"/>
  <c r="B23" i="4"/>
  <c r="B24" i="4"/>
  <c r="B25" i="4"/>
  <c r="B26" i="4"/>
  <c r="B27" i="4"/>
  <c r="B29" i="4"/>
  <c r="B30" i="4"/>
  <c r="B31" i="4"/>
  <c r="B33" i="4"/>
  <c r="B34" i="4"/>
  <c r="B36" i="4"/>
  <c r="B37" i="4"/>
  <c r="B38" i="4"/>
  <c r="B39" i="4"/>
  <c r="B40" i="4"/>
  <c r="B41" i="4"/>
  <c r="B42" i="4"/>
  <c r="B43" i="4"/>
  <c r="B45" i="4"/>
  <c r="B46" i="4"/>
  <c r="B47" i="4"/>
  <c r="B48" i="4"/>
  <c r="B49" i="4"/>
  <c r="B50" i="4"/>
  <c r="B51" i="4"/>
  <c r="B52" i="4"/>
  <c r="B53" i="4"/>
  <c r="B55" i="4"/>
  <c r="B56" i="4"/>
  <c r="B58" i="4"/>
  <c r="B59" i="4"/>
  <c r="B60" i="4"/>
  <c r="B61" i="4"/>
  <c r="B63" i="4"/>
  <c r="B64" i="4"/>
  <c r="B65" i="4"/>
  <c r="B66" i="4"/>
  <c r="B67" i="4"/>
  <c r="B68" i="4"/>
  <c r="B69" i="4"/>
  <c r="B70" i="4"/>
  <c r="B71" i="4"/>
  <c r="B72" i="4"/>
  <c r="B73" i="4"/>
  <c r="B75" i="4"/>
  <c r="B76" i="4"/>
  <c r="B77" i="4"/>
  <c r="B78" i="4"/>
  <c r="B79" i="4"/>
  <c r="B80" i="4"/>
  <c r="B81" i="4"/>
  <c r="B82" i="4"/>
  <c r="B83" i="4"/>
  <c r="B84" i="4"/>
  <c r="B85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9" i="4"/>
  <c r="B10" i="4"/>
  <c r="B11" i="4"/>
  <c r="B12" i="4"/>
  <c r="B13" i="4"/>
  <c r="B14" i="4"/>
  <c r="E23" i="5"/>
  <c r="F23" i="5"/>
  <c r="G23" i="5"/>
  <c r="H23" i="5"/>
  <c r="J23" i="5"/>
  <c r="K23" i="5"/>
  <c r="L23" i="5"/>
  <c r="M23" i="5"/>
  <c r="K17" i="3"/>
  <c r="O7" i="3"/>
  <c r="P7" i="3"/>
  <c r="M149" i="3"/>
  <c r="N149" i="3"/>
  <c r="O149" i="3"/>
  <c r="P149" i="3"/>
  <c r="Q149" i="3"/>
  <c r="L149" i="3"/>
  <c r="M125" i="3"/>
  <c r="N125" i="3"/>
  <c r="O125" i="3"/>
  <c r="P125" i="3"/>
  <c r="Q125" i="3"/>
  <c r="L125" i="3"/>
  <c r="M104" i="3"/>
  <c r="N104" i="3"/>
  <c r="O104" i="3"/>
  <c r="P104" i="3"/>
  <c r="Q104" i="3"/>
  <c r="L104" i="3"/>
  <c r="M55" i="3"/>
  <c r="N55" i="3"/>
  <c r="O55" i="3"/>
  <c r="P55" i="3"/>
  <c r="Q55" i="3"/>
  <c r="L55" i="3"/>
  <c r="M46" i="3"/>
  <c r="N46" i="3"/>
  <c r="O46" i="3"/>
  <c r="P46" i="3"/>
  <c r="Q46" i="3"/>
  <c r="L46" i="3"/>
  <c r="L36" i="3"/>
  <c r="M36" i="3"/>
  <c r="N36" i="3"/>
  <c r="O36" i="3"/>
  <c r="P36" i="3"/>
  <c r="Q36" i="3"/>
  <c r="C7" i="3"/>
  <c r="D149" i="3"/>
  <c r="E149" i="3"/>
  <c r="F149" i="3"/>
  <c r="G149" i="3"/>
  <c r="H149" i="3"/>
  <c r="I149" i="3"/>
  <c r="J149" i="3"/>
  <c r="C149" i="3"/>
  <c r="D125" i="3"/>
  <c r="E125" i="3"/>
  <c r="F125" i="3"/>
  <c r="G125" i="3"/>
  <c r="H125" i="3"/>
  <c r="I125" i="3"/>
  <c r="J125" i="3"/>
  <c r="C125" i="3"/>
  <c r="D104" i="3"/>
  <c r="F104" i="3"/>
  <c r="G104" i="3"/>
  <c r="H104" i="3"/>
  <c r="I104" i="3"/>
  <c r="J104" i="3"/>
  <c r="C104" i="3"/>
  <c r="D55" i="3"/>
  <c r="E55" i="3"/>
  <c r="F55" i="3"/>
  <c r="G55" i="3"/>
  <c r="H55" i="3"/>
  <c r="I55" i="3"/>
  <c r="J55" i="3"/>
  <c r="C55" i="3"/>
  <c r="D46" i="3"/>
  <c r="E46" i="3"/>
  <c r="F46" i="3"/>
  <c r="G46" i="3"/>
  <c r="H46" i="3"/>
  <c r="I46" i="3"/>
  <c r="J46" i="3"/>
  <c r="C46" i="3"/>
  <c r="D36" i="3"/>
  <c r="E36" i="3"/>
  <c r="F36" i="3"/>
  <c r="G36" i="3"/>
  <c r="H36" i="3"/>
  <c r="I36" i="3"/>
  <c r="J36" i="3"/>
  <c r="C36" i="3"/>
  <c r="D22" i="3"/>
  <c r="E22" i="3"/>
  <c r="F22" i="3"/>
  <c r="G22" i="3"/>
  <c r="H22" i="3"/>
  <c r="I22" i="3"/>
  <c r="J22" i="3"/>
  <c r="C22" i="3"/>
  <c r="D7" i="3"/>
  <c r="E7" i="3"/>
  <c r="F7" i="3"/>
  <c r="G7" i="3"/>
  <c r="H7" i="3"/>
  <c r="I7" i="3"/>
  <c r="J7" i="3"/>
  <c r="K23" i="3"/>
  <c r="N7" i="3"/>
  <c r="M7" i="3"/>
  <c r="L7" i="3"/>
  <c r="K10" i="3"/>
  <c r="K11" i="3"/>
  <c r="K12" i="3"/>
  <c r="K13" i="3"/>
  <c r="K14" i="3"/>
  <c r="K15" i="3"/>
  <c r="K16" i="3"/>
  <c r="K18" i="3"/>
  <c r="K19" i="3"/>
  <c r="K20" i="3"/>
  <c r="K21" i="3"/>
  <c r="K24" i="3"/>
  <c r="K25" i="3"/>
  <c r="K26" i="3"/>
  <c r="K27" i="3"/>
  <c r="K28" i="3"/>
  <c r="K29" i="3"/>
  <c r="K30" i="3"/>
  <c r="AR30" i="3" s="1"/>
  <c r="K32" i="3"/>
  <c r="AR32" i="3" s="1"/>
  <c r="K33" i="3"/>
  <c r="K34" i="3"/>
  <c r="K35" i="3"/>
  <c r="AR35" i="3" s="1"/>
  <c r="K37" i="3"/>
  <c r="K38" i="3"/>
  <c r="K39" i="3"/>
  <c r="K40" i="3"/>
  <c r="K41" i="3"/>
  <c r="K42" i="3"/>
  <c r="K43" i="3"/>
  <c r="K44" i="3"/>
  <c r="AR44" i="3" s="1"/>
  <c r="K45" i="3"/>
  <c r="AR45" i="3" s="1"/>
  <c r="K47" i="3"/>
  <c r="K48" i="3"/>
  <c r="K49" i="3"/>
  <c r="AR49" i="3" s="1"/>
  <c r="K50" i="3"/>
  <c r="K51" i="3"/>
  <c r="AR51" i="3" s="1"/>
  <c r="K52" i="3"/>
  <c r="K54" i="3"/>
  <c r="AR54" i="3" s="1"/>
  <c r="K56" i="3"/>
  <c r="K57" i="3"/>
  <c r="K58" i="3"/>
  <c r="K59" i="3"/>
  <c r="AR59" i="3" s="1"/>
  <c r="K61" i="3"/>
  <c r="AR61" i="3" s="1"/>
  <c r="K62" i="3"/>
  <c r="K63" i="3"/>
  <c r="K64" i="3"/>
  <c r="AR64" i="3" s="1"/>
  <c r="K65" i="3"/>
  <c r="K66" i="3"/>
  <c r="K67" i="3"/>
  <c r="K69" i="3"/>
  <c r="AR69" i="3" s="1"/>
  <c r="K71" i="3"/>
  <c r="K72" i="3"/>
  <c r="K73" i="3"/>
  <c r="K74" i="3"/>
  <c r="AR74" i="3" s="1"/>
  <c r="K75" i="3"/>
  <c r="K76" i="3"/>
  <c r="K77" i="3"/>
  <c r="K78" i="3"/>
  <c r="AR78" i="3" s="1"/>
  <c r="K79" i="3"/>
  <c r="K80" i="3"/>
  <c r="K81" i="3"/>
  <c r="K82" i="3"/>
  <c r="AR82" i="3" s="1"/>
  <c r="K83" i="3"/>
  <c r="K84" i="3"/>
  <c r="K85" i="3"/>
  <c r="K86" i="3"/>
  <c r="K87" i="3"/>
  <c r="K88" i="3"/>
  <c r="K89" i="3"/>
  <c r="K91" i="3"/>
  <c r="K92" i="3"/>
  <c r="K93" i="3"/>
  <c r="K94" i="3"/>
  <c r="K95" i="3"/>
  <c r="AR95" i="3" s="1"/>
  <c r="K96" i="3"/>
  <c r="K97" i="3"/>
  <c r="K98" i="3"/>
  <c r="K99" i="3"/>
  <c r="K100" i="3"/>
  <c r="K101" i="3"/>
  <c r="K102" i="3"/>
  <c r="K103" i="3"/>
  <c r="AR103" i="3" s="1"/>
  <c r="K105" i="3"/>
  <c r="K106" i="3"/>
  <c r="K107" i="3"/>
  <c r="K108" i="3"/>
  <c r="AR108" i="3" s="1"/>
  <c r="K109" i="3"/>
  <c r="AR109" i="3" s="1"/>
  <c r="K110" i="3"/>
  <c r="K111" i="3"/>
  <c r="K112" i="3"/>
  <c r="K113" i="3"/>
  <c r="AR113" i="3" s="1"/>
  <c r="K114" i="3"/>
  <c r="K115" i="3"/>
  <c r="K116" i="3"/>
  <c r="K117" i="3"/>
  <c r="K118" i="3"/>
  <c r="K119" i="3"/>
  <c r="K120" i="3"/>
  <c r="K121" i="3"/>
  <c r="K122" i="3"/>
  <c r="K123" i="3"/>
  <c r="K124" i="3"/>
  <c r="K126" i="3"/>
  <c r="K127" i="3"/>
  <c r="AR127" i="3" s="1"/>
  <c r="K128" i="3"/>
  <c r="K129" i="3"/>
  <c r="K130" i="3"/>
  <c r="K131" i="3"/>
  <c r="AR131" i="3" s="1"/>
  <c r="K132" i="3"/>
  <c r="K133" i="3"/>
  <c r="K134" i="3"/>
  <c r="K135" i="3"/>
  <c r="K136" i="3"/>
  <c r="K137" i="3"/>
  <c r="K138" i="3"/>
  <c r="K139" i="3"/>
  <c r="K140" i="3"/>
  <c r="K141" i="3"/>
  <c r="AR141" i="3" s="1"/>
  <c r="K142" i="3"/>
  <c r="K143" i="3"/>
  <c r="AR143" i="3" s="1"/>
  <c r="K144" i="3"/>
  <c r="AR144" i="3" s="1"/>
  <c r="K145" i="3"/>
  <c r="K147" i="3"/>
  <c r="AR147" i="3" s="1"/>
  <c r="K148" i="3"/>
  <c r="AR148" i="3" s="1"/>
  <c r="K150" i="3"/>
  <c r="K151" i="3"/>
  <c r="K152" i="3"/>
  <c r="AR152" i="3" s="1"/>
  <c r="K153" i="3"/>
  <c r="AR153" i="3" s="1"/>
  <c r="K154" i="3"/>
  <c r="K155" i="3"/>
  <c r="K156" i="3"/>
  <c r="AR156" i="3" s="1"/>
  <c r="K157" i="3"/>
  <c r="AR157" i="3" s="1"/>
  <c r="K158" i="3"/>
  <c r="K159" i="3"/>
  <c r="K160" i="3"/>
  <c r="AR160" i="3" s="1"/>
  <c r="K161" i="3"/>
  <c r="AR161" i="3" s="1"/>
  <c r="K162" i="3"/>
  <c r="K163" i="3"/>
  <c r="K164" i="3"/>
  <c r="AR164" i="3" s="1"/>
  <c r="K165" i="3"/>
  <c r="K166" i="3"/>
  <c r="K167" i="3"/>
  <c r="K168" i="3"/>
  <c r="AR168" i="3" s="1"/>
  <c r="K169" i="3"/>
  <c r="AR169" i="3" s="1"/>
  <c r="K170" i="3"/>
  <c r="K171" i="3"/>
  <c r="K172" i="3"/>
  <c r="AR172" i="3" s="1"/>
  <c r="K173" i="3"/>
  <c r="AR173" i="3" s="1"/>
  <c r="K174" i="3"/>
  <c r="K175" i="3"/>
  <c r="K176" i="3"/>
  <c r="AR176" i="3" s="1"/>
  <c r="K177" i="3"/>
  <c r="AR177" i="3" s="1"/>
  <c r="K178" i="3"/>
  <c r="AF9" i="3"/>
  <c r="AF10" i="3"/>
  <c r="AF11" i="3"/>
  <c r="AF12" i="3"/>
  <c r="AF13" i="3"/>
  <c r="AF14" i="3"/>
  <c r="AF15" i="3"/>
  <c r="AF16" i="3"/>
  <c r="AF18" i="3"/>
  <c r="AF19" i="3"/>
  <c r="AF20" i="3"/>
  <c r="AF21" i="3"/>
  <c r="AF23" i="3"/>
  <c r="AF24" i="3"/>
  <c r="AF25" i="3"/>
  <c r="AF26" i="3"/>
  <c r="AF27" i="3"/>
  <c r="AF28" i="3"/>
  <c r="AF29" i="3"/>
  <c r="AF30" i="3"/>
  <c r="AF32" i="3"/>
  <c r="AF33" i="3"/>
  <c r="AF34" i="3"/>
  <c r="AF35" i="3"/>
  <c r="AF37" i="3"/>
  <c r="AF38" i="3"/>
  <c r="AF39" i="3"/>
  <c r="AF40" i="3"/>
  <c r="AF41" i="3"/>
  <c r="AF42" i="3"/>
  <c r="AF43" i="3"/>
  <c r="AF44" i="3"/>
  <c r="AF45" i="3"/>
  <c r="AF48" i="3"/>
  <c r="AF49" i="3"/>
  <c r="AF50" i="3"/>
  <c r="AF51" i="3"/>
  <c r="AF52" i="3"/>
  <c r="AF53" i="3"/>
  <c r="AF54" i="3"/>
  <c r="AF56" i="3"/>
  <c r="AF57" i="3"/>
  <c r="AF58" i="3"/>
  <c r="AF59" i="3"/>
  <c r="AF61" i="3"/>
  <c r="AF62" i="3"/>
  <c r="AF63" i="3"/>
  <c r="AF64" i="3"/>
  <c r="AF65" i="3"/>
  <c r="AF66" i="3"/>
  <c r="AF67" i="3"/>
  <c r="AF68" i="3"/>
  <c r="AF69" i="3"/>
  <c r="AF71" i="3"/>
  <c r="AF72" i="3"/>
  <c r="AF73" i="3"/>
  <c r="AF74" i="3"/>
  <c r="AF75" i="3"/>
  <c r="AF76" i="3"/>
  <c r="AF77" i="3"/>
  <c r="AF78" i="3"/>
  <c r="AF79" i="3"/>
  <c r="AF80" i="3"/>
  <c r="AF81" i="3"/>
  <c r="AF82" i="3"/>
  <c r="AF83" i="3"/>
  <c r="AF84" i="3"/>
  <c r="AF85" i="3"/>
  <c r="AF86" i="3"/>
  <c r="AF87" i="3"/>
  <c r="AF88" i="3"/>
  <c r="AF89" i="3"/>
  <c r="AF91" i="3"/>
  <c r="AF92" i="3"/>
  <c r="AF93" i="3"/>
  <c r="AF94" i="3"/>
  <c r="AF95" i="3"/>
  <c r="AF96" i="3"/>
  <c r="AF97" i="3"/>
  <c r="AF98" i="3"/>
  <c r="AF99" i="3"/>
  <c r="AF100" i="3"/>
  <c r="AF101" i="3"/>
  <c r="AF102" i="3"/>
  <c r="AF103" i="3"/>
  <c r="AF105" i="3"/>
  <c r="AF106" i="3"/>
  <c r="AF107" i="3"/>
  <c r="AF108" i="3"/>
  <c r="AF109" i="3"/>
  <c r="AF110" i="3"/>
  <c r="AF111" i="3"/>
  <c r="AF112" i="3"/>
  <c r="AF113" i="3"/>
  <c r="AF114" i="3"/>
  <c r="AF115" i="3"/>
  <c r="AF116" i="3"/>
  <c r="AF117" i="3"/>
  <c r="AF118" i="3"/>
  <c r="AF119" i="3"/>
  <c r="AF120" i="3"/>
  <c r="AF121" i="3"/>
  <c r="AF122" i="3"/>
  <c r="AF123" i="3"/>
  <c r="AF124" i="3"/>
  <c r="AF126" i="3"/>
  <c r="AF127" i="3"/>
  <c r="AF128" i="3"/>
  <c r="AF129" i="3"/>
  <c r="AF130" i="3"/>
  <c r="AF131" i="3"/>
  <c r="AF132" i="3"/>
  <c r="AF133" i="3"/>
  <c r="AF134" i="3"/>
  <c r="AF135" i="3"/>
  <c r="AF136" i="3"/>
  <c r="AF137" i="3"/>
  <c r="AF138" i="3"/>
  <c r="AF139" i="3"/>
  <c r="AF140" i="3"/>
  <c r="AF141" i="3"/>
  <c r="AF142" i="3"/>
  <c r="AF143" i="3"/>
  <c r="AF144" i="3"/>
  <c r="AF145" i="3"/>
  <c r="AF147" i="3"/>
  <c r="AF148" i="3"/>
  <c r="AF150" i="3"/>
  <c r="AF151" i="3"/>
  <c r="AF152" i="3"/>
  <c r="AF153" i="3"/>
  <c r="AF154" i="3"/>
  <c r="AF155" i="3"/>
  <c r="AF156" i="3"/>
  <c r="AF157" i="3"/>
  <c r="AF158" i="3"/>
  <c r="AF159" i="3"/>
  <c r="AF160" i="3"/>
  <c r="AF161" i="3"/>
  <c r="AF163" i="3"/>
  <c r="AF164" i="3"/>
  <c r="AF165" i="3"/>
  <c r="AF166" i="3"/>
  <c r="AF167" i="3"/>
  <c r="AF168" i="3"/>
  <c r="AF169" i="3"/>
  <c r="AF170" i="3"/>
  <c r="AF171" i="3"/>
  <c r="AF172" i="3"/>
  <c r="AF173" i="3"/>
  <c r="AF174" i="3"/>
  <c r="AF175" i="3"/>
  <c r="AF176" i="3"/>
  <c r="AF177" i="3"/>
  <c r="AF178" i="3"/>
  <c r="Y9" i="3"/>
  <c r="Y10" i="3"/>
  <c r="Y11" i="3"/>
  <c r="Y12" i="3"/>
  <c r="Y13" i="3"/>
  <c r="Y14" i="3"/>
  <c r="Y15" i="3"/>
  <c r="Y17" i="3"/>
  <c r="Y18" i="3"/>
  <c r="Y19" i="3"/>
  <c r="Y20" i="3"/>
  <c r="Y21" i="3"/>
  <c r="Y23" i="3"/>
  <c r="Y24" i="3"/>
  <c r="Y25" i="3"/>
  <c r="Y27" i="3"/>
  <c r="Y28" i="3"/>
  <c r="Y29" i="3"/>
  <c r="Y30" i="3"/>
  <c r="Y32" i="3"/>
  <c r="Y33" i="3"/>
  <c r="Y34" i="3"/>
  <c r="Y35" i="3"/>
  <c r="Y37" i="3"/>
  <c r="Y38" i="3"/>
  <c r="Y39" i="3"/>
  <c r="Y40" i="3"/>
  <c r="Y41" i="3"/>
  <c r="Y42" i="3"/>
  <c r="Y43" i="3"/>
  <c r="Y44" i="3"/>
  <c r="Y45" i="3"/>
  <c r="Y47" i="3"/>
  <c r="Y48" i="3"/>
  <c r="Y49" i="3"/>
  <c r="Y50" i="3"/>
  <c r="Y51" i="3"/>
  <c r="Y52" i="3"/>
  <c r="Y53" i="3"/>
  <c r="Y54" i="3"/>
  <c r="Y56" i="3"/>
  <c r="Y57" i="3"/>
  <c r="Y58" i="3"/>
  <c r="Y59" i="3"/>
  <c r="Y61" i="3"/>
  <c r="Y62" i="3"/>
  <c r="Y63" i="3"/>
  <c r="Y64" i="3"/>
  <c r="Y65" i="3"/>
  <c r="Y66" i="3"/>
  <c r="Y67" i="3"/>
  <c r="Y68" i="3"/>
  <c r="Y69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84" i="3"/>
  <c r="Y87" i="3"/>
  <c r="Y88" i="3"/>
  <c r="Y89" i="3"/>
  <c r="Y91" i="3"/>
  <c r="Y92" i="3"/>
  <c r="Y93" i="3"/>
  <c r="Y94" i="3"/>
  <c r="Y95" i="3"/>
  <c r="Y96" i="3"/>
  <c r="Y97" i="3"/>
  <c r="Y98" i="3"/>
  <c r="Y99" i="3"/>
  <c r="Y100" i="3"/>
  <c r="Y101" i="3"/>
  <c r="Y102" i="3"/>
  <c r="Y103" i="3"/>
  <c r="Y105" i="3"/>
  <c r="Y106" i="3"/>
  <c r="Y107" i="3"/>
  <c r="Y108" i="3"/>
  <c r="Y109" i="3"/>
  <c r="Y110" i="3"/>
  <c r="Y111" i="3"/>
  <c r="Y112" i="3"/>
  <c r="Y113" i="3"/>
  <c r="Y114" i="3"/>
  <c r="Y115" i="3"/>
  <c r="Y116" i="3"/>
  <c r="Y117" i="3"/>
  <c r="Y118" i="3"/>
  <c r="Y119" i="3"/>
  <c r="Y120" i="3"/>
  <c r="Y121" i="3"/>
  <c r="Y122" i="3"/>
  <c r="Y123" i="3"/>
  <c r="Y124" i="3"/>
  <c r="Y126" i="3"/>
  <c r="Y127" i="3"/>
  <c r="Y128" i="3"/>
  <c r="Y129" i="3"/>
  <c r="Y130" i="3"/>
  <c r="Y131" i="3"/>
  <c r="Y132" i="3"/>
  <c r="Y133" i="3"/>
  <c r="Y134" i="3"/>
  <c r="Y135" i="3"/>
  <c r="Y136" i="3"/>
  <c r="Y137" i="3"/>
  <c r="Y138" i="3"/>
  <c r="Y139" i="3"/>
  <c r="Y140" i="3"/>
  <c r="Y141" i="3"/>
  <c r="Y142" i="3"/>
  <c r="Y143" i="3"/>
  <c r="Y144" i="3"/>
  <c r="Y145" i="3"/>
  <c r="Y147" i="3"/>
  <c r="Y148" i="3"/>
  <c r="Y150" i="3"/>
  <c r="Y151" i="3"/>
  <c r="Y152" i="3"/>
  <c r="Y153" i="3"/>
  <c r="Y154" i="3"/>
  <c r="Y156" i="3"/>
  <c r="Y157" i="3"/>
  <c r="Y158" i="3"/>
  <c r="Y159" i="3"/>
  <c r="Y160" i="3"/>
  <c r="Y161" i="3"/>
  <c r="Y162" i="3"/>
  <c r="Y163" i="3"/>
  <c r="Y164" i="3"/>
  <c r="Y165" i="3"/>
  <c r="Y166" i="3"/>
  <c r="Y167" i="3"/>
  <c r="Y168" i="3"/>
  <c r="Y169" i="3"/>
  <c r="Y170" i="3"/>
  <c r="Y171" i="3"/>
  <c r="Y172" i="3"/>
  <c r="Y173" i="3"/>
  <c r="Y174" i="3"/>
  <c r="Y175" i="3"/>
  <c r="Y176" i="3"/>
  <c r="Y177" i="3"/>
  <c r="Y178" i="3"/>
  <c r="Y8" i="3"/>
  <c r="C26" i="6"/>
  <c r="T23" i="6"/>
  <c r="K25" i="6"/>
  <c r="K26" i="6"/>
  <c r="K24" i="6"/>
  <c r="W24" i="6" s="1"/>
  <c r="K36" i="6"/>
  <c r="W36" i="6" s="1"/>
  <c r="K37" i="6"/>
  <c r="K38" i="6"/>
  <c r="K33" i="6"/>
  <c r="W33" i="6" s="1"/>
  <c r="K34" i="6"/>
  <c r="W34" i="6" s="1"/>
  <c r="K32" i="6"/>
  <c r="K29" i="6"/>
  <c r="K30" i="6"/>
  <c r="W30" i="6" s="1"/>
  <c r="K28" i="6"/>
  <c r="W28" i="6" s="1"/>
  <c r="K20" i="6"/>
  <c r="K21" i="6"/>
  <c r="K22" i="6"/>
  <c r="C25" i="6"/>
  <c r="C24" i="6"/>
  <c r="C36" i="6"/>
  <c r="C37" i="6"/>
  <c r="C38" i="6"/>
  <c r="C33" i="6"/>
  <c r="C34" i="6"/>
  <c r="C29" i="6"/>
  <c r="C30" i="6"/>
  <c r="C28" i="6"/>
  <c r="C21" i="6"/>
  <c r="C20" i="6"/>
  <c r="C22" i="6"/>
  <c r="C15" i="6"/>
  <c r="C16" i="6"/>
  <c r="C17" i="6"/>
  <c r="C18" i="6"/>
  <c r="C12" i="6" s="1"/>
  <c r="D23" i="6"/>
  <c r="E23" i="6"/>
  <c r="F23" i="6"/>
  <c r="G23" i="6"/>
  <c r="H23" i="6"/>
  <c r="I23" i="6"/>
  <c r="J23" i="6"/>
  <c r="L23" i="6"/>
  <c r="M23" i="6"/>
  <c r="N23" i="6"/>
  <c r="O23" i="6"/>
  <c r="P23" i="6"/>
  <c r="Q23" i="6"/>
  <c r="U23" i="6"/>
  <c r="D35" i="6"/>
  <c r="E35" i="6"/>
  <c r="F35" i="6"/>
  <c r="G35" i="6"/>
  <c r="H35" i="6"/>
  <c r="I35" i="6"/>
  <c r="J35" i="6"/>
  <c r="L35" i="6"/>
  <c r="M35" i="6"/>
  <c r="N35" i="6"/>
  <c r="O35" i="6"/>
  <c r="P35" i="6"/>
  <c r="T35" i="6"/>
  <c r="U35" i="6"/>
  <c r="D31" i="6"/>
  <c r="E31" i="6"/>
  <c r="F31" i="6"/>
  <c r="G31" i="6"/>
  <c r="H31" i="6"/>
  <c r="I31" i="6"/>
  <c r="J31" i="6"/>
  <c r="L31" i="6"/>
  <c r="M31" i="6"/>
  <c r="N31" i="6"/>
  <c r="O31" i="6"/>
  <c r="P31" i="6"/>
  <c r="Q31" i="6"/>
  <c r="T31" i="6"/>
  <c r="U31" i="6"/>
  <c r="D27" i="6"/>
  <c r="E27" i="6"/>
  <c r="F27" i="6"/>
  <c r="G27" i="6"/>
  <c r="H27" i="6"/>
  <c r="I27" i="6"/>
  <c r="J27" i="6"/>
  <c r="L27" i="6"/>
  <c r="M27" i="6"/>
  <c r="N27" i="6"/>
  <c r="O27" i="6"/>
  <c r="P27" i="6"/>
  <c r="Q27" i="6"/>
  <c r="T27" i="6"/>
  <c r="D19" i="6"/>
  <c r="E19" i="6"/>
  <c r="F19" i="6"/>
  <c r="G19" i="6"/>
  <c r="H19" i="6"/>
  <c r="I19" i="6"/>
  <c r="J19" i="6"/>
  <c r="L19" i="6"/>
  <c r="N19" i="6"/>
  <c r="O19" i="6"/>
  <c r="P19" i="6"/>
  <c r="Q19" i="6"/>
  <c r="T19" i="6"/>
  <c r="U19" i="6"/>
  <c r="E13" i="6"/>
  <c r="F13" i="6"/>
  <c r="G13" i="6"/>
  <c r="H13" i="6"/>
  <c r="I13" i="6"/>
  <c r="J13" i="6"/>
  <c r="L13" i="6"/>
  <c r="M13" i="6"/>
  <c r="N13" i="6"/>
  <c r="O13" i="6"/>
  <c r="P13" i="6"/>
  <c r="Q13" i="6"/>
  <c r="U13" i="6"/>
  <c r="H9" i="2"/>
  <c r="H10" i="2"/>
  <c r="H15" i="2"/>
  <c r="H16" i="2"/>
  <c r="H17" i="2"/>
  <c r="H33" i="2"/>
  <c r="H39" i="2"/>
  <c r="H40" i="2"/>
  <c r="H41" i="2"/>
  <c r="H42" i="2"/>
  <c r="H43" i="2"/>
  <c r="H44" i="2"/>
  <c r="H45" i="2"/>
  <c r="H46" i="2"/>
  <c r="H47" i="2"/>
  <c r="H8" i="2"/>
  <c r="Q8" i="2" s="1"/>
  <c r="T149" i="3"/>
  <c r="S149" i="3"/>
  <c r="S125" i="3"/>
  <c r="S104" i="3"/>
  <c r="S90" i="3"/>
  <c r="S55" i="3"/>
  <c r="S46" i="3"/>
  <c r="S36" i="3"/>
  <c r="S22" i="3"/>
  <c r="U149" i="3"/>
  <c r="V149" i="3"/>
  <c r="W149" i="3"/>
  <c r="X149" i="3"/>
  <c r="T125" i="3"/>
  <c r="U125" i="3"/>
  <c r="V125" i="3"/>
  <c r="W125" i="3"/>
  <c r="X125" i="3"/>
  <c r="T104" i="3"/>
  <c r="U104" i="3"/>
  <c r="V104" i="3"/>
  <c r="W104" i="3"/>
  <c r="X104" i="3"/>
  <c r="T90" i="3"/>
  <c r="U90" i="3"/>
  <c r="V90" i="3"/>
  <c r="W90" i="3"/>
  <c r="X90" i="3"/>
  <c r="T55" i="3"/>
  <c r="U55" i="3"/>
  <c r="V55" i="3"/>
  <c r="W55" i="3"/>
  <c r="X55" i="3"/>
  <c r="T46" i="3"/>
  <c r="U46" i="3"/>
  <c r="V46" i="3"/>
  <c r="W46" i="3"/>
  <c r="X46" i="3"/>
  <c r="T36" i="3"/>
  <c r="U36" i="3"/>
  <c r="V36" i="3"/>
  <c r="W36" i="3"/>
  <c r="X36" i="3"/>
  <c r="T22" i="3"/>
  <c r="U22" i="3"/>
  <c r="V22" i="3"/>
  <c r="W22" i="3"/>
  <c r="X22" i="3"/>
  <c r="T7" i="3"/>
  <c r="U7" i="3"/>
  <c r="V7" i="3"/>
  <c r="W7" i="3"/>
  <c r="X7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3" i="3"/>
  <c r="R24" i="3"/>
  <c r="R25" i="3"/>
  <c r="R26" i="3"/>
  <c r="R27" i="3"/>
  <c r="R28" i="3"/>
  <c r="R29" i="3"/>
  <c r="R30" i="3"/>
  <c r="R32" i="3"/>
  <c r="R33" i="3"/>
  <c r="R34" i="3"/>
  <c r="R35" i="3"/>
  <c r="R37" i="3"/>
  <c r="R38" i="3"/>
  <c r="R39" i="3"/>
  <c r="R40" i="3"/>
  <c r="R41" i="3"/>
  <c r="R42" i="3"/>
  <c r="R43" i="3"/>
  <c r="R44" i="3"/>
  <c r="R45" i="3"/>
  <c r="R47" i="3"/>
  <c r="R48" i="3"/>
  <c r="R49" i="3"/>
  <c r="R50" i="3"/>
  <c r="R51" i="3"/>
  <c r="R52" i="3"/>
  <c r="R53" i="3"/>
  <c r="R54" i="3"/>
  <c r="R56" i="3"/>
  <c r="R57" i="3"/>
  <c r="R58" i="3"/>
  <c r="R59" i="3"/>
  <c r="R61" i="3"/>
  <c r="R62" i="3"/>
  <c r="R63" i="3"/>
  <c r="R64" i="3"/>
  <c r="R65" i="3"/>
  <c r="R66" i="3"/>
  <c r="R67" i="3"/>
  <c r="R69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7" i="3"/>
  <c r="R88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7" i="3"/>
  <c r="R148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O38" i="2"/>
  <c r="N38" i="2"/>
  <c r="O34" i="2"/>
  <c r="N34" i="2"/>
  <c r="O32" i="2"/>
  <c r="N32" i="2"/>
  <c r="O30" i="2"/>
  <c r="N30" i="2"/>
  <c r="O20" i="2"/>
  <c r="N20" i="2"/>
  <c r="O18" i="2"/>
  <c r="N18" i="2"/>
  <c r="O14" i="2"/>
  <c r="N14" i="2"/>
  <c r="O11" i="2"/>
  <c r="N11" i="2"/>
  <c r="O7" i="2"/>
  <c r="N7" i="2"/>
  <c r="M47" i="2"/>
  <c r="M9" i="2"/>
  <c r="M10" i="2"/>
  <c r="M15" i="2"/>
  <c r="M16" i="2"/>
  <c r="M17" i="2"/>
  <c r="M19" i="2"/>
  <c r="Q19" i="2" s="1"/>
  <c r="M21" i="2"/>
  <c r="Q21" i="2" s="1"/>
  <c r="M22" i="2"/>
  <c r="Q22" i="2" s="1"/>
  <c r="M23" i="2"/>
  <c r="Q23" i="2" s="1"/>
  <c r="M24" i="2"/>
  <c r="Q24" i="2" s="1"/>
  <c r="M25" i="2"/>
  <c r="Q25" i="2" s="1"/>
  <c r="M26" i="2"/>
  <c r="Q26" i="2" s="1"/>
  <c r="M27" i="2"/>
  <c r="Q27" i="2" s="1"/>
  <c r="M28" i="2"/>
  <c r="Q28" i="2" s="1"/>
  <c r="M35" i="2"/>
  <c r="Q35" i="2" s="1"/>
  <c r="M36" i="2"/>
  <c r="Q36" i="2" s="1"/>
  <c r="M37" i="2"/>
  <c r="Q37" i="2" s="1"/>
  <c r="M39" i="2"/>
  <c r="M40" i="2"/>
  <c r="M41" i="2"/>
  <c r="M42" i="2"/>
  <c r="M43" i="2"/>
  <c r="M44" i="2"/>
  <c r="M45" i="2"/>
  <c r="M46" i="2"/>
  <c r="D38" i="2"/>
  <c r="E38" i="2"/>
  <c r="C38" i="2"/>
  <c r="D34" i="2"/>
  <c r="E34" i="2"/>
  <c r="C34" i="2"/>
  <c r="D32" i="2"/>
  <c r="E32" i="2"/>
  <c r="F32" i="2"/>
  <c r="C32" i="2"/>
  <c r="D30" i="2"/>
  <c r="E30" i="2"/>
  <c r="D20" i="2"/>
  <c r="E20" i="2"/>
  <c r="F20" i="2"/>
  <c r="C20" i="2"/>
  <c r="C18" i="2"/>
  <c r="D14" i="2"/>
  <c r="E14" i="2"/>
  <c r="F14" i="2"/>
  <c r="C14" i="2"/>
  <c r="D11" i="2"/>
  <c r="E11" i="2"/>
  <c r="F11" i="2"/>
  <c r="C11" i="2"/>
  <c r="I11" i="2"/>
  <c r="D7" i="2"/>
  <c r="E7" i="2"/>
  <c r="F7" i="2"/>
  <c r="K38" i="2"/>
  <c r="K34" i="2"/>
  <c r="K32" i="2"/>
  <c r="K20" i="2"/>
  <c r="K18" i="2"/>
  <c r="K14" i="2"/>
  <c r="K11" i="2"/>
  <c r="K7" i="2"/>
  <c r="J38" i="2"/>
  <c r="I38" i="2"/>
  <c r="J34" i="2"/>
  <c r="I34" i="2"/>
  <c r="J32" i="2"/>
  <c r="I32" i="2"/>
  <c r="J30" i="2"/>
  <c r="K30" i="2"/>
  <c r="I30" i="2"/>
  <c r="J20" i="2"/>
  <c r="I20" i="2"/>
  <c r="J18" i="2"/>
  <c r="I18" i="2"/>
  <c r="J11" i="2"/>
  <c r="J14" i="2"/>
  <c r="I14" i="2"/>
  <c r="I7" i="2"/>
  <c r="J7" i="2"/>
  <c r="T96" i="4"/>
  <c r="X96" i="4" s="1"/>
  <c r="T94" i="4"/>
  <c r="X94" i="4" s="1"/>
  <c r="T92" i="4"/>
  <c r="X92" i="4" s="1"/>
  <c r="T91" i="4"/>
  <c r="X91" i="4" s="1"/>
  <c r="T99" i="4"/>
  <c r="X99" i="4" s="1"/>
  <c r="T89" i="4"/>
  <c r="X89" i="4" s="1"/>
  <c r="T97" i="4"/>
  <c r="X97" i="4" s="1"/>
  <c r="T93" i="4"/>
  <c r="X93" i="4" s="1"/>
  <c r="T98" i="4"/>
  <c r="X98" i="4" s="1"/>
  <c r="T90" i="4"/>
  <c r="X90" i="4" s="1"/>
  <c r="T95" i="4"/>
  <c r="X95" i="4" s="1"/>
  <c r="T88" i="4"/>
  <c r="X88" i="4" s="1"/>
  <c r="T81" i="4"/>
  <c r="X81" i="4" s="1"/>
  <c r="T77" i="4"/>
  <c r="X77" i="4" s="1"/>
  <c r="T75" i="4"/>
  <c r="T76" i="4"/>
  <c r="X76" i="4" s="1"/>
  <c r="T80" i="4"/>
  <c r="X80" i="4" s="1"/>
  <c r="T79" i="4"/>
  <c r="X79" i="4" s="1"/>
  <c r="T85" i="4"/>
  <c r="X85" i="4" s="1"/>
  <c r="T82" i="4"/>
  <c r="X82" i="4" s="1"/>
  <c r="T83" i="4"/>
  <c r="X83" i="4" s="1"/>
  <c r="T78" i="4"/>
  <c r="X78" i="4" s="1"/>
  <c r="T84" i="4"/>
  <c r="X84" i="4" s="1"/>
  <c r="T67" i="4"/>
  <c r="X67" i="4" s="1"/>
  <c r="T68" i="4"/>
  <c r="X68" i="4" s="1"/>
  <c r="T73" i="4"/>
  <c r="X73" i="4" s="1"/>
  <c r="T66" i="4"/>
  <c r="X66" i="4" s="1"/>
  <c r="T64" i="4"/>
  <c r="X64" i="4" s="1"/>
  <c r="T69" i="4"/>
  <c r="X69" i="4" s="1"/>
  <c r="T65" i="4"/>
  <c r="X65" i="4" s="1"/>
  <c r="T72" i="4"/>
  <c r="X72" i="4" s="1"/>
  <c r="T70" i="4"/>
  <c r="X70" i="4" s="1"/>
  <c r="T63" i="4"/>
  <c r="T71" i="4"/>
  <c r="X71" i="4" s="1"/>
  <c r="T60" i="4"/>
  <c r="X60" i="4" s="1"/>
  <c r="T58" i="4"/>
  <c r="X58" i="4" s="1"/>
  <c r="T55" i="4"/>
  <c r="X55" i="4" s="1"/>
  <c r="T61" i="4"/>
  <c r="X61" i="4" s="1"/>
  <c r="T59" i="4"/>
  <c r="X59" i="4" s="1"/>
  <c r="T56" i="4"/>
  <c r="X56" i="4" s="1"/>
  <c r="T51" i="4"/>
  <c r="X51" i="4" s="1"/>
  <c r="T45" i="4"/>
  <c r="X45" i="4" s="1"/>
  <c r="T41" i="4"/>
  <c r="X41" i="4" s="1"/>
  <c r="T36" i="4"/>
  <c r="X36" i="4" s="1"/>
  <c r="T43" i="4"/>
  <c r="X43" i="4" s="1"/>
  <c r="T53" i="4"/>
  <c r="X53" i="4" s="1"/>
  <c r="T49" i="4"/>
  <c r="X49" i="4" s="1"/>
  <c r="T40" i="4"/>
  <c r="X40" i="4" s="1"/>
  <c r="T37" i="4"/>
  <c r="X37" i="4" s="1"/>
  <c r="T48" i="4"/>
  <c r="X48" i="4" s="1"/>
  <c r="T42" i="4"/>
  <c r="X42" i="4" s="1"/>
  <c r="T38" i="4"/>
  <c r="X38" i="4" s="1"/>
  <c r="T46" i="4"/>
  <c r="X46" i="4" s="1"/>
  <c r="T39" i="4"/>
  <c r="X39" i="4" s="1"/>
  <c r="T52" i="4"/>
  <c r="X52" i="4" s="1"/>
  <c r="T50" i="4"/>
  <c r="X50" i="4" s="1"/>
  <c r="T47" i="4"/>
  <c r="X47" i="4" s="1"/>
  <c r="T30" i="4"/>
  <c r="X30" i="4" s="1"/>
  <c r="T33" i="4"/>
  <c r="X33" i="4" s="1"/>
  <c r="T29" i="4"/>
  <c r="T34" i="4"/>
  <c r="X34" i="4" s="1"/>
  <c r="T31" i="4"/>
  <c r="X31" i="4" s="1"/>
  <c r="T23" i="4"/>
  <c r="X23" i="4" s="1"/>
  <c r="T27" i="4"/>
  <c r="X27" i="4" s="1"/>
  <c r="T25" i="4"/>
  <c r="X25" i="4" s="1"/>
  <c r="T26" i="4"/>
  <c r="X26" i="4" s="1"/>
  <c r="T24" i="4"/>
  <c r="X24" i="4" s="1"/>
  <c r="T22" i="4"/>
  <c r="T20" i="4"/>
  <c r="X20" i="4" s="1"/>
  <c r="T17" i="4"/>
  <c r="X17" i="4" s="1"/>
  <c r="T19" i="4"/>
  <c r="X19" i="4" s="1"/>
  <c r="T16" i="4"/>
  <c r="T18" i="4"/>
  <c r="X18" i="4" s="1"/>
  <c r="T10" i="4"/>
  <c r="X10" i="4" s="1"/>
  <c r="T12" i="4"/>
  <c r="X12" i="4" s="1"/>
  <c r="T13" i="4"/>
  <c r="X13" i="4" s="1"/>
  <c r="T11" i="4"/>
  <c r="X11" i="4" s="1"/>
  <c r="T9" i="4"/>
  <c r="X9" i="4" s="1"/>
  <c r="T14" i="4"/>
  <c r="X14" i="4" s="1"/>
  <c r="W32" i="6" l="1"/>
  <c r="W38" i="6"/>
  <c r="W37" i="6"/>
  <c r="W26" i="6"/>
  <c r="W25" i="6"/>
  <c r="P16" i="5"/>
  <c r="O14" i="5"/>
  <c r="Y7" i="8"/>
  <c r="B28" i="4"/>
  <c r="K21" i="4"/>
  <c r="K15" i="4"/>
  <c r="K7" i="4"/>
  <c r="AR139" i="3"/>
  <c r="AR135" i="3"/>
  <c r="AR122" i="3"/>
  <c r="AR118" i="3"/>
  <c r="AR114" i="3"/>
  <c r="AR112" i="3"/>
  <c r="AR86" i="3"/>
  <c r="AR65" i="3"/>
  <c r="AR41" i="3"/>
  <c r="AR40" i="3"/>
  <c r="AR27" i="3"/>
  <c r="AR26" i="3"/>
  <c r="AR137" i="3"/>
  <c r="AR116" i="3"/>
  <c r="AR20" i="3"/>
  <c r="AR129" i="3"/>
  <c r="AR120" i="3"/>
  <c r="AR140" i="3"/>
  <c r="AR136" i="3"/>
  <c r="AR128" i="3"/>
  <c r="AR123" i="3"/>
  <c r="AR119" i="3"/>
  <c r="AR111" i="3"/>
  <c r="AR107" i="3"/>
  <c r="AR67" i="3"/>
  <c r="AR63" i="3"/>
  <c r="AR58" i="3"/>
  <c r="AR52" i="3"/>
  <c r="AR48" i="3"/>
  <c r="AR43" i="3"/>
  <c r="AR39" i="3"/>
  <c r="AR34" i="3"/>
  <c r="AR29" i="3"/>
  <c r="AR25" i="3"/>
  <c r="AR19" i="3"/>
  <c r="AR124" i="3"/>
  <c r="AR84" i="3"/>
  <c r="AR76" i="3"/>
  <c r="AF149" i="3"/>
  <c r="AR110" i="3"/>
  <c r="AR106" i="3"/>
  <c r="AR66" i="3"/>
  <c r="AR62" i="3"/>
  <c r="AR57" i="3"/>
  <c r="AR42" i="3"/>
  <c r="AR38" i="3"/>
  <c r="AR33" i="3"/>
  <c r="AR28" i="3"/>
  <c r="AR24" i="3"/>
  <c r="AR87" i="3"/>
  <c r="AR71" i="3"/>
  <c r="AR15" i="3"/>
  <c r="AR11" i="3"/>
  <c r="AR14" i="3"/>
  <c r="AR10" i="3"/>
  <c r="AR18" i="3"/>
  <c r="G6" i="2"/>
  <c r="AF125" i="3"/>
  <c r="AF46" i="3"/>
  <c r="AF104" i="3"/>
  <c r="AF90" i="3"/>
  <c r="AF36" i="3"/>
  <c r="AF7" i="3"/>
  <c r="C11" i="6"/>
  <c r="T17" i="7"/>
  <c r="T15" i="7"/>
  <c r="T14" i="7"/>
  <c r="T12" i="7"/>
  <c r="T11" i="7"/>
  <c r="T10" i="7"/>
  <c r="T9" i="7"/>
  <c r="T8" i="7"/>
  <c r="W29" i="6"/>
  <c r="S23" i="6"/>
  <c r="AR178" i="3"/>
  <c r="AR175" i="3"/>
  <c r="AR174" i="3"/>
  <c r="AR171" i="3"/>
  <c r="AR170" i="3"/>
  <c r="AR167" i="3"/>
  <c r="AR166" i="3"/>
  <c r="AR165" i="3"/>
  <c r="AR163" i="3"/>
  <c r="AR162" i="3"/>
  <c r="AR159" i="3"/>
  <c r="AR158" i="3"/>
  <c r="AR155" i="3"/>
  <c r="AR154" i="3"/>
  <c r="AR151" i="3"/>
  <c r="AN149" i="3"/>
  <c r="Y149" i="3"/>
  <c r="R149" i="3"/>
  <c r="B149" i="3"/>
  <c r="AR145" i="3"/>
  <c r="AR142" i="3"/>
  <c r="AR138" i="3"/>
  <c r="AR134" i="3"/>
  <c r="AR133" i="3"/>
  <c r="AR132" i="3"/>
  <c r="AR130" i="3"/>
  <c r="AN125" i="3"/>
  <c r="B125" i="3"/>
  <c r="Y125" i="3"/>
  <c r="R125" i="3"/>
  <c r="AR121" i="3"/>
  <c r="AR117" i="3"/>
  <c r="AR115" i="3"/>
  <c r="B104" i="3"/>
  <c r="AN104" i="3"/>
  <c r="Y104" i="3"/>
  <c r="R104" i="3"/>
  <c r="AR102" i="3"/>
  <c r="AR101" i="3"/>
  <c r="AR100" i="3"/>
  <c r="AR99" i="3"/>
  <c r="AR98" i="3"/>
  <c r="AR97" i="3"/>
  <c r="AR96" i="3"/>
  <c r="B90" i="3"/>
  <c r="AR94" i="3"/>
  <c r="AR93" i="3"/>
  <c r="AR92" i="3"/>
  <c r="AN90" i="3"/>
  <c r="Y90" i="3"/>
  <c r="R90" i="3"/>
  <c r="AR89" i="3"/>
  <c r="AR88" i="3"/>
  <c r="AR85" i="3"/>
  <c r="AR83" i="3"/>
  <c r="AR81" i="3"/>
  <c r="AR80" i="3"/>
  <c r="AR79" i="3"/>
  <c r="AR77" i="3"/>
  <c r="AR75" i="3"/>
  <c r="AR73" i="3"/>
  <c r="AR72" i="3"/>
  <c r="C6" i="3"/>
  <c r="E15" i="1" s="1"/>
  <c r="AR68" i="3"/>
  <c r="R55" i="3"/>
  <c r="AN55" i="3"/>
  <c r="AF55" i="3"/>
  <c r="Y55" i="3"/>
  <c r="B55" i="3"/>
  <c r="AR53" i="3"/>
  <c r="AR50" i="3"/>
  <c r="R46" i="3"/>
  <c r="AN46" i="3"/>
  <c r="Y46" i="3"/>
  <c r="B46" i="3"/>
  <c r="AN36" i="3"/>
  <c r="Y36" i="3"/>
  <c r="R36" i="3"/>
  <c r="B36" i="3"/>
  <c r="AF22" i="3"/>
  <c r="AN22" i="3"/>
  <c r="Y22" i="3"/>
  <c r="R22" i="3"/>
  <c r="B22" i="3"/>
  <c r="AR21" i="3"/>
  <c r="AR17" i="3"/>
  <c r="AR16" i="3"/>
  <c r="AR13" i="3"/>
  <c r="AR12" i="3"/>
  <c r="AN7" i="3"/>
  <c r="Y7" i="3"/>
  <c r="R7" i="3"/>
  <c r="K7" i="3"/>
  <c r="B7" i="3"/>
  <c r="O86" i="4"/>
  <c r="T86" i="4"/>
  <c r="K86" i="4"/>
  <c r="B86" i="4"/>
  <c r="K74" i="4"/>
  <c r="T74" i="4"/>
  <c r="X75" i="4"/>
  <c r="O74" i="4"/>
  <c r="B74" i="4"/>
  <c r="K62" i="4"/>
  <c r="O62" i="4"/>
  <c r="B62" i="4"/>
  <c r="T62" i="4"/>
  <c r="X63" i="4"/>
  <c r="O54" i="4"/>
  <c r="K54" i="4"/>
  <c r="B54" i="4"/>
  <c r="T35" i="4"/>
  <c r="X35" i="4" s="1"/>
  <c r="B35" i="4"/>
  <c r="O35" i="4"/>
  <c r="K35" i="4"/>
  <c r="T54" i="4"/>
  <c r="X57" i="4"/>
  <c r="O28" i="4"/>
  <c r="T28" i="4"/>
  <c r="X29" i="4"/>
  <c r="G28" i="4"/>
  <c r="K28" i="4"/>
  <c r="O21" i="4"/>
  <c r="B21" i="4"/>
  <c r="T21" i="4"/>
  <c r="X22" i="4"/>
  <c r="O15" i="4"/>
  <c r="T15" i="4"/>
  <c r="X16" i="4"/>
  <c r="G15" i="4"/>
  <c r="B15" i="4"/>
  <c r="O7" i="4"/>
  <c r="B7" i="4"/>
  <c r="T7" i="4"/>
  <c r="Q47" i="2"/>
  <c r="H34" i="2"/>
  <c r="B18" i="2"/>
  <c r="B14" i="2"/>
  <c r="N6" i="2"/>
  <c r="B11" i="2"/>
  <c r="O6" i="2"/>
  <c r="S25" i="5"/>
  <c r="Q9" i="5"/>
  <c r="O18" i="5"/>
  <c r="D17" i="5"/>
  <c r="D23" i="5"/>
  <c r="D13" i="5"/>
  <c r="I14" i="5"/>
  <c r="S29" i="5"/>
  <c r="I13" i="5"/>
  <c r="S24" i="5"/>
  <c r="I23" i="5"/>
  <c r="F9" i="5"/>
  <c r="F19" i="1" s="1"/>
  <c r="I17" i="5"/>
  <c r="S30" i="5"/>
  <c r="D14" i="5"/>
  <c r="I18" i="5"/>
  <c r="S32" i="5"/>
  <c r="I11" i="5"/>
  <c r="S22" i="5"/>
  <c r="O17" i="5"/>
  <c r="O13" i="5"/>
  <c r="O23" i="5"/>
  <c r="D18" i="5"/>
  <c r="S31" i="5"/>
  <c r="S26" i="5"/>
  <c r="S21" i="5"/>
  <c r="I20" i="5"/>
  <c r="S20" i="5" s="1"/>
  <c r="I10" i="5"/>
  <c r="O11" i="5"/>
  <c r="P9" i="5"/>
  <c r="C10" i="6"/>
  <c r="W21" i="6"/>
  <c r="K10" i="6"/>
  <c r="S35" i="6"/>
  <c r="O7" i="6"/>
  <c r="Q21" i="1" s="1"/>
  <c r="J7" i="6"/>
  <c r="K21" i="1" s="1"/>
  <c r="F7" i="6"/>
  <c r="G21" i="1" s="1"/>
  <c r="C9" i="6"/>
  <c r="W20" i="6"/>
  <c r="K19" i="6"/>
  <c r="K9" i="6"/>
  <c r="W22" i="6"/>
  <c r="K11" i="6"/>
  <c r="S19" i="6"/>
  <c r="Q39" i="2"/>
  <c r="H20" i="2"/>
  <c r="M11" i="2"/>
  <c r="M30" i="2"/>
  <c r="Q46" i="2"/>
  <c r="Q42" i="2"/>
  <c r="H32" i="2"/>
  <c r="Q33" i="2"/>
  <c r="Q10" i="2"/>
  <c r="Q43" i="2"/>
  <c r="B7" i="2"/>
  <c r="B30" i="2"/>
  <c r="Q45" i="2"/>
  <c r="Q41" i="2"/>
  <c r="Q17" i="2"/>
  <c r="B32" i="2"/>
  <c r="H14" i="2"/>
  <c r="Q15" i="2"/>
  <c r="I6" i="2"/>
  <c r="N14" i="1" s="1"/>
  <c r="H18" i="2"/>
  <c r="H30" i="2"/>
  <c r="H11" i="2"/>
  <c r="M32" i="2"/>
  <c r="Q44" i="2"/>
  <c r="Q40" i="2"/>
  <c r="Q16" i="2"/>
  <c r="Q9" i="2"/>
  <c r="M34" i="2"/>
  <c r="B34" i="2"/>
  <c r="M7" i="2"/>
  <c r="M20" i="2"/>
  <c r="M14" i="2"/>
  <c r="M38" i="2"/>
  <c r="H38" i="2"/>
  <c r="B38" i="2"/>
  <c r="B20" i="2"/>
  <c r="M18" i="2"/>
  <c r="H7" i="2"/>
  <c r="I6" i="7"/>
  <c r="I13" i="7"/>
  <c r="C13" i="7"/>
  <c r="D23" i="1" s="1"/>
  <c r="P13" i="7"/>
  <c r="C6" i="7"/>
  <c r="D22" i="1" s="1"/>
  <c r="P6" i="7"/>
  <c r="T7" i="6"/>
  <c r="S27" i="6"/>
  <c r="C31" i="6"/>
  <c r="C23" i="6"/>
  <c r="S13" i="6"/>
  <c r="U7" i="6"/>
  <c r="N7" i="6"/>
  <c r="P21" i="1" s="1"/>
  <c r="I7" i="6"/>
  <c r="J21" i="1" s="1"/>
  <c r="E7" i="6"/>
  <c r="F21" i="1" s="1"/>
  <c r="C13" i="6"/>
  <c r="C27" i="6"/>
  <c r="K31" i="6"/>
  <c r="K23" i="6"/>
  <c r="Q7" i="6"/>
  <c r="S21" i="1" s="1"/>
  <c r="M7" i="6"/>
  <c r="O21" i="1" s="1"/>
  <c r="H7" i="6"/>
  <c r="I21" i="1" s="1"/>
  <c r="K27" i="6"/>
  <c r="C35" i="6"/>
  <c r="P7" i="6"/>
  <c r="R21" i="1" s="1"/>
  <c r="L7" i="6"/>
  <c r="N21" i="1" s="1"/>
  <c r="K13" i="6"/>
  <c r="G7" i="6"/>
  <c r="H21" i="1" s="1"/>
  <c r="D7" i="6"/>
  <c r="C19" i="6"/>
  <c r="S31" i="6"/>
  <c r="K35" i="6"/>
  <c r="M18" i="1"/>
  <c r="AK9" i="8"/>
  <c r="M17" i="1"/>
  <c r="K7" i="8"/>
  <c r="AK8" i="8"/>
  <c r="AG7" i="8"/>
  <c r="G86" i="4"/>
  <c r="G74" i="4"/>
  <c r="G62" i="4"/>
  <c r="G54" i="4"/>
  <c r="G21" i="4"/>
  <c r="G7" i="4"/>
  <c r="AR150" i="3"/>
  <c r="K149" i="3"/>
  <c r="AR126" i="3"/>
  <c r="K125" i="3"/>
  <c r="AR105" i="3"/>
  <c r="K104" i="3"/>
  <c r="K90" i="3"/>
  <c r="AR91" i="3"/>
  <c r="K55" i="3"/>
  <c r="AR56" i="3"/>
  <c r="Q6" i="3"/>
  <c r="S15" i="1" s="1"/>
  <c r="K46" i="3"/>
  <c r="AR47" i="3"/>
  <c r="AR37" i="3"/>
  <c r="K36" i="3"/>
  <c r="K22" i="3"/>
  <c r="AR23" i="3"/>
  <c r="G9" i="5"/>
  <c r="G19" i="1" s="1"/>
  <c r="K9" i="5"/>
  <c r="O19" i="1" s="1"/>
  <c r="K16" i="5"/>
  <c r="O20" i="1" s="1"/>
  <c r="AI6" i="3"/>
  <c r="AL6" i="3"/>
  <c r="AG6" i="3"/>
  <c r="Q16" i="5"/>
  <c r="V6" i="3"/>
  <c r="X6" i="3"/>
  <c r="T6" i="3"/>
  <c r="U6" i="3"/>
  <c r="S6" i="3"/>
  <c r="W6" i="3"/>
  <c r="M16" i="5"/>
  <c r="Q20" i="1" s="1"/>
  <c r="G16" i="5"/>
  <c r="G20" i="1" s="1"/>
  <c r="E16" i="5"/>
  <c r="E20" i="1" s="1"/>
  <c r="S12" i="6"/>
  <c r="W12" i="6" s="1"/>
  <c r="J6" i="2"/>
  <c r="O14" i="1" s="1"/>
  <c r="AP6" i="3"/>
  <c r="AO6" i="3"/>
  <c r="AK6" i="3"/>
  <c r="L6" i="3"/>
  <c r="N15" i="1" s="1"/>
  <c r="V6" i="4"/>
  <c r="R6" i="4"/>
  <c r="C6" i="4"/>
  <c r="E16" i="1" s="1"/>
  <c r="E6" i="4"/>
  <c r="G16" i="1" s="1"/>
  <c r="I6" i="3"/>
  <c r="K15" i="1" s="1"/>
  <c r="F6" i="3"/>
  <c r="H15" i="1" s="1"/>
  <c r="E6" i="3"/>
  <c r="G15" i="1" s="1"/>
  <c r="S11" i="6"/>
  <c r="S8" i="6"/>
  <c r="W8" i="6" s="1"/>
  <c r="S10" i="6"/>
  <c r="S9" i="6"/>
  <c r="J7" i="5"/>
  <c r="L9" i="5"/>
  <c r="P19" i="1" s="1"/>
  <c r="M9" i="5"/>
  <c r="H9" i="5"/>
  <c r="H7" i="5" s="1"/>
  <c r="E9" i="5"/>
  <c r="E19" i="1" s="1"/>
  <c r="I6" i="4"/>
  <c r="O16" i="1" s="1"/>
  <c r="Q6" i="4"/>
  <c r="J6" i="4"/>
  <c r="P16" i="1" s="1"/>
  <c r="D6" i="4"/>
  <c r="F16" i="1" s="1"/>
  <c r="P6" i="4"/>
  <c r="L6" i="4"/>
  <c r="M6" i="4"/>
  <c r="F6" i="4"/>
  <c r="H6" i="4"/>
  <c r="N16" i="1" s="1"/>
  <c r="U6" i="4"/>
  <c r="N6" i="4"/>
  <c r="AJ6" i="3"/>
  <c r="AA6" i="3"/>
  <c r="AH6" i="3"/>
  <c r="H6" i="3"/>
  <c r="J15" i="1" s="1"/>
  <c r="O6" i="3"/>
  <c r="Q15" i="1" s="1"/>
  <c r="G6" i="3"/>
  <c r="I15" i="1" s="1"/>
  <c r="N6" i="3"/>
  <c r="P15" i="1" s="1"/>
  <c r="M6" i="3"/>
  <c r="O15" i="1" s="1"/>
  <c r="P6" i="3"/>
  <c r="R15" i="1" s="1"/>
  <c r="Z6" i="3"/>
  <c r="AB6" i="3"/>
  <c r="AE6" i="3"/>
  <c r="AC6" i="3"/>
  <c r="AD6" i="3"/>
  <c r="J6" i="3"/>
  <c r="L15" i="1" s="1"/>
  <c r="D6" i="3"/>
  <c r="F15" i="1" s="1"/>
  <c r="K6" i="2"/>
  <c r="P14" i="1" s="1"/>
  <c r="E6" i="2"/>
  <c r="G14" i="1" s="1"/>
  <c r="D6" i="2"/>
  <c r="F14" i="1" s="1"/>
  <c r="F6" i="2"/>
  <c r="K14" i="1" s="1"/>
  <c r="W35" i="6" l="1"/>
  <c r="W23" i="6"/>
  <c r="X74" i="4"/>
  <c r="X15" i="4"/>
  <c r="C7" i="6"/>
  <c r="D21" i="1" s="1"/>
  <c r="T13" i="7"/>
  <c r="M23" i="1"/>
  <c r="T6" i="7"/>
  <c r="M22" i="1"/>
  <c r="W13" i="6"/>
  <c r="W27" i="6"/>
  <c r="R24" i="1"/>
  <c r="W19" i="6"/>
  <c r="K7" i="6"/>
  <c r="M21" i="1" s="1"/>
  <c r="AR149" i="3"/>
  <c r="AR125" i="3"/>
  <c r="AR104" i="3"/>
  <c r="AR90" i="3"/>
  <c r="AR55" i="3"/>
  <c r="AF6" i="3"/>
  <c r="AR46" i="3"/>
  <c r="AR36" i="3"/>
  <c r="AR22" i="3"/>
  <c r="AR7" i="3"/>
  <c r="AN6" i="3"/>
  <c r="R6" i="3"/>
  <c r="Y6" i="3"/>
  <c r="K6" i="3"/>
  <c r="B6" i="3"/>
  <c r="X86" i="4"/>
  <c r="X62" i="4"/>
  <c r="X54" i="4"/>
  <c r="X28" i="4"/>
  <c r="X21" i="4"/>
  <c r="X7" i="4"/>
  <c r="O6" i="4"/>
  <c r="T6" i="4"/>
  <c r="K6" i="4"/>
  <c r="Q38" i="2"/>
  <c r="Q34" i="2"/>
  <c r="Q11" i="2"/>
  <c r="N24" i="1"/>
  <c r="Q7" i="2"/>
  <c r="K7" i="5"/>
  <c r="I16" i="5"/>
  <c r="M20" i="1" s="1"/>
  <c r="D16" i="5"/>
  <c r="D20" i="1" s="1"/>
  <c r="S23" i="5"/>
  <c r="I9" i="5"/>
  <c r="D9" i="5"/>
  <c r="I24" i="1"/>
  <c r="W9" i="6"/>
  <c r="W10" i="6"/>
  <c r="W11" i="6"/>
  <c r="W31" i="6"/>
  <c r="L16" i="1"/>
  <c r="L24" i="1" s="1"/>
  <c r="B6" i="4"/>
  <c r="D16" i="1" s="1"/>
  <c r="Q30" i="2"/>
  <c r="Q14" i="2"/>
  <c r="Q32" i="2"/>
  <c r="Q18" i="2"/>
  <c r="Q20" i="2"/>
  <c r="M6" i="2"/>
  <c r="H6" i="2"/>
  <c r="M14" i="1" s="1"/>
  <c r="E14" i="1"/>
  <c r="B6" i="2"/>
  <c r="D14" i="1" s="1"/>
  <c r="G24" i="1"/>
  <c r="S24" i="1"/>
  <c r="J24" i="1"/>
  <c r="S7" i="6"/>
  <c r="H24" i="1"/>
  <c r="E21" i="1"/>
  <c r="AK7" i="8"/>
  <c r="G6" i="4"/>
  <c r="P24" i="1"/>
  <c r="K24" i="1"/>
  <c r="O24" i="1"/>
  <c r="Q24" i="1"/>
  <c r="F24" i="1"/>
  <c r="M7" i="5"/>
  <c r="Q7" i="5"/>
  <c r="P7" i="5"/>
  <c r="G7" i="5"/>
  <c r="F7" i="5"/>
  <c r="E7" i="5"/>
  <c r="L7" i="5"/>
  <c r="M24" i="1" l="1"/>
  <c r="AR6" i="3"/>
  <c r="X6" i="4"/>
  <c r="D7" i="5"/>
  <c r="I7" i="5"/>
  <c r="D19" i="1"/>
  <c r="W7" i="6"/>
  <c r="E24" i="1"/>
  <c r="Q6" i="2"/>
  <c r="M16" i="1"/>
  <c r="M15" i="1"/>
  <c r="M19" i="1"/>
  <c r="D24" i="1" l="1"/>
  <c r="S10" i="5"/>
  <c r="S11" i="5"/>
  <c r="S12" i="5"/>
  <c r="S13" i="5"/>
  <c r="O9" i="5"/>
  <c r="S9" i="5" s="1"/>
  <c r="S14" i="5"/>
  <c r="S17" i="5"/>
  <c r="O16" i="5"/>
  <c r="S16" i="5" s="1"/>
  <c r="S18" i="5"/>
  <c r="O7" i="5" l="1"/>
  <c r="S7" i="5" s="1"/>
</calcChain>
</file>

<file path=xl/sharedStrings.xml><?xml version="1.0" encoding="utf-8"?>
<sst xmlns="http://schemas.openxmlformats.org/spreadsheetml/2006/main" count="688" uniqueCount="454">
  <si>
    <t>児　　　　童　　　　数</t>
  </si>
  <si>
    <t>校  　　名</t>
  </si>
  <si>
    <t>１年</t>
  </si>
  <si>
    <t>２年</t>
  </si>
  <si>
    <t>３年</t>
  </si>
  <si>
    <t>４年</t>
  </si>
  <si>
    <t>５年</t>
  </si>
  <si>
    <t>６年</t>
  </si>
  <si>
    <t>複式</t>
  </si>
  <si>
    <t>六甲ｱｲﾗﾝﾄﾞ</t>
  </si>
  <si>
    <t>ひよどり台</t>
  </si>
  <si>
    <t>つつじが丘</t>
  </si>
  <si>
    <t>校   名</t>
  </si>
  <si>
    <t>合　　計</t>
  </si>
  <si>
    <t>御    影</t>
  </si>
  <si>
    <t>中央区計</t>
  </si>
  <si>
    <t>神戸生田</t>
  </si>
  <si>
    <t>兵庫区計</t>
  </si>
  <si>
    <t>北 区 計</t>
  </si>
  <si>
    <t>有    野</t>
  </si>
  <si>
    <t>山    田</t>
  </si>
  <si>
    <t>八    多</t>
  </si>
  <si>
    <t>長田区計</t>
  </si>
  <si>
    <t>須磨区計</t>
  </si>
  <si>
    <t>垂水区計</t>
  </si>
  <si>
    <t>西 区 計</t>
  </si>
  <si>
    <t>太 山 寺</t>
  </si>
  <si>
    <t>櫨    谷</t>
  </si>
  <si>
    <t>平    野</t>
  </si>
  <si>
    <t>神    出</t>
  </si>
  <si>
    <t>岩    岡</t>
  </si>
  <si>
    <t>区    分</t>
  </si>
  <si>
    <t>学        科</t>
  </si>
  <si>
    <t>計</t>
  </si>
  <si>
    <t>普    　　通</t>
  </si>
  <si>
    <t>工    　　業</t>
  </si>
  <si>
    <t>葺　　合</t>
  </si>
  <si>
    <t>普　　　　通</t>
  </si>
  <si>
    <t>摩耶兵庫</t>
  </si>
  <si>
    <t>園    名</t>
  </si>
  <si>
    <t>東灘区計</t>
  </si>
  <si>
    <t>東灘のぞみ</t>
  </si>
  <si>
    <t>魚    崎</t>
  </si>
  <si>
    <t>灘 区 計</t>
  </si>
  <si>
    <t>六 甲 山</t>
  </si>
  <si>
    <t>あ づ ま</t>
  </si>
  <si>
    <t>神    戸</t>
  </si>
  <si>
    <t>港　　島</t>
  </si>
  <si>
    <t>か ら と</t>
  </si>
  <si>
    <t>道    場</t>
  </si>
  <si>
    <t>長    尾</t>
  </si>
  <si>
    <t>西    野</t>
  </si>
  <si>
    <t>名谷きぼうの丘</t>
  </si>
  <si>
    <t>小 束 山</t>
  </si>
  <si>
    <t>玉津第二</t>
  </si>
  <si>
    <t>区          　分</t>
  </si>
  <si>
    <t>１ 年</t>
  </si>
  <si>
    <t>２ 年</t>
  </si>
  <si>
    <t>３ 年</t>
  </si>
  <si>
    <t>４ 年</t>
  </si>
  <si>
    <t>５ 年</t>
  </si>
  <si>
    <t>６ 年</t>
  </si>
  <si>
    <t>複  式</t>
  </si>
  <si>
    <t>高（本）</t>
  </si>
  <si>
    <t>高（専）</t>
  </si>
  <si>
    <t>1年</t>
  </si>
  <si>
    <t>2年</t>
  </si>
  <si>
    <t>3年</t>
  </si>
  <si>
    <t>4年</t>
  </si>
  <si>
    <t>5年</t>
  </si>
  <si>
    <t>小学校</t>
  </si>
  <si>
    <t>中学校</t>
  </si>
  <si>
    <t>高校（全日制）</t>
  </si>
  <si>
    <t>幼稚園</t>
  </si>
  <si>
    <t>機械システム工学</t>
    <rPh sb="0" eb="2">
      <t>キカイ</t>
    </rPh>
    <rPh sb="6" eb="8">
      <t>コウガク</t>
    </rPh>
    <phoneticPr fontId="2"/>
  </si>
  <si>
    <t>都市工学</t>
    <rPh sb="0" eb="2">
      <t>トシ</t>
    </rPh>
    <rPh sb="2" eb="4">
      <t>コウガク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</si>
  <si>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</si>
  <si>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</si>
  <si>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学　　　　級　　　　数</t>
    <phoneticPr fontId="2"/>
  </si>
  <si>
    <t>計</t>
    <phoneticPr fontId="2"/>
  </si>
  <si>
    <t>兵庫くすのき</t>
    <rPh sb="0" eb="2">
      <t>ヒョウゴ</t>
    </rPh>
    <phoneticPr fontId="2"/>
  </si>
  <si>
    <t>高専（本科）</t>
    <rPh sb="3" eb="5">
      <t>ホンカ</t>
    </rPh>
    <phoneticPr fontId="2"/>
  </si>
  <si>
    <t>高専（専攻科）</t>
    <rPh sb="0" eb="2">
      <t>コウセン</t>
    </rPh>
    <phoneticPr fontId="2"/>
  </si>
  <si>
    <t>学　　級　　数</t>
    <phoneticPr fontId="2"/>
  </si>
  <si>
    <t>男</t>
    <rPh sb="0" eb="1">
      <t>ダンジョベツ</t>
    </rPh>
    <phoneticPr fontId="2"/>
  </si>
  <si>
    <t>計</t>
    <rPh sb="0" eb="1">
      <t>ケイ</t>
    </rPh>
    <phoneticPr fontId="2"/>
  </si>
  <si>
    <t>学        級        数</t>
    <rPh sb="0" eb="10">
      <t>ガッキュウ</t>
    </rPh>
    <rPh sb="18" eb="19">
      <t>スウ</t>
    </rPh>
    <phoneticPr fontId="2"/>
  </si>
  <si>
    <t>生        徒        数</t>
    <rPh sb="0" eb="19">
      <t>セイトスウ</t>
    </rPh>
    <phoneticPr fontId="2"/>
  </si>
  <si>
    <t>計</t>
    <phoneticPr fontId="2"/>
  </si>
  <si>
    <t>東灘区計</t>
    <rPh sb="3" eb="4">
      <t>ケイ</t>
    </rPh>
    <phoneticPr fontId="2"/>
  </si>
  <si>
    <t>渚</t>
    <rPh sb="0" eb="1">
      <t>ナギサ</t>
    </rPh>
    <phoneticPr fontId="2"/>
  </si>
  <si>
    <t>有野北</t>
    <rPh sb="2" eb="3">
      <t>キタ</t>
    </rPh>
    <phoneticPr fontId="2"/>
  </si>
  <si>
    <t>生　　　徒　　　数</t>
    <phoneticPr fontId="2"/>
  </si>
  <si>
    <t>計</t>
    <phoneticPr fontId="2"/>
  </si>
  <si>
    <t>１年</t>
    <phoneticPr fontId="2"/>
  </si>
  <si>
    <t>２年</t>
    <phoneticPr fontId="2"/>
  </si>
  <si>
    <t>３年</t>
    <phoneticPr fontId="2"/>
  </si>
  <si>
    <t>４年</t>
    <phoneticPr fontId="2"/>
  </si>
  <si>
    <t xml:space="preserve"> 前　　 年 　　５     月</t>
    <rPh sb="15" eb="16">
      <t>ガツ</t>
    </rPh>
    <phoneticPr fontId="2"/>
  </si>
  <si>
    <t>合                 計</t>
    <rPh sb="0" eb="19">
      <t>ゴウケイ</t>
    </rPh>
    <phoneticPr fontId="2"/>
  </si>
  <si>
    <t>六甲アイランド</t>
    <rPh sb="0" eb="2">
      <t>ロッコウ</t>
    </rPh>
    <phoneticPr fontId="2"/>
  </si>
  <si>
    <t>計</t>
    <phoneticPr fontId="2"/>
  </si>
  <si>
    <t>国際</t>
    <rPh sb="0" eb="2">
      <t>コクサイ</t>
    </rPh>
    <phoneticPr fontId="2"/>
  </si>
  <si>
    <t>楠</t>
    <phoneticPr fontId="2"/>
  </si>
  <si>
    <t>学　　　　級　　　　数</t>
    <rPh sb="0" eb="11">
      <t>ガッキュウスウ</t>
    </rPh>
    <phoneticPr fontId="2"/>
  </si>
  <si>
    <t>幼　　児　　数</t>
    <rPh sb="0" eb="4">
      <t>ヨウジ</t>
    </rPh>
    <rPh sb="6" eb="7">
      <t>スウ</t>
    </rPh>
    <phoneticPr fontId="2"/>
  </si>
  <si>
    <t>灘すずかけ</t>
    <rPh sb="0" eb="1">
      <t>ナダ</t>
    </rPh>
    <phoneticPr fontId="2"/>
  </si>
  <si>
    <t>やまびこ</t>
    <phoneticPr fontId="2"/>
  </si>
  <si>
    <t>青山台こばと</t>
    <rPh sb="0" eb="2">
      <t>アオヤマ</t>
    </rPh>
    <rPh sb="2" eb="3">
      <t>ダイ</t>
    </rPh>
    <phoneticPr fontId="2"/>
  </si>
  <si>
    <t>おしんべ</t>
    <phoneticPr fontId="2"/>
  </si>
  <si>
    <t>たまつ</t>
    <phoneticPr fontId="2"/>
  </si>
  <si>
    <t>学　　　　　級　　　　　数</t>
    <rPh sb="0" eb="13">
      <t>ガッキュウスウ</t>
    </rPh>
    <phoneticPr fontId="2"/>
  </si>
  <si>
    <t>幼 児 ・ 児 童 ・ 生 徒 数</t>
    <rPh sb="0" eb="3">
      <t>ヨウジ</t>
    </rPh>
    <rPh sb="6" eb="9">
      <t>ジドウ</t>
    </rPh>
    <rPh sb="12" eb="17">
      <t>セイトスウ</t>
    </rPh>
    <phoneticPr fontId="2"/>
  </si>
  <si>
    <t>前年５月</t>
    <rPh sb="2" eb="4">
      <t>５ガツ</t>
    </rPh>
    <phoneticPr fontId="2"/>
  </si>
  <si>
    <t>学　　　級　　　数</t>
    <rPh sb="0" eb="9">
      <t>ガッキュウスウ</t>
    </rPh>
    <phoneticPr fontId="2"/>
  </si>
  <si>
    <t>学　　　生　　　数</t>
    <rPh sb="0" eb="9">
      <t>ガクセイスウ</t>
    </rPh>
    <phoneticPr fontId="2"/>
  </si>
  <si>
    <t>電気電子工学専攻</t>
    <rPh sb="0" eb="2">
      <t>デンキ</t>
    </rPh>
    <rPh sb="2" eb="4">
      <t>デンシ</t>
    </rPh>
    <rPh sb="4" eb="6">
      <t>コウガク</t>
    </rPh>
    <rPh sb="6" eb="8">
      <t>センコウ</t>
    </rPh>
    <phoneticPr fontId="2"/>
  </si>
  <si>
    <t>応用化学専攻</t>
    <rPh sb="0" eb="2">
      <t>オウヨウ</t>
    </rPh>
    <rPh sb="2" eb="3">
      <t>バ</t>
    </rPh>
    <rPh sb="3" eb="4">
      <t>カガク</t>
    </rPh>
    <rPh sb="4" eb="6">
      <t>センコウ</t>
    </rPh>
    <phoneticPr fontId="2"/>
  </si>
  <si>
    <t>前年5月</t>
    <rPh sb="3" eb="4">
      <t>ガツ</t>
    </rPh>
    <phoneticPr fontId="2"/>
  </si>
  <si>
    <t>区　　分</t>
    <phoneticPr fontId="2"/>
  </si>
  <si>
    <t>計</t>
    <phoneticPr fontId="2"/>
  </si>
  <si>
    <t>普          通</t>
    <phoneticPr fontId="2"/>
  </si>
  <si>
    <t>全 日 制</t>
    <phoneticPr fontId="2"/>
  </si>
  <si>
    <t>工    　　  業</t>
    <phoneticPr fontId="2"/>
  </si>
  <si>
    <t>定 時 制</t>
    <phoneticPr fontId="2"/>
  </si>
  <si>
    <t>灘区計</t>
    <phoneticPr fontId="2"/>
  </si>
  <si>
    <t>いかわ</t>
    <phoneticPr fontId="2"/>
  </si>
  <si>
    <t>たるみ</t>
    <phoneticPr fontId="2"/>
  </si>
  <si>
    <t>計</t>
    <phoneticPr fontId="2"/>
  </si>
  <si>
    <t>計</t>
    <phoneticPr fontId="2"/>
  </si>
  <si>
    <t>幼</t>
    <phoneticPr fontId="2"/>
  </si>
  <si>
    <t>小</t>
    <phoneticPr fontId="2"/>
  </si>
  <si>
    <t>中</t>
    <phoneticPr fontId="2"/>
  </si>
  <si>
    <t>合計</t>
    <phoneticPr fontId="2"/>
  </si>
  <si>
    <t>東灘区計</t>
    <phoneticPr fontId="2"/>
  </si>
  <si>
    <t>灘区計</t>
    <phoneticPr fontId="2"/>
  </si>
  <si>
    <t>中央区計</t>
    <phoneticPr fontId="2"/>
  </si>
  <si>
    <t>兵庫区計</t>
    <phoneticPr fontId="2"/>
  </si>
  <si>
    <t>北区計</t>
    <phoneticPr fontId="2"/>
  </si>
  <si>
    <t>長田区計</t>
    <phoneticPr fontId="2"/>
  </si>
  <si>
    <t>須磨区計</t>
    <phoneticPr fontId="2"/>
  </si>
  <si>
    <t>垂水区計</t>
    <phoneticPr fontId="2"/>
  </si>
  <si>
    <t>西区計</t>
    <phoneticPr fontId="2"/>
  </si>
  <si>
    <t>科学技術</t>
    <rPh sb="0" eb="2">
      <t>カガク</t>
    </rPh>
    <rPh sb="2" eb="4">
      <t>ギジュツ</t>
    </rPh>
    <phoneticPr fontId="2"/>
  </si>
  <si>
    <t>工業技術</t>
    <rPh sb="0" eb="2">
      <t>コウギョウ</t>
    </rPh>
    <rPh sb="2" eb="4">
      <t>ギジュツ</t>
    </rPh>
    <phoneticPr fontId="2"/>
  </si>
  <si>
    <t>計</t>
    <phoneticPr fontId="2"/>
  </si>
  <si>
    <t>神戸工科</t>
    <rPh sb="0" eb="2">
      <t>コウベ</t>
    </rPh>
    <rPh sb="2" eb="3">
      <t>コウ</t>
    </rPh>
    <rPh sb="3" eb="4">
      <t>カ</t>
    </rPh>
    <phoneticPr fontId="2"/>
  </si>
  <si>
    <t>機械工学</t>
    <rPh sb="0" eb="2">
      <t>キカイ</t>
    </rPh>
    <rPh sb="2" eb="4">
      <t>コウガク</t>
    </rPh>
    <phoneticPr fontId="2"/>
  </si>
  <si>
    <t>電気情報工学</t>
    <rPh sb="0" eb="2">
      <t>デンキ</t>
    </rPh>
    <rPh sb="2" eb="4">
      <t>ジョウホウ</t>
    </rPh>
    <rPh sb="4" eb="6">
      <t>コウガク</t>
    </rPh>
    <phoneticPr fontId="2"/>
  </si>
  <si>
    <t>科学工学</t>
    <rPh sb="0" eb="2">
      <t>カガク</t>
    </rPh>
    <rPh sb="2" eb="4">
      <t>コウガク</t>
    </rPh>
    <phoneticPr fontId="2"/>
  </si>
  <si>
    <t>前年５月</t>
    <rPh sb="0" eb="2">
      <t>ゼンネン</t>
    </rPh>
    <rPh sb="3" eb="4">
      <t>ガツ</t>
    </rPh>
    <phoneticPr fontId="2"/>
  </si>
  <si>
    <t>本庄</t>
  </si>
  <si>
    <t>魚崎</t>
  </si>
  <si>
    <t>本山南</t>
  </si>
  <si>
    <t>本山</t>
  </si>
  <si>
    <t>住吉</t>
  </si>
  <si>
    <t>御影</t>
  </si>
  <si>
    <t>向洋</t>
  </si>
  <si>
    <t>鷹匠</t>
  </si>
  <si>
    <t>烏帽子</t>
  </si>
  <si>
    <t>原田</t>
  </si>
  <si>
    <t>長峰</t>
  </si>
  <si>
    <t>上野</t>
  </si>
  <si>
    <t>筒井台</t>
  </si>
  <si>
    <t>葺合</t>
  </si>
  <si>
    <t>布引</t>
  </si>
  <si>
    <t>夢野</t>
  </si>
  <si>
    <t>湊川</t>
  </si>
  <si>
    <t>兵庫</t>
  </si>
  <si>
    <t>須佐野</t>
  </si>
  <si>
    <t>吉田</t>
  </si>
  <si>
    <t>有馬</t>
  </si>
  <si>
    <t>有野</t>
  </si>
  <si>
    <t>唐櫃</t>
  </si>
  <si>
    <t>大池</t>
  </si>
  <si>
    <t>山田</t>
  </si>
  <si>
    <t>広陵</t>
  </si>
  <si>
    <t>桜の宮</t>
  </si>
  <si>
    <t>小部</t>
  </si>
  <si>
    <t>大原</t>
  </si>
  <si>
    <t>鈴蘭台</t>
  </si>
  <si>
    <t>星和台</t>
  </si>
  <si>
    <t>鵯台</t>
  </si>
  <si>
    <t>北神戸</t>
  </si>
  <si>
    <t>八多</t>
  </si>
  <si>
    <t>大沢</t>
  </si>
  <si>
    <t>淡河</t>
  </si>
  <si>
    <t>雲雀丘</t>
  </si>
  <si>
    <t>丸山</t>
  </si>
  <si>
    <t>西代</t>
  </si>
  <si>
    <t>高取台</t>
  </si>
  <si>
    <t>長田</t>
  </si>
  <si>
    <t>駒ケ林</t>
  </si>
  <si>
    <t>太田</t>
  </si>
  <si>
    <t>鷹取</t>
  </si>
  <si>
    <t>飛松</t>
  </si>
  <si>
    <t>高倉</t>
  </si>
  <si>
    <t>横尾</t>
  </si>
  <si>
    <t>友が丘</t>
  </si>
  <si>
    <t>東落合</t>
  </si>
  <si>
    <t>須磨北</t>
  </si>
  <si>
    <t>白川台</t>
  </si>
  <si>
    <t>西落合</t>
  </si>
  <si>
    <t>竜が台</t>
  </si>
  <si>
    <t>桃山台</t>
  </si>
  <si>
    <t>塩屋</t>
  </si>
  <si>
    <t>垂水東</t>
  </si>
  <si>
    <t>福田</t>
  </si>
  <si>
    <t>垂水</t>
  </si>
  <si>
    <t>歌敷山</t>
  </si>
  <si>
    <t>星陵台</t>
  </si>
  <si>
    <t>多聞東</t>
  </si>
  <si>
    <t>本多聞</t>
  </si>
  <si>
    <t>舞子</t>
  </si>
  <si>
    <t>神陵台</t>
  </si>
  <si>
    <t>太山寺</t>
  </si>
  <si>
    <t>長坂</t>
  </si>
  <si>
    <t>井吹台</t>
  </si>
  <si>
    <t>伊川谷</t>
  </si>
  <si>
    <t>櫨谷</t>
  </si>
  <si>
    <t>桜が丘</t>
  </si>
  <si>
    <t>押部谷</t>
  </si>
  <si>
    <t>玉津</t>
  </si>
  <si>
    <t>王塚台</t>
  </si>
  <si>
    <t>平野</t>
  </si>
  <si>
    <t>西神</t>
  </si>
  <si>
    <t>神出</t>
  </si>
  <si>
    <t>岩岡</t>
  </si>
  <si>
    <t>東灘</t>
  </si>
  <si>
    <t>福池</t>
  </si>
  <si>
    <t>本山第一</t>
  </si>
  <si>
    <t>本山第二</t>
  </si>
  <si>
    <t>本山第三</t>
  </si>
  <si>
    <t>渦が森</t>
  </si>
  <si>
    <t>御影北</t>
  </si>
  <si>
    <t>成徳</t>
  </si>
  <si>
    <t>高羽</t>
  </si>
  <si>
    <t>鶴甲</t>
  </si>
  <si>
    <t>六甲山</t>
  </si>
  <si>
    <t>西郷</t>
  </si>
  <si>
    <t>六甲</t>
  </si>
  <si>
    <t>灘</t>
  </si>
  <si>
    <t>西灘</t>
  </si>
  <si>
    <t>稗田</t>
  </si>
  <si>
    <t>美野丘</t>
  </si>
  <si>
    <t>摩耶</t>
  </si>
  <si>
    <t>福住</t>
  </si>
  <si>
    <t>上筒井</t>
  </si>
  <si>
    <t>なぎさ</t>
  </si>
  <si>
    <t>宮本</t>
  </si>
  <si>
    <t>春日野</t>
  </si>
  <si>
    <t>雲中</t>
  </si>
  <si>
    <t>中央</t>
  </si>
  <si>
    <t>こうべ</t>
  </si>
  <si>
    <t>山の手</t>
  </si>
  <si>
    <t>湊</t>
  </si>
  <si>
    <t>会下山</t>
  </si>
  <si>
    <t>兵庫大開</t>
  </si>
  <si>
    <t>水木</t>
  </si>
  <si>
    <t>和田岬</t>
  </si>
  <si>
    <t>明親</t>
  </si>
  <si>
    <t>浜山</t>
  </si>
  <si>
    <t>藤原台</t>
  </si>
  <si>
    <t>西山</t>
  </si>
  <si>
    <t>花山</t>
  </si>
  <si>
    <t>谷上</t>
  </si>
  <si>
    <t>箕谷</t>
  </si>
  <si>
    <t>桂木</t>
    <rPh sb="0" eb="1">
      <t>カツラ</t>
    </rPh>
    <rPh sb="1" eb="2">
      <t>キ</t>
    </rPh>
    <phoneticPr fontId="3"/>
  </si>
  <si>
    <t>筑紫が丘</t>
  </si>
  <si>
    <t>甲緑</t>
  </si>
  <si>
    <t>小部東</t>
  </si>
  <si>
    <t>泉台</t>
  </si>
  <si>
    <t>北五葉</t>
  </si>
  <si>
    <t>南五葉</t>
  </si>
  <si>
    <t>君影</t>
  </si>
  <si>
    <t>藍那</t>
  </si>
  <si>
    <t>道場</t>
  </si>
  <si>
    <t>長尾</t>
  </si>
  <si>
    <t>鹿の子台</t>
  </si>
  <si>
    <t>好徳</t>
  </si>
  <si>
    <t>室内</t>
  </si>
  <si>
    <t>名倉</t>
  </si>
  <si>
    <t>宮川</t>
  </si>
  <si>
    <t>池田</t>
  </si>
  <si>
    <t>蓮池</t>
  </si>
  <si>
    <t>五位の池</t>
  </si>
  <si>
    <t>御蔵</t>
  </si>
  <si>
    <t>真野</t>
  </si>
  <si>
    <t>長田南</t>
    <rPh sb="0" eb="2">
      <t>ナガタ</t>
    </rPh>
    <rPh sb="2" eb="3">
      <t>ミナミ</t>
    </rPh>
    <phoneticPr fontId="3"/>
  </si>
  <si>
    <t>真陽</t>
  </si>
  <si>
    <t>駒ケ林</t>
    <rPh sb="0" eb="1">
      <t>コマ</t>
    </rPh>
    <rPh sb="2" eb="3">
      <t>バヤシ</t>
    </rPh>
    <phoneticPr fontId="3"/>
  </si>
  <si>
    <t>だいち</t>
  </si>
  <si>
    <t>若宮</t>
  </si>
  <si>
    <t>西須磨</t>
  </si>
  <si>
    <t>北須磨</t>
  </si>
  <si>
    <t>高倉台</t>
  </si>
  <si>
    <t>多井畑</t>
  </si>
  <si>
    <t>板宿</t>
  </si>
  <si>
    <t>東須磨</t>
  </si>
  <si>
    <t>若草</t>
  </si>
  <si>
    <t>妙法寺</t>
  </si>
  <si>
    <t>白川</t>
  </si>
  <si>
    <t>神の谷</t>
  </si>
  <si>
    <t>松尾</t>
  </si>
  <si>
    <t>花谷</t>
  </si>
  <si>
    <t>南落合</t>
  </si>
  <si>
    <t>菅の台</t>
  </si>
  <si>
    <t>塩屋北</t>
  </si>
  <si>
    <t>下畑台</t>
  </si>
  <si>
    <t>乙木</t>
  </si>
  <si>
    <t>東垂水</t>
  </si>
  <si>
    <t>名谷</t>
  </si>
  <si>
    <t>高丸</t>
  </si>
  <si>
    <t>千鳥が丘</t>
    <rPh sb="1" eb="2">
      <t>トリ</t>
    </rPh>
    <phoneticPr fontId="3"/>
  </si>
  <si>
    <t>千代が丘</t>
  </si>
  <si>
    <t>霞ケ丘</t>
  </si>
  <si>
    <t>東舞子</t>
  </si>
  <si>
    <t>西舞子</t>
  </si>
  <si>
    <t>西脇</t>
  </si>
  <si>
    <t>小束山</t>
  </si>
  <si>
    <t>多聞台</t>
  </si>
  <si>
    <t>東町</t>
  </si>
  <si>
    <t>小寺</t>
  </si>
  <si>
    <t>有瀬</t>
  </si>
  <si>
    <t>井吹東</t>
  </si>
  <si>
    <t>井吹西</t>
    <rPh sb="0" eb="1">
      <t>イ</t>
    </rPh>
    <rPh sb="1" eb="2">
      <t>フ</t>
    </rPh>
    <rPh sb="2" eb="3">
      <t>ニシ</t>
    </rPh>
    <phoneticPr fontId="3"/>
  </si>
  <si>
    <t>糀台</t>
  </si>
  <si>
    <t>狩場台</t>
  </si>
  <si>
    <t>竹の台</t>
  </si>
  <si>
    <t>樫野台</t>
  </si>
  <si>
    <t>木津</t>
  </si>
  <si>
    <t>月が丘</t>
  </si>
  <si>
    <t>北山</t>
  </si>
  <si>
    <t>高和</t>
  </si>
  <si>
    <t>高津橋</t>
  </si>
  <si>
    <t>玉津第一</t>
  </si>
  <si>
    <t>枝吉</t>
  </si>
  <si>
    <t>出合</t>
  </si>
  <si>
    <t>美賀多台</t>
  </si>
  <si>
    <t>春日台</t>
  </si>
  <si>
    <t>特別支援学校</t>
    <rPh sb="0" eb="2">
      <t>トクベツ</t>
    </rPh>
    <rPh sb="2" eb="4">
      <t>シエン</t>
    </rPh>
    <phoneticPr fontId="2"/>
  </si>
  <si>
    <t xml:space="preserve"> </t>
  </si>
  <si>
    <t>特別支援</t>
    <rPh sb="0" eb="2">
      <t>トクベツ</t>
    </rPh>
    <rPh sb="2" eb="4">
      <t>シエン</t>
    </rPh>
    <phoneticPr fontId="2"/>
  </si>
  <si>
    <t>特別
支援</t>
    <rPh sb="0" eb="2">
      <t>トクベツ</t>
    </rPh>
    <rPh sb="3" eb="5">
      <t>シエン</t>
    </rPh>
    <phoneticPr fontId="2"/>
  </si>
  <si>
    <t>(再掲）特別支援学級児童数</t>
    <rPh sb="4" eb="6">
      <t>トクベツ</t>
    </rPh>
    <rPh sb="6" eb="8">
      <t>シエン</t>
    </rPh>
    <phoneticPr fontId="2"/>
  </si>
  <si>
    <t>（再掲）生徒数（特別支援学級在籍者を除く）</t>
    <rPh sb="4" eb="7">
      <t>セイトスウ</t>
    </rPh>
    <rPh sb="8" eb="10">
      <t>トクベツ</t>
    </rPh>
    <rPh sb="10" eb="12">
      <t>シエン</t>
    </rPh>
    <rPh sb="12" eb="14">
      <t>ガッキュウ</t>
    </rPh>
    <rPh sb="14" eb="16">
      <t>ザイセキ</t>
    </rPh>
    <rPh sb="16" eb="17">
      <t>シャ</t>
    </rPh>
    <rPh sb="18" eb="19">
      <t>ノゾ</t>
    </rPh>
    <phoneticPr fontId="2"/>
  </si>
  <si>
    <t>（再掲）特別支援学級在籍者数</t>
    <rPh sb="4" eb="6">
      <t>トクベツ</t>
    </rPh>
    <rPh sb="6" eb="8">
      <t>シエン</t>
    </rPh>
    <rPh sb="8" eb="10">
      <t>ガッキュウ</t>
    </rPh>
    <rPh sb="10" eb="12">
      <t>ザイセキ</t>
    </rPh>
    <rPh sb="12" eb="13">
      <t>シャ</t>
    </rPh>
    <rPh sb="13" eb="14">
      <t>スウ</t>
    </rPh>
    <phoneticPr fontId="2"/>
  </si>
  <si>
    <t>夢野の丘</t>
    <rPh sb="0" eb="2">
      <t>ユメノ</t>
    </rPh>
    <rPh sb="3" eb="4">
      <t>オカ</t>
    </rPh>
    <phoneticPr fontId="2"/>
  </si>
  <si>
    <t>総合学科</t>
    <rPh sb="0" eb="2">
      <t>ソウゴウ</t>
    </rPh>
    <rPh sb="2" eb="4">
      <t>ガッカ</t>
    </rPh>
    <phoneticPr fontId="2"/>
  </si>
  <si>
    <t>須磨翔風</t>
    <rPh sb="0" eb="2">
      <t>スマ</t>
    </rPh>
    <rPh sb="2" eb="3">
      <t>ショウ</t>
    </rPh>
    <rPh sb="3" eb="4">
      <t>フウ</t>
    </rPh>
    <phoneticPr fontId="2"/>
  </si>
  <si>
    <t>淡河好徳</t>
    <rPh sb="0" eb="2">
      <t>オウゴ</t>
    </rPh>
    <rPh sb="2" eb="4">
      <t>ヨシノリ</t>
    </rPh>
    <phoneticPr fontId="2"/>
  </si>
  <si>
    <t>計</t>
    <phoneticPr fontId="2"/>
  </si>
  <si>
    <t>幼</t>
    <phoneticPr fontId="2"/>
  </si>
  <si>
    <t>盲</t>
    <phoneticPr fontId="2"/>
  </si>
  <si>
    <t>小</t>
    <phoneticPr fontId="2"/>
  </si>
  <si>
    <t>中</t>
    <phoneticPr fontId="2"/>
  </si>
  <si>
    <t>友  　生</t>
    <phoneticPr fontId="2"/>
  </si>
  <si>
    <t>小</t>
    <phoneticPr fontId="2"/>
  </si>
  <si>
    <t>中</t>
    <phoneticPr fontId="2"/>
  </si>
  <si>
    <t>計</t>
    <phoneticPr fontId="2"/>
  </si>
  <si>
    <t>青陽須磨</t>
    <rPh sb="2" eb="3">
      <t>ス</t>
    </rPh>
    <rPh sb="3" eb="4">
      <t>オサム</t>
    </rPh>
    <phoneticPr fontId="2"/>
  </si>
  <si>
    <t>合  　計</t>
    <phoneticPr fontId="2"/>
  </si>
  <si>
    <t>全   日   制</t>
    <phoneticPr fontId="2"/>
  </si>
  <si>
    <t>工業高等専門学校</t>
    <phoneticPr fontId="2"/>
  </si>
  <si>
    <t>（再掲）男女別</t>
    <rPh sb="1" eb="3">
      <t>サイケイ</t>
    </rPh>
    <rPh sb="4" eb="7">
      <t>ダンジョベツ</t>
    </rPh>
    <phoneticPr fontId="2"/>
  </si>
  <si>
    <t>（再掲）男女別</t>
    <rPh sb="4" eb="7">
      <t>ダンジョベツ</t>
    </rPh>
    <phoneticPr fontId="2"/>
  </si>
  <si>
    <t>学校園数</t>
    <rPh sb="2" eb="3">
      <t>エン</t>
    </rPh>
    <phoneticPr fontId="2"/>
  </si>
  <si>
    <t>学　　　　級　　　　数</t>
    <phoneticPr fontId="2"/>
  </si>
  <si>
    <t>湊翔楠</t>
    <rPh sb="0" eb="3">
      <t>ミナトショウナン</t>
    </rPh>
    <phoneticPr fontId="2"/>
  </si>
  <si>
    <t>複式</t>
    <rPh sb="0" eb="2">
      <t>フクシキ</t>
    </rPh>
    <phoneticPr fontId="2"/>
  </si>
  <si>
    <t>前年5月</t>
    <rPh sb="0" eb="2">
      <t>ゼンネン</t>
    </rPh>
    <rPh sb="3" eb="4">
      <t>ガツ</t>
    </rPh>
    <phoneticPr fontId="2"/>
  </si>
  <si>
    <t>井吹の丘</t>
    <rPh sb="0" eb="2">
      <t>イブキ</t>
    </rPh>
    <rPh sb="3" eb="4">
      <t>オカ</t>
    </rPh>
    <phoneticPr fontId="2"/>
  </si>
  <si>
    <t>神戸祇園</t>
  </si>
  <si>
    <t>（再掲）複式学級児童数</t>
    <rPh sb="1" eb="3">
      <t>サイケイ</t>
    </rPh>
    <rPh sb="4" eb="6">
      <t>フクシキ</t>
    </rPh>
    <rPh sb="6" eb="8">
      <t>ガッキュウ</t>
    </rPh>
    <rPh sb="8" eb="10">
      <t>ジドウ</t>
    </rPh>
    <rPh sb="10" eb="11">
      <t>スウ</t>
    </rPh>
    <phoneticPr fontId="2"/>
  </si>
  <si>
    <t>合計</t>
    <rPh sb="0" eb="2">
      <t>ゴウケイ</t>
    </rPh>
    <phoneticPr fontId="2"/>
  </si>
  <si>
    <t>大沢</t>
    <rPh sb="0" eb="2">
      <t>オオサワ</t>
    </rPh>
    <phoneticPr fontId="2"/>
  </si>
  <si>
    <t>丸山ひばり</t>
    <phoneticPr fontId="2"/>
  </si>
  <si>
    <t>舞多聞</t>
    <rPh sb="0" eb="1">
      <t>マイ</t>
    </rPh>
    <rPh sb="1" eb="3">
      <t>タモン</t>
    </rPh>
    <phoneticPr fontId="2"/>
  </si>
  <si>
    <t>神港橘</t>
    <rPh sb="0" eb="2">
      <t>シンコウ</t>
    </rPh>
    <rPh sb="2" eb="3">
      <t>タチバナ</t>
    </rPh>
    <phoneticPr fontId="2"/>
  </si>
  <si>
    <t>みらい商学</t>
    <rPh sb="3" eb="5">
      <t>ショウガク</t>
    </rPh>
    <phoneticPr fontId="2"/>
  </si>
  <si>
    <t>港島学園</t>
    <rPh sb="0" eb="1">
      <t>ミナト</t>
    </rPh>
    <rPh sb="1" eb="2">
      <t>ジマ</t>
    </rPh>
    <rPh sb="2" eb="4">
      <t>ガクエン</t>
    </rPh>
    <phoneticPr fontId="8"/>
  </si>
  <si>
    <t>（前期課程）</t>
    <rPh sb="1" eb="3">
      <t>ゼンキ</t>
    </rPh>
    <rPh sb="3" eb="5">
      <t>カテイ</t>
    </rPh>
    <phoneticPr fontId="8"/>
  </si>
  <si>
    <t>（後期課程）</t>
    <rPh sb="1" eb="3">
      <t>コウキ</t>
    </rPh>
    <rPh sb="3" eb="5">
      <t>カテイ</t>
    </rPh>
    <phoneticPr fontId="8"/>
  </si>
  <si>
    <t>計</t>
    <rPh sb="0" eb="1">
      <t>ケイ</t>
    </rPh>
    <phoneticPr fontId="8"/>
  </si>
  <si>
    <t>義務教育学校</t>
    <rPh sb="0" eb="2">
      <t>ギム</t>
    </rPh>
    <rPh sb="2" eb="4">
      <t>キョウイク</t>
    </rPh>
    <rPh sb="4" eb="6">
      <t>ガッコウ</t>
    </rPh>
    <phoneticPr fontId="2"/>
  </si>
  <si>
    <t>前期課程</t>
    <rPh sb="0" eb="2">
      <t>ゼンキ</t>
    </rPh>
    <rPh sb="2" eb="4">
      <t>カテイ</t>
    </rPh>
    <phoneticPr fontId="2"/>
  </si>
  <si>
    <t>後期課程</t>
    <rPh sb="0" eb="2">
      <t>コウキ</t>
    </rPh>
    <rPh sb="2" eb="4">
      <t>カテイ</t>
    </rPh>
    <phoneticPr fontId="2"/>
  </si>
  <si>
    <t>計</t>
    <phoneticPr fontId="2"/>
  </si>
  <si>
    <t>高校（定時制）</t>
    <phoneticPr fontId="2"/>
  </si>
  <si>
    <t>北分校</t>
    <rPh sb="0" eb="1">
      <t>キタ</t>
    </rPh>
    <rPh sb="1" eb="3">
      <t>ブンコウ</t>
    </rPh>
    <phoneticPr fontId="2"/>
  </si>
  <si>
    <t>西野分校</t>
    <rPh sb="0" eb="2">
      <t>ニシノ</t>
    </rPh>
    <rPh sb="2" eb="4">
      <t>ブンコウ</t>
    </rPh>
    <phoneticPr fontId="2"/>
  </si>
  <si>
    <t>【総括表】</t>
    <rPh sb="1" eb="4">
      <t>ソウカツヒョウ</t>
    </rPh>
    <phoneticPr fontId="2"/>
  </si>
  <si>
    <t>機械工学</t>
    <phoneticPr fontId="2"/>
  </si>
  <si>
    <t>電気工学</t>
    <phoneticPr fontId="2"/>
  </si>
  <si>
    <t>電子工学</t>
    <phoneticPr fontId="2"/>
  </si>
  <si>
    <t>応用化学</t>
    <phoneticPr fontId="2"/>
  </si>
  <si>
    <t>都市工学</t>
    <phoneticPr fontId="2"/>
  </si>
  <si>
    <t>前年５月</t>
    <rPh sb="0" eb="2">
      <t>ゼンネン</t>
    </rPh>
    <rPh sb="3" eb="4">
      <t>ガツ</t>
    </rPh>
    <phoneticPr fontId="2"/>
  </si>
  <si>
    <t>課　程　別　合　計</t>
    <rPh sb="0" eb="1">
      <t>カ</t>
    </rPh>
    <rPh sb="2" eb="3">
      <t>ホド</t>
    </rPh>
    <rPh sb="4" eb="5">
      <t>ベツ</t>
    </rPh>
    <rPh sb="6" eb="7">
      <t>ゴウ</t>
    </rPh>
    <rPh sb="8" eb="9">
      <t>ケイ</t>
    </rPh>
    <phoneticPr fontId="2"/>
  </si>
  <si>
    <t>定 時 制</t>
    <rPh sb="0" eb="1">
      <t>サダム</t>
    </rPh>
    <rPh sb="2" eb="3">
      <t>トキ</t>
    </rPh>
    <rPh sb="4" eb="5">
      <t>セイ</t>
    </rPh>
    <phoneticPr fontId="2"/>
  </si>
  <si>
    <t>児童・生徒数</t>
    <rPh sb="0" eb="2">
      <t>ジドウ</t>
    </rPh>
    <rPh sb="3" eb="5">
      <t>セイト</t>
    </rPh>
    <rPh sb="5" eb="6">
      <t>スウ</t>
    </rPh>
    <phoneticPr fontId="8"/>
  </si>
  <si>
    <t>（再掲）児童・生徒数（特別支援学級在籍者を除く）</t>
    <rPh sb="4" eb="6">
      <t>ジドウ</t>
    </rPh>
    <rPh sb="7" eb="10">
      <t>セイトスウ</t>
    </rPh>
    <rPh sb="11" eb="13">
      <t>トクベツ</t>
    </rPh>
    <rPh sb="13" eb="15">
      <t>シエン</t>
    </rPh>
    <rPh sb="15" eb="17">
      <t>ガッキュウ</t>
    </rPh>
    <rPh sb="17" eb="19">
      <t>ザイセキ</t>
    </rPh>
    <rPh sb="19" eb="20">
      <t>シャ</t>
    </rPh>
    <rPh sb="21" eb="22">
      <t>ノゾ</t>
    </rPh>
    <phoneticPr fontId="2"/>
  </si>
  <si>
    <t>１年</t>
    <phoneticPr fontId="8"/>
  </si>
  <si>
    <t>７年</t>
    <rPh sb="1" eb="2">
      <t>ネン</t>
    </rPh>
    <phoneticPr fontId="8"/>
  </si>
  <si>
    <t>２年</t>
    <phoneticPr fontId="8"/>
  </si>
  <si>
    <t>３年</t>
    <phoneticPr fontId="8"/>
  </si>
  <si>
    <t>４年</t>
    <phoneticPr fontId="8"/>
  </si>
  <si>
    <t>５年</t>
    <phoneticPr fontId="8"/>
  </si>
  <si>
    <t>６年</t>
    <phoneticPr fontId="8"/>
  </si>
  <si>
    <t>８年</t>
    <phoneticPr fontId="8"/>
  </si>
  <si>
    <t>９年</t>
    <phoneticPr fontId="8"/>
  </si>
  <si>
    <r>
      <t>（再掲）児童数</t>
    </r>
    <r>
      <rPr>
        <sz val="11"/>
        <rFont val="MS UI Gothic"/>
        <family val="3"/>
        <charset val="128"/>
      </rPr>
      <t>（特別支援学級在籍者・複式学級在籍者を除く）</t>
    </r>
    <rPh sb="8" eb="10">
      <t>トクベツ</t>
    </rPh>
    <rPh sb="10" eb="12">
      <t>シエン</t>
    </rPh>
    <rPh sb="18" eb="20">
      <t>フクシキ</t>
    </rPh>
    <rPh sb="20" eb="22">
      <t>ガッキュウ</t>
    </rPh>
    <rPh sb="22" eb="25">
      <t>ザイセキシャ</t>
    </rPh>
    <phoneticPr fontId="2"/>
  </si>
  <si>
    <t>３歳</t>
    <phoneticPr fontId="2"/>
  </si>
  <si>
    <t>４歳</t>
    <phoneticPr fontId="2"/>
  </si>
  <si>
    <t>５歳</t>
    <phoneticPr fontId="2"/>
  </si>
  <si>
    <t>７年</t>
    <rPh sb="1" eb="2">
      <t>ネン</t>
    </rPh>
    <phoneticPr fontId="2"/>
  </si>
  <si>
    <t>８年</t>
    <rPh sb="1" eb="2">
      <t>ネン</t>
    </rPh>
    <phoneticPr fontId="2"/>
  </si>
  <si>
    <t>９年</t>
    <rPh sb="1" eb="2">
      <t>ネン</t>
    </rPh>
    <phoneticPr fontId="2"/>
  </si>
  <si>
    <t>３歳</t>
    <rPh sb="1" eb="2">
      <t>サイ</t>
    </rPh>
    <phoneticPr fontId="2"/>
  </si>
  <si>
    <t>４歳</t>
    <rPh sb="1" eb="2">
      <t>サイ</t>
    </rPh>
    <phoneticPr fontId="2"/>
  </si>
  <si>
    <t>５歳</t>
    <rPh sb="1" eb="2">
      <t>サイ</t>
    </rPh>
    <phoneticPr fontId="2"/>
  </si>
  <si>
    <t>児　童　生　徒　数　等</t>
    <rPh sb="10" eb="11">
      <t>トウ</t>
    </rPh>
    <phoneticPr fontId="2"/>
  </si>
  <si>
    <t>※幼稚園：３歳・４歳・５歳</t>
    <rPh sb="1" eb="4">
      <t>ヨウチエン</t>
    </rPh>
    <rPh sb="6" eb="7">
      <t>サイ</t>
    </rPh>
    <rPh sb="9" eb="10">
      <t>サイ</t>
    </rPh>
    <rPh sb="12" eb="13">
      <t>サイ</t>
    </rPh>
    <phoneticPr fontId="2"/>
  </si>
  <si>
    <t>※義務教育学校後期課程：７年・８年・９年</t>
    <rPh sb="1" eb="3">
      <t>ギム</t>
    </rPh>
    <rPh sb="3" eb="5">
      <t>キョウイク</t>
    </rPh>
    <rPh sb="5" eb="7">
      <t>ガッコウ</t>
    </rPh>
    <rPh sb="7" eb="9">
      <t>コウキ</t>
    </rPh>
    <rPh sb="9" eb="11">
      <t>カテイ</t>
    </rPh>
    <rPh sb="13" eb="14">
      <t>ネン</t>
    </rPh>
    <rPh sb="16" eb="17">
      <t>ネン</t>
    </rPh>
    <rPh sb="19" eb="20">
      <t>ネン</t>
    </rPh>
    <phoneticPr fontId="2"/>
  </si>
  <si>
    <t>５歳</t>
    <phoneticPr fontId="2"/>
  </si>
  <si>
    <t>４歳</t>
    <phoneticPr fontId="2"/>
  </si>
  <si>
    <t>専 攻 科</t>
    <rPh sb="0" eb="1">
      <t>セン</t>
    </rPh>
    <phoneticPr fontId="2"/>
  </si>
  <si>
    <t>本   科</t>
    <rPh sb="0" eb="1">
      <t>ホン</t>
    </rPh>
    <rPh sb="4" eb="5">
      <t>カ</t>
    </rPh>
    <phoneticPr fontId="2"/>
  </si>
  <si>
    <t>いぶき明生</t>
    <rPh sb="3" eb="5">
      <t>アキオ</t>
    </rPh>
    <phoneticPr fontId="2"/>
  </si>
  <si>
    <t>５年</t>
    <phoneticPr fontId="2"/>
  </si>
  <si>
    <t>市立幼稚園  学級数、幼児数</t>
    <rPh sb="0" eb="1">
      <t>シ</t>
    </rPh>
    <rPh sb="1" eb="2">
      <t>リツ</t>
    </rPh>
    <rPh sb="2" eb="5">
      <t>ヨウチエン</t>
    </rPh>
    <rPh sb="7" eb="9">
      <t>ガッキュウ</t>
    </rPh>
    <rPh sb="11" eb="13">
      <t>ヨウジ</t>
    </rPh>
    <phoneticPr fontId="2"/>
  </si>
  <si>
    <t>市立小学校　学級数、児童数</t>
    <rPh sb="0" eb="1">
      <t>シ</t>
    </rPh>
    <rPh sb="1" eb="2">
      <t>リツ</t>
    </rPh>
    <rPh sb="6" eb="8">
      <t>ガッキュウ</t>
    </rPh>
    <rPh sb="8" eb="9">
      <t>スウ</t>
    </rPh>
    <rPh sb="10" eb="12">
      <t>ジドウ</t>
    </rPh>
    <phoneticPr fontId="2"/>
  </si>
  <si>
    <t>市立中学校　学級数、生徒数</t>
    <rPh sb="0" eb="1">
      <t>シ</t>
    </rPh>
    <rPh sb="1" eb="2">
      <t>リツ</t>
    </rPh>
    <rPh sb="10" eb="13">
      <t>セイトスウ</t>
    </rPh>
    <phoneticPr fontId="2"/>
  </si>
  <si>
    <t>市立義務教育学校　学級数、児童・生徒数</t>
    <rPh sb="0" eb="1">
      <t>シ</t>
    </rPh>
    <rPh sb="1" eb="2">
      <t>リツ</t>
    </rPh>
    <rPh sb="2" eb="4">
      <t>ギム</t>
    </rPh>
    <rPh sb="4" eb="6">
      <t>キョウイク</t>
    </rPh>
    <rPh sb="6" eb="8">
      <t>ガッコウ</t>
    </rPh>
    <rPh sb="9" eb="11">
      <t>ガッキュウ</t>
    </rPh>
    <rPh sb="13" eb="15">
      <t>ジドウ</t>
    </rPh>
    <rPh sb="16" eb="18">
      <t>セイト</t>
    </rPh>
    <phoneticPr fontId="2"/>
  </si>
  <si>
    <t>市立高等学校　学級数、生徒数</t>
    <rPh sb="0" eb="1">
      <t>シ</t>
    </rPh>
    <rPh sb="1" eb="2">
      <t>リツ</t>
    </rPh>
    <rPh sb="2" eb="4">
      <t>コウトウ</t>
    </rPh>
    <rPh sb="4" eb="6">
      <t>ガッコウ</t>
    </rPh>
    <rPh sb="7" eb="9">
      <t>ガッキュウ</t>
    </rPh>
    <rPh sb="9" eb="10">
      <t>スウ</t>
    </rPh>
    <rPh sb="11" eb="14">
      <t>セイトスウ</t>
    </rPh>
    <phoneticPr fontId="2"/>
  </si>
  <si>
    <t>市立特別支援学校　学級数、幼児・児童・生徒数</t>
    <rPh sb="0" eb="1">
      <t>シ</t>
    </rPh>
    <rPh sb="1" eb="2">
      <t>リツ</t>
    </rPh>
    <rPh sb="2" eb="4">
      <t>トクベツ</t>
    </rPh>
    <rPh sb="4" eb="6">
      <t>シエン</t>
    </rPh>
    <rPh sb="6" eb="8">
      <t>ガッコウ</t>
    </rPh>
    <phoneticPr fontId="2"/>
  </si>
  <si>
    <t>市立高等専門学校　学級数、学生数</t>
    <rPh sb="0" eb="1">
      <t>シ</t>
    </rPh>
    <rPh sb="1" eb="2">
      <t>リツ</t>
    </rPh>
    <rPh sb="2" eb="4">
      <t>コウトウ</t>
    </rPh>
    <rPh sb="4" eb="6">
      <t>センモン</t>
    </rPh>
    <rPh sb="6" eb="8">
      <t>ガッコウ</t>
    </rPh>
    <phoneticPr fontId="2"/>
  </si>
  <si>
    <t>81,分3</t>
    <phoneticPr fontId="2"/>
  </si>
  <si>
    <t>桜の宮分校</t>
    <rPh sb="3" eb="5">
      <t>ブンコウ</t>
    </rPh>
    <phoneticPr fontId="2"/>
  </si>
  <si>
    <t>ありの台</t>
    <rPh sb="3" eb="4">
      <t>ダイ</t>
    </rPh>
    <phoneticPr fontId="2"/>
  </si>
  <si>
    <t>162,分1</t>
    <rPh sb="4" eb="5">
      <t>ブン</t>
    </rPh>
    <phoneticPr fontId="2"/>
  </si>
  <si>
    <t>「児童数」と「（再掲）男女別」の一致</t>
    <rPh sb="1" eb="3">
      <t>ジドウ</t>
    </rPh>
    <rPh sb="3" eb="4">
      <t>スウ</t>
    </rPh>
    <rPh sb="8" eb="10">
      <t>サイケイ</t>
    </rPh>
    <rPh sb="11" eb="13">
      <t>ダンジョ</t>
    </rPh>
    <rPh sb="13" eb="14">
      <t>ベツ</t>
    </rPh>
    <rPh sb="16" eb="18">
      <t>イッチ</t>
    </rPh>
    <phoneticPr fontId="2"/>
  </si>
  <si>
    <t>商業</t>
    <phoneticPr fontId="2"/>
  </si>
  <si>
    <t>（令和3年5月1日現在）</t>
    <rPh sb="1" eb="3">
      <t>レイワ</t>
    </rPh>
    <rPh sb="4" eb="5">
      <t>ネン</t>
    </rPh>
    <phoneticPr fontId="2"/>
  </si>
  <si>
    <t>291,分4</t>
    <phoneticPr fontId="2"/>
  </si>
  <si>
    <t>教育委員会事務局総務課政策係</t>
    <rPh sb="11" eb="13">
      <t>セイサク</t>
    </rPh>
    <phoneticPr fontId="2"/>
  </si>
  <si>
    <t>灘の浜</t>
    <rPh sb="0" eb="1">
      <t>ナダ</t>
    </rPh>
    <rPh sb="2" eb="3">
      <t>ハマ</t>
    </rPh>
    <phoneticPr fontId="2"/>
  </si>
  <si>
    <t>多聞の丘</t>
    <rPh sb="0" eb="2">
      <t>タモン</t>
    </rPh>
    <rPh sb="3" eb="4">
      <t>オカ</t>
    </rPh>
    <phoneticPr fontId="2"/>
  </si>
  <si>
    <t>灘さくら</t>
    <rPh sb="0" eb="1">
      <t>ナダ</t>
    </rPh>
    <phoneticPr fontId="2"/>
  </si>
  <si>
    <t>青陽灘</t>
    <rPh sb="2" eb="3">
      <t>ナダ</t>
    </rPh>
    <phoneticPr fontId="2"/>
  </si>
  <si>
    <t>修正記録</t>
    <rPh sb="0" eb="2">
      <t>シュウセイ</t>
    </rPh>
    <rPh sb="2" eb="4">
      <t>キロク</t>
    </rPh>
    <phoneticPr fontId="8"/>
  </si>
  <si>
    <t>青陽須磨特別支援学校</t>
    <rPh sb="0" eb="2">
      <t>セイヨウ</t>
    </rPh>
    <rPh sb="2" eb="4">
      <t>スマ</t>
    </rPh>
    <rPh sb="4" eb="6">
      <t>トクベツ</t>
    </rPh>
    <rPh sb="6" eb="8">
      <t>シエン</t>
    </rPh>
    <rPh sb="8" eb="10">
      <t>ガッコウ</t>
    </rPh>
    <phoneticPr fontId="8"/>
  </si>
  <si>
    <t>中学１年修正　</t>
    <rPh sb="0" eb="2">
      <t>チュウガク</t>
    </rPh>
    <rPh sb="3" eb="4">
      <t>ネン</t>
    </rPh>
    <rPh sb="4" eb="6">
      <t>シュウセイ</t>
    </rPh>
    <phoneticPr fontId="8"/>
  </si>
  <si>
    <t>令和3年8月27日作成</t>
    <rPh sb="0" eb="2">
      <t>レイワ</t>
    </rPh>
    <rPh sb="3" eb="4">
      <t>ネン</t>
    </rPh>
    <rPh sb="9" eb="11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</si>
</sst>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6"/>
      <name val="MS UI Gothic"/>
      <family val="3"/>
      <charset val="128"/>
    </font>
    <font>
      <sz val="11"/>
      <name val="MS UI Gothic"/>
      <family val="3"/>
      <charset val="128"/>
    </font>
    <font>
      <b/>
      <sz val="11"/>
      <name val="MS UI Gothic"/>
      <family val="3"/>
      <charset val="128"/>
    </font>
    <font>
      <sz val="9"/>
      <name val="MS UI Gothic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HGPｺﾞｼｯｸM"/>
      <family val="3"/>
      <charset val="128"/>
    </font>
    <font>
      <sz val="11"/>
      <color rgb="FFFF0000"/>
      <name val="MS UI Gothic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37" fontId="0" fillId="0" borderId="0"/>
    <xf numFmtId="38" fontId="1" fillId="0" borderId="0" applyFont="0" applyFill="0" applyBorder="0" applyAlignment="0" applyProtection="0"/>
    <xf numFmtId="37" fontId="7" fillId="0" borderId="0"/>
    <xf numFmtId="0" fontId="13" fillId="0" borderId="0">
      <alignment vertical="center"/>
    </xf>
  </cellStyleXfs>
  <cellXfs count="472">
    <xf numFmtId="37" fontId="0" fillId="0" borderId="0" xfId="0"/>
    <xf numFmtId="37" fontId="4" fillId="0" borderId="12" xfId="0" applyNumberFormat="1" applyFont="1" applyFill="1" applyBorder="1" applyAlignment="1" applyProtection="1">
      <alignment vertical="center"/>
      <protection locked="0"/>
    </xf>
    <xf numFmtId="37" fontId="4" fillId="0" borderId="12" xfId="0" applyFont="1" applyFill="1" applyBorder="1" applyAlignment="1" applyProtection="1">
      <alignment vertical="center"/>
      <protection locked="0"/>
    </xf>
    <xf numFmtId="37" fontId="4" fillId="0" borderId="0" xfId="0" applyFont="1" applyFill="1" applyBorder="1" applyAlignment="1">
      <alignment vertical="center"/>
    </xf>
    <xf numFmtId="37" fontId="4" fillId="0" borderId="0" xfId="0" applyFont="1" applyFill="1" applyAlignment="1">
      <alignment vertical="center"/>
    </xf>
    <xf numFmtId="37" fontId="4" fillId="0" borderId="0" xfId="0" applyFont="1" applyFill="1" applyAlignment="1">
      <alignment horizontal="center" vertical="center"/>
    </xf>
    <xf numFmtId="37" fontId="4" fillId="0" borderId="0" xfId="0" applyFont="1" applyFill="1" applyAlignment="1" applyProtection="1">
      <alignment vertical="center"/>
    </xf>
    <xf numFmtId="37" fontId="3" fillId="0" borderId="0" xfId="0" applyFont="1" applyFill="1" applyAlignment="1">
      <alignment horizontal="right" vertical="center"/>
    </xf>
    <xf numFmtId="37" fontId="4" fillId="0" borderId="7" xfId="0" applyNumberFormat="1" applyFont="1" applyFill="1" applyBorder="1" applyAlignment="1" applyProtection="1">
      <alignment vertical="center" shrinkToFit="1"/>
    </xf>
    <xf numFmtId="37" fontId="4" fillId="0" borderId="18" xfId="0" applyNumberFormat="1" applyFont="1" applyFill="1" applyBorder="1" applyAlignment="1" applyProtection="1">
      <alignment vertical="center" shrinkToFit="1"/>
    </xf>
    <xf numFmtId="37" fontId="4" fillId="0" borderId="0" xfId="0" applyFont="1" applyFill="1" applyAlignment="1" applyProtection="1">
      <alignment horizontal="left" vertical="center"/>
    </xf>
    <xf numFmtId="37" fontId="4" fillId="0" borderId="0" xfId="0" applyNumberFormat="1" applyFont="1" applyFill="1" applyBorder="1" applyAlignment="1">
      <alignment vertical="center" shrinkToFit="1"/>
    </xf>
    <xf numFmtId="37" fontId="4" fillId="0" borderId="0" xfId="0" applyNumberFormat="1" applyFont="1" applyFill="1" applyAlignment="1">
      <alignment vertical="center" shrinkToFit="1"/>
    </xf>
    <xf numFmtId="37" fontId="4" fillId="0" borderId="0" xfId="0" applyNumberFormat="1" applyFont="1" applyFill="1" applyBorder="1" applyAlignment="1" applyProtection="1">
      <alignment vertical="center" shrinkToFit="1"/>
      <protection locked="0"/>
    </xf>
    <xf numFmtId="37" fontId="4" fillId="0" borderId="0" xfId="0" applyNumberFormat="1" applyFont="1" applyFill="1" applyBorder="1" applyAlignment="1" applyProtection="1">
      <alignment vertical="center" shrinkToFit="1"/>
    </xf>
    <xf numFmtId="37" fontId="5" fillId="0" borderId="0" xfId="0" applyNumberFormat="1" applyFont="1" applyFill="1" applyBorder="1" applyAlignment="1">
      <alignment vertical="center" shrinkToFit="1"/>
    </xf>
    <xf numFmtId="37" fontId="5" fillId="0" borderId="0" xfId="0" applyNumberFormat="1" applyFont="1" applyFill="1" applyAlignment="1">
      <alignment vertical="center" shrinkToFit="1"/>
    </xf>
    <xf numFmtId="37" fontId="5" fillId="0" borderId="3" xfId="0" applyNumberFormat="1" applyFont="1" applyFill="1" applyBorder="1" applyAlignment="1" applyProtection="1">
      <alignment horizontal="distributed" vertical="center" shrinkToFit="1"/>
    </xf>
    <xf numFmtId="37" fontId="4" fillId="0" borderId="19" xfId="0" applyNumberFormat="1" applyFont="1" applyFill="1" applyBorder="1" applyAlignment="1" applyProtection="1">
      <alignment horizontal="distributed" vertical="center" shrinkToFit="1"/>
    </xf>
    <xf numFmtId="37" fontId="4" fillId="0" borderId="17" xfId="0" applyNumberFormat="1" applyFont="1" applyFill="1" applyBorder="1" applyAlignment="1" applyProtection="1">
      <alignment vertical="center" shrinkToFit="1"/>
      <protection locked="0"/>
    </xf>
    <xf numFmtId="37" fontId="4" fillId="0" borderId="12" xfId="0" applyNumberFormat="1" applyFont="1" applyFill="1" applyBorder="1" applyAlignment="1" applyProtection="1">
      <alignment horizontal="distributed" vertical="center" shrinkToFit="1"/>
    </xf>
    <xf numFmtId="37" fontId="4" fillId="0" borderId="11" xfId="0" applyNumberFormat="1" applyFont="1" applyFill="1" applyBorder="1" applyAlignment="1" applyProtection="1">
      <alignment vertical="center" shrinkToFit="1"/>
      <protection locked="0"/>
    </xf>
    <xf numFmtId="37" fontId="4" fillId="0" borderId="16" xfId="0" applyNumberFormat="1" applyFont="1" applyFill="1" applyBorder="1" applyAlignment="1" applyProtection="1">
      <alignment horizontal="distributed" vertical="center" shrinkToFit="1"/>
    </xf>
    <xf numFmtId="37" fontId="4" fillId="0" borderId="18" xfId="0" applyNumberFormat="1" applyFont="1" applyFill="1" applyBorder="1" applyAlignment="1" applyProtection="1">
      <alignment vertical="center" shrinkToFit="1"/>
      <protection locked="0"/>
    </xf>
    <xf numFmtId="37" fontId="4" fillId="0" borderId="19" xfId="0" applyNumberFormat="1" applyFont="1" applyFill="1" applyBorder="1" applyAlignment="1" applyProtection="1">
      <alignment vertical="center" shrinkToFit="1"/>
      <protection locked="0"/>
    </xf>
    <xf numFmtId="37" fontId="4" fillId="0" borderId="16" xfId="0" applyNumberFormat="1" applyFont="1" applyFill="1" applyBorder="1" applyAlignment="1" applyProtection="1">
      <alignment vertical="center" shrinkToFit="1"/>
      <protection locked="0"/>
    </xf>
    <xf numFmtId="37" fontId="4" fillId="0" borderId="12" xfId="0" applyNumberFormat="1" applyFont="1" applyFill="1" applyBorder="1" applyAlignment="1" applyProtection="1">
      <alignment vertical="center" shrinkToFit="1"/>
      <protection locked="0"/>
    </xf>
    <xf numFmtId="37" fontId="4" fillId="0" borderId="3" xfId="0" applyNumberFormat="1" applyFont="1" applyFill="1" applyBorder="1" applyAlignment="1" applyProtection="1">
      <alignment horizontal="distributed" vertical="center" shrinkToFit="1"/>
    </xf>
    <xf numFmtId="37" fontId="4" fillId="0" borderId="3" xfId="0" applyNumberFormat="1" applyFont="1" applyFill="1" applyBorder="1" applyAlignment="1" applyProtection="1">
      <alignment vertical="center" shrinkToFit="1"/>
      <protection locked="0"/>
    </xf>
    <xf numFmtId="37" fontId="4" fillId="0" borderId="4" xfId="0" applyNumberFormat="1" applyFont="1" applyFill="1" applyBorder="1" applyAlignment="1" applyProtection="1">
      <alignment vertical="center" shrinkToFit="1"/>
      <protection locked="0"/>
    </xf>
    <xf numFmtId="37" fontId="5" fillId="0" borderId="0" xfId="0" applyNumberFormat="1" applyFont="1" applyFill="1" applyBorder="1" applyAlignment="1" applyProtection="1">
      <alignment vertical="center" shrinkToFit="1"/>
    </xf>
    <xf numFmtId="37" fontId="4" fillId="0" borderId="0" xfId="0" applyNumberFormat="1" applyFont="1" applyFill="1" applyAlignment="1">
      <alignment horizontal="distributed" vertical="center" shrinkToFit="1"/>
    </xf>
    <xf numFmtId="37" fontId="4" fillId="0" borderId="0" xfId="0" applyNumberFormat="1" applyFont="1" applyFill="1" applyAlignment="1" applyProtection="1">
      <alignment vertical="center" shrinkToFit="1"/>
      <protection locked="0"/>
    </xf>
    <xf numFmtId="37" fontId="4" fillId="0" borderId="0" xfId="0" applyNumberFormat="1" applyFont="1" applyFill="1" applyAlignment="1" applyProtection="1">
      <alignment vertical="center" shrinkToFit="1"/>
    </xf>
    <xf numFmtId="37" fontId="4" fillId="0" borderId="0" xfId="0" applyNumberFormat="1" applyFont="1" applyFill="1" applyBorder="1" applyAlignment="1" applyProtection="1">
      <alignment horizontal="distributed" vertical="center" shrinkToFit="1"/>
    </xf>
    <xf numFmtId="37" fontId="5" fillId="0" borderId="0" xfId="0" applyNumberFormat="1" applyFont="1" applyFill="1" applyBorder="1" applyAlignment="1" applyProtection="1">
      <alignment horizontal="center" vertical="center" shrinkToFit="1"/>
    </xf>
    <xf numFmtId="37" fontId="4" fillId="0" borderId="0" xfId="0" applyNumberFormat="1" applyFont="1" applyFill="1" applyBorder="1" applyAlignment="1" applyProtection="1">
      <alignment horizontal="center" vertical="center" shrinkToFit="1"/>
    </xf>
    <xf numFmtId="37" fontId="4" fillId="0" borderId="0" xfId="0" applyNumberFormat="1" applyFont="1" applyFill="1" applyAlignment="1" applyProtection="1">
      <alignment horizontal="distributed" vertical="center" shrinkToFit="1"/>
    </xf>
    <xf numFmtId="37" fontId="4" fillId="0" borderId="0" xfId="0" applyNumberFormat="1" applyFont="1" applyFill="1" applyAlignment="1">
      <alignment horizontal="right" vertical="center" shrinkToFit="1"/>
    </xf>
    <xf numFmtId="37" fontId="4" fillId="0" borderId="0" xfId="0" applyNumberFormat="1" applyFont="1" applyFill="1" applyAlignment="1">
      <alignment horizontal="center" vertical="center" shrinkToFit="1"/>
    </xf>
    <xf numFmtId="37" fontId="4" fillId="0" borderId="0" xfId="0" applyNumberFormat="1" applyFont="1" applyFill="1" applyAlignment="1" applyProtection="1">
      <alignment horizontal="right" vertical="center" shrinkToFit="1"/>
    </xf>
    <xf numFmtId="37" fontId="4" fillId="0" borderId="0" xfId="0" applyFont="1" applyFill="1" applyAlignment="1" applyProtection="1">
      <alignment vertical="center"/>
      <protection locked="0"/>
    </xf>
    <xf numFmtId="37" fontId="4" fillId="0" borderId="0" xfId="0" applyNumberFormat="1" applyFont="1" applyFill="1" applyBorder="1" applyAlignment="1" applyProtection="1">
      <alignment vertical="center"/>
    </xf>
    <xf numFmtId="37" fontId="9" fillId="0" borderId="0" xfId="0" applyFont="1" applyFill="1"/>
    <xf numFmtId="37" fontId="4" fillId="0" borderId="0" xfId="0" applyFont="1" applyFill="1" applyAlignment="1">
      <alignment vertical="center" shrinkToFit="1"/>
    </xf>
    <xf numFmtId="37" fontId="5" fillId="0" borderId="0" xfId="0" applyFont="1" applyFill="1" applyAlignment="1">
      <alignment vertical="center"/>
    </xf>
    <xf numFmtId="37" fontId="5" fillId="0" borderId="0" xfId="0" applyFont="1" applyFill="1" applyBorder="1" applyAlignment="1">
      <alignment vertical="center" shrinkToFit="1"/>
    </xf>
    <xf numFmtId="37" fontId="5" fillId="0" borderId="0" xfId="0" applyFont="1" applyFill="1" applyAlignment="1">
      <alignment vertical="center" shrinkToFit="1"/>
    </xf>
    <xf numFmtId="37" fontId="4" fillId="0" borderId="19" xfId="0" applyNumberFormat="1" applyFont="1" applyFill="1" applyBorder="1" applyAlignment="1" applyProtection="1">
      <alignment vertical="center"/>
      <protection locked="0"/>
    </xf>
    <xf numFmtId="37" fontId="4" fillId="0" borderId="16" xfId="0" applyFont="1" applyFill="1" applyBorder="1" applyAlignment="1" applyProtection="1">
      <alignment vertical="center"/>
      <protection locked="0"/>
    </xf>
    <xf numFmtId="37" fontId="4" fillId="0" borderId="16" xfId="0" applyNumberFormat="1" applyFont="1" applyFill="1" applyBorder="1" applyAlignment="1" applyProtection="1">
      <alignment vertical="center"/>
      <protection locked="0"/>
    </xf>
    <xf numFmtId="37" fontId="5" fillId="0" borderId="0" xfId="0" applyFont="1" applyFill="1" applyBorder="1" applyAlignment="1">
      <alignment vertical="center"/>
    </xf>
    <xf numFmtId="37" fontId="4" fillId="0" borderId="0" xfId="0" applyNumberFormat="1" applyFont="1" applyFill="1" applyAlignment="1" applyProtection="1">
      <alignment vertical="center"/>
    </xf>
    <xf numFmtId="37" fontId="4" fillId="0" borderId="0" xfId="0" applyNumberFormat="1" applyFont="1" applyFill="1" applyAlignment="1" applyProtection="1">
      <alignment horizontal="right" vertical="center"/>
    </xf>
    <xf numFmtId="37" fontId="4" fillId="0" borderId="0" xfId="0" applyNumberFormat="1" applyFont="1" applyFill="1" applyBorder="1" applyAlignment="1" applyProtection="1">
      <alignment horizontal="right" vertical="center"/>
    </xf>
    <xf numFmtId="37" fontId="4" fillId="0" borderId="0" xfId="0" applyFont="1" applyFill="1" applyAlignment="1">
      <alignment horizontal="distributed" vertical="center"/>
    </xf>
    <xf numFmtId="37" fontId="4" fillId="0" borderId="0" xfId="0" applyFont="1" applyFill="1" applyAlignment="1">
      <alignment horizontal="right" vertical="center" wrapText="1"/>
    </xf>
    <xf numFmtId="37" fontId="4" fillId="0" borderId="0" xfId="0" applyFont="1" applyFill="1" applyBorder="1" applyAlignment="1">
      <alignment horizontal="right" vertical="center" wrapText="1"/>
    </xf>
    <xf numFmtId="37" fontId="4" fillId="0" borderId="8" xfId="0" applyFont="1" applyFill="1" applyBorder="1" applyAlignment="1">
      <alignment horizontal="center" vertical="center" wrapText="1"/>
    </xf>
    <xf numFmtId="37" fontId="4" fillId="0" borderId="17" xfId="0" applyNumberFormat="1" applyFont="1" applyFill="1" applyBorder="1" applyAlignment="1" applyProtection="1">
      <alignment vertical="center"/>
      <protection locked="0"/>
    </xf>
    <xf numFmtId="37" fontId="4" fillId="0" borderId="0" xfId="0" applyNumberFormat="1" applyFont="1" applyFill="1" applyAlignment="1" applyProtection="1">
      <alignment vertical="center"/>
      <protection locked="0"/>
    </xf>
    <xf numFmtId="37" fontId="4" fillId="0" borderId="10" xfId="0" applyFont="1" applyFill="1" applyBorder="1" applyAlignment="1" applyProtection="1">
      <alignment horizontal="distributed" vertical="center"/>
    </xf>
    <xf numFmtId="37" fontId="4" fillId="0" borderId="11" xfId="0" applyFont="1" applyFill="1" applyBorder="1" applyAlignment="1" applyProtection="1">
      <alignment horizontal="distributed" vertical="center"/>
    </xf>
    <xf numFmtId="37" fontId="4" fillId="0" borderId="14" xfId="0" applyFont="1" applyFill="1" applyBorder="1" applyAlignment="1" applyProtection="1">
      <alignment horizontal="distributed" vertical="center"/>
    </xf>
    <xf numFmtId="37" fontId="4" fillId="0" borderId="7" xfId="0" applyFont="1" applyFill="1" applyBorder="1" applyAlignment="1" applyProtection="1">
      <alignment horizontal="distributed" vertical="center"/>
    </xf>
    <xf numFmtId="37" fontId="4" fillId="0" borderId="2" xfId="0" applyNumberFormat="1" applyFont="1" applyFill="1" applyBorder="1" applyAlignment="1" applyProtection="1">
      <alignment vertical="center"/>
      <protection locked="0"/>
    </xf>
    <xf numFmtId="37" fontId="4" fillId="0" borderId="3" xfId="0" applyNumberFormat="1" applyFont="1" applyFill="1" applyBorder="1" applyAlignment="1" applyProtection="1">
      <alignment horizontal="right" vertical="center"/>
      <protection locked="0"/>
    </xf>
    <xf numFmtId="37" fontId="4" fillId="0" borderId="4" xfId="0" applyNumberFormat="1" applyFont="1" applyFill="1" applyBorder="1" applyAlignment="1" applyProtection="1">
      <alignment horizontal="right" vertical="center"/>
      <protection locked="0"/>
    </xf>
    <xf numFmtId="37" fontId="4" fillId="0" borderId="7" xfId="0" applyNumberFormat="1" applyFont="1" applyFill="1" applyBorder="1" applyAlignment="1" applyProtection="1">
      <alignment vertical="center"/>
      <protection locked="0"/>
    </xf>
    <xf numFmtId="37" fontId="4" fillId="0" borderId="3" xfId="0" applyFont="1" applyFill="1" applyBorder="1" applyAlignment="1" applyProtection="1">
      <alignment horizontal="distributed" vertical="center"/>
    </xf>
    <xf numFmtId="37" fontId="4" fillId="0" borderId="3" xfId="0" applyNumberFormat="1" applyFont="1" applyFill="1" applyBorder="1" applyAlignment="1" applyProtection="1">
      <alignment vertical="center"/>
      <protection locked="0"/>
    </xf>
    <xf numFmtId="37" fontId="4" fillId="0" borderId="4" xfId="0" applyNumberFormat="1" applyFont="1" applyFill="1" applyBorder="1" applyAlignment="1" applyProtection="1">
      <alignment vertical="center"/>
      <protection locked="0"/>
    </xf>
    <xf numFmtId="37" fontId="4" fillId="0" borderId="15" xfId="0" applyNumberFormat="1" applyFont="1" applyFill="1" applyBorder="1" applyAlignment="1" applyProtection="1">
      <alignment vertical="center"/>
      <protection locked="0"/>
    </xf>
    <xf numFmtId="37" fontId="4" fillId="0" borderId="10" xfId="0" applyNumberFormat="1" applyFont="1" applyFill="1" applyBorder="1" applyAlignment="1" applyProtection="1">
      <alignment vertical="center"/>
      <protection locked="0"/>
    </xf>
    <xf numFmtId="37" fontId="4" fillId="0" borderId="1" xfId="0" applyNumberFormat="1" applyFont="1" applyFill="1" applyBorder="1" applyAlignment="1" applyProtection="1">
      <alignment vertical="center"/>
      <protection locked="0"/>
    </xf>
    <xf numFmtId="37" fontId="4" fillId="0" borderId="9" xfId="0" applyNumberFormat="1" applyFont="1" applyFill="1" applyBorder="1" applyAlignment="1" applyProtection="1">
      <alignment vertical="center"/>
      <protection locked="0"/>
    </xf>
    <xf numFmtId="37" fontId="4" fillId="0" borderId="11" xfId="0" applyNumberFormat="1" applyFont="1" applyFill="1" applyBorder="1" applyAlignment="1" applyProtection="1">
      <alignment vertical="center"/>
      <protection locked="0"/>
    </xf>
    <xf numFmtId="37" fontId="4" fillId="0" borderId="7" xfId="0" applyFont="1" applyFill="1" applyBorder="1" applyAlignment="1" applyProtection="1">
      <alignment horizontal="distributed" vertical="center" wrapText="1"/>
    </xf>
    <xf numFmtId="37" fontId="4" fillId="0" borderId="0" xfId="0" applyFont="1" applyFill="1" applyBorder="1" applyAlignment="1" applyProtection="1">
      <alignment horizontal="left" vertical="center"/>
      <protection locked="0"/>
    </xf>
    <xf numFmtId="37" fontId="4" fillId="0" borderId="0" xfId="0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37" fontId="4" fillId="0" borderId="0" xfId="0" applyFont="1" applyFill="1" applyBorder="1" applyAlignment="1" applyProtection="1">
      <alignment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</xf>
    <xf numFmtId="37" fontId="5" fillId="0" borderId="0" xfId="0" applyFont="1" applyFill="1" applyBorder="1" applyAlignment="1" applyProtection="1">
      <alignment vertical="center"/>
    </xf>
    <xf numFmtId="37" fontId="4" fillId="0" borderId="12" xfId="0" applyFont="1" applyFill="1" applyBorder="1" applyAlignment="1" applyProtection="1">
      <alignment horizontal="right" vertical="center"/>
      <protection locked="0"/>
    </xf>
    <xf numFmtId="0" fontId="4" fillId="0" borderId="12" xfId="0" applyNumberFormat="1" applyFont="1" applyFill="1" applyBorder="1" applyAlignment="1" applyProtection="1">
      <alignment vertical="center"/>
      <protection locked="0"/>
    </xf>
    <xf numFmtId="0" fontId="4" fillId="0" borderId="16" xfId="0" applyNumberFormat="1" applyFont="1" applyFill="1" applyBorder="1" applyAlignment="1" applyProtection="1">
      <alignment vertical="center"/>
      <protection locked="0"/>
    </xf>
    <xf numFmtId="37" fontId="4" fillId="0" borderId="18" xfId="0" applyFont="1" applyFill="1" applyBorder="1" applyAlignment="1" applyProtection="1">
      <alignment vertical="center"/>
      <protection locked="0"/>
    </xf>
    <xf numFmtId="37" fontId="4" fillId="0" borderId="15" xfId="0" applyFont="1" applyFill="1" applyBorder="1" applyAlignment="1" applyProtection="1">
      <alignment vertical="center"/>
      <protection locked="0"/>
    </xf>
    <xf numFmtId="0" fontId="4" fillId="0" borderId="0" xfId="0" applyNumberFormat="1" applyFont="1" applyFill="1" applyAlignment="1">
      <alignment vertical="center"/>
    </xf>
    <xf numFmtId="37" fontId="4" fillId="0" borderId="0" xfId="0" applyFont="1" applyFill="1"/>
    <xf numFmtId="37" fontId="4" fillId="0" borderId="0" xfId="0" applyFont="1" applyFill="1" applyAlignment="1">
      <alignment shrinkToFit="1"/>
    </xf>
    <xf numFmtId="37" fontId="4" fillId="0" borderId="0" xfId="0" applyFont="1" applyFill="1" applyBorder="1" applyAlignment="1" applyProtection="1">
      <alignment horizontal="left" vertical="center"/>
    </xf>
    <xf numFmtId="37" fontId="4" fillId="0" borderId="0" xfId="0" applyFont="1" applyFill="1" applyBorder="1"/>
    <xf numFmtId="37" fontId="4" fillId="0" borderId="27" xfId="0" applyFont="1" applyFill="1" applyBorder="1" applyAlignment="1" applyProtection="1">
      <alignment horizontal="distributed" vertical="center"/>
    </xf>
    <xf numFmtId="37" fontId="4" fillId="0" borderId="23" xfId="0" applyFont="1" applyFill="1" applyBorder="1" applyAlignment="1" applyProtection="1">
      <alignment horizontal="distributed" vertical="center"/>
    </xf>
    <xf numFmtId="37" fontId="4" fillId="0" borderId="20" xfId="0" applyFont="1" applyFill="1" applyBorder="1" applyAlignment="1">
      <alignment horizontal="center" vertical="center"/>
    </xf>
    <xf numFmtId="37" fontId="4" fillId="0" borderId="24" xfId="0" applyFont="1" applyFill="1" applyBorder="1" applyAlignment="1">
      <alignment horizontal="distributed" vertical="center"/>
    </xf>
    <xf numFmtId="37" fontId="4" fillId="0" borderId="25" xfId="0" applyFont="1" applyFill="1" applyBorder="1" applyAlignment="1">
      <alignment horizontal="distributed" vertical="center"/>
    </xf>
    <xf numFmtId="37" fontId="4" fillId="0" borderId="26" xfId="0" applyFont="1" applyFill="1" applyBorder="1" applyAlignment="1">
      <alignment horizontal="distributed" vertical="center"/>
    </xf>
    <xf numFmtId="37" fontId="4" fillId="0" borderId="4" xfId="0" applyNumberFormat="1" applyFont="1" applyFill="1" applyBorder="1" applyAlignment="1" applyProtection="1">
      <alignment vertical="center" shrinkToFit="1"/>
    </xf>
    <xf numFmtId="37" fontId="5" fillId="0" borderId="34" xfId="0" applyNumberFormat="1" applyFont="1" applyFill="1" applyBorder="1" applyAlignment="1" applyProtection="1">
      <alignment horizontal="distributed" vertical="center" shrinkToFit="1"/>
    </xf>
    <xf numFmtId="37" fontId="4" fillId="0" borderId="1" xfId="0" applyNumberFormat="1" applyFont="1" applyFill="1" applyBorder="1" applyAlignment="1" applyProtection="1">
      <alignment horizontal="distributed" vertical="center" shrinkToFit="1"/>
    </xf>
    <xf numFmtId="37" fontId="4" fillId="0" borderId="9" xfId="0" applyNumberFormat="1" applyFont="1" applyFill="1" applyBorder="1" applyAlignment="1">
      <alignment vertical="center" shrinkToFit="1"/>
    </xf>
    <xf numFmtId="37" fontId="4" fillId="0" borderId="2" xfId="0" applyNumberFormat="1" applyFont="1" applyFill="1" applyBorder="1" applyAlignment="1" applyProtection="1">
      <alignment horizontal="center" vertical="center" shrinkToFit="1"/>
    </xf>
    <xf numFmtId="37" fontId="4" fillId="0" borderId="7" xfId="0" applyNumberFormat="1" applyFont="1" applyFill="1" applyBorder="1" applyAlignment="1" applyProtection="1">
      <alignment horizontal="center" vertical="center" shrinkToFit="1"/>
    </xf>
    <xf numFmtId="37" fontId="4" fillId="0" borderId="5" xfId="0" applyNumberFormat="1" applyFont="1" applyFill="1" applyBorder="1" applyAlignment="1" applyProtection="1">
      <alignment horizontal="center" vertical="center" shrinkToFit="1"/>
    </xf>
    <xf numFmtId="37" fontId="4" fillId="0" borderId="3" xfId="0" applyNumberFormat="1" applyFont="1" applyFill="1" applyBorder="1" applyAlignment="1" applyProtection="1">
      <alignment horizontal="center" vertical="center" shrinkToFit="1"/>
    </xf>
    <xf numFmtId="37" fontId="4" fillId="0" borderId="7" xfId="0" applyNumberFormat="1" applyFont="1" applyFill="1" applyBorder="1" applyAlignment="1">
      <alignment horizontal="center" vertical="center" shrinkToFit="1"/>
    </xf>
    <xf numFmtId="37" fontId="11" fillId="0" borderId="19" xfId="0" applyNumberFormat="1" applyFont="1" applyFill="1" applyBorder="1" applyAlignment="1" applyProtection="1">
      <alignment horizontal="distributed" vertical="center" shrinkToFit="1"/>
    </xf>
    <xf numFmtId="37" fontId="4" fillId="0" borderId="4" xfId="0" applyNumberFormat="1" applyFont="1" applyFill="1" applyBorder="1" applyAlignment="1" applyProtection="1">
      <alignment horizontal="center" vertical="center" wrapText="1" shrinkToFit="1"/>
    </xf>
    <xf numFmtId="37" fontId="4" fillId="0" borderId="7" xfId="0" applyNumberFormat="1" applyFont="1" applyFill="1" applyBorder="1" applyAlignment="1" applyProtection="1">
      <alignment horizontal="center" vertical="center" shrinkToFit="1"/>
      <protection locked="0"/>
    </xf>
    <xf numFmtId="37" fontId="4" fillId="0" borderId="4" xfId="0" applyNumberFormat="1" applyFont="1" applyFill="1" applyBorder="1" applyAlignment="1" applyProtection="1">
      <alignment horizontal="center" vertical="center" shrinkToFit="1"/>
    </xf>
    <xf numFmtId="37" fontId="4" fillId="0" borderId="18" xfId="0" applyNumberFormat="1" applyFont="1" applyFill="1" applyBorder="1" applyAlignment="1" applyProtection="1">
      <alignment vertical="center"/>
      <protection locked="0"/>
    </xf>
    <xf numFmtId="37" fontId="5" fillId="0" borderId="3" xfId="0" applyFont="1" applyFill="1" applyBorder="1" applyAlignment="1" applyProtection="1">
      <alignment horizontal="distributed" vertical="center" shrinkToFit="1"/>
    </xf>
    <xf numFmtId="37" fontId="4" fillId="0" borderId="19" xfId="0" applyFont="1" applyFill="1" applyBorder="1" applyAlignment="1" applyProtection="1">
      <alignment horizontal="distributed" vertical="center"/>
    </xf>
    <xf numFmtId="37" fontId="4" fillId="0" borderId="12" xfId="0" applyFont="1" applyFill="1" applyBorder="1" applyAlignment="1" applyProtection="1">
      <alignment horizontal="distributed" vertical="center"/>
    </xf>
    <xf numFmtId="37" fontId="4" fillId="0" borderId="16" xfId="0" applyFont="1" applyFill="1" applyBorder="1" applyAlignment="1" applyProtection="1">
      <alignment horizontal="distributed" vertical="center"/>
    </xf>
    <xf numFmtId="37" fontId="5" fillId="0" borderId="3" xfId="0" applyFont="1" applyFill="1" applyBorder="1" applyAlignment="1" applyProtection="1">
      <alignment horizontal="distributed" vertical="center"/>
    </xf>
    <xf numFmtId="37" fontId="4" fillId="0" borderId="2" xfId="0" applyFont="1" applyFill="1" applyBorder="1" applyAlignment="1" applyProtection="1">
      <alignment horizontal="center" vertical="center" wrapText="1" shrinkToFit="1"/>
    </xf>
    <xf numFmtId="37" fontId="4" fillId="0" borderId="1" xfId="0" applyFont="1" applyFill="1" applyBorder="1" applyAlignment="1" applyProtection="1">
      <alignment horizontal="distributed" vertical="center"/>
    </xf>
    <xf numFmtId="37" fontId="5" fillId="0" borderId="34" xfId="0" applyFont="1" applyFill="1" applyBorder="1" applyAlignment="1" applyProtection="1">
      <alignment horizontal="distributed" vertical="center" shrinkToFit="1"/>
    </xf>
    <xf numFmtId="37" fontId="4" fillId="0" borderId="7" xfId="0" applyFont="1" applyFill="1" applyBorder="1" applyAlignment="1">
      <alignment horizontal="center" vertical="center" shrinkToFit="1"/>
    </xf>
    <xf numFmtId="37" fontId="5" fillId="0" borderId="0" xfId="0" applyFont="1" applyFill="1" applyBorder="1" applyAlignment="1">
      <alignment horizontal="right" vertical="center"/>
    </xf>
    <xf numFmtId="37" fontId="4" fillId="0" borderId="28" xfId="0" applyFont="1" applyFill="1" applyBorder="1" applyAlignment="1" applyProtection="1">
      <alignment vertical="center"/>
      <protection locked="0"/>
    </xf>
    <xf numFmtId="37" fontId="4" fillId="0" borderId="4" xfId="0" applyFont="1" applyFill="1" applyBorder="1" applyAlignment="1" applyProtection="1">
      <alignment horizontal="center" vertical="center" wrapText="1"/>
    </xf>
    <xf numFmtId="37" fontId="4" fillId="0" borderId="3" xfId="0" applyFont="1" applyFill="1" applyBorder="1" applyAlignment="1" applyProtection="1">
      <alignment horizontal="center" vertical="center" wrapText="1"/>
    </xf>
    <xf numFmtId="37" fontId="4" fillId="0" borderId="22" xfId="0" applyFont="1" applyFill="1" applyBorder="1" applyAlignment="1" applyProtection="1">
      <alignment horizontal="distributed" vertical="center"/>
    </xf>
    <xf numFmtId="37" fontId="4" fillId="0" borderId="36" xfId="0" applyNumberFormat="1" applyFont="1" applyFill="1" applyBorder="1" applyAlignment="1" applyProtection="1">
      <alignment vertical="center"/>
      <protection locked="0"/>
    </xf>
    <xf numFmtId="37" fontId="4" fillId="0" borderId="36" xfId="0" applyNumberFormat="1" applyFont="1" applyFill="1" applyBorder="1" applyAlignment="1" applyProtection="1">
      <alignment horizontal="right" vertical="center"/>
      <protection locked="0"/>
    </xf>
    <xf numFmtId="37" fontId="4" fillId="0" borderId="22" xfId="0" applyNumberFormat="1" applyFont="1" applyFill="1" applyBorder="1" applyAlignment="1" applyProtection="1">
      <alignment horizontal="right" vertical="center"/>
      <protection locked="0"/>
    </xf>
    <xf numFmtId="0" fontId="4" fillId="0" borderId="3" xfId="0" applyNumberFormat="1" applyFont="1" applyFill="1" applyBorder="1" applyAlignment="1" applyProtection="1">
      <alignment horizontal="center" vertical="center"/>
    </xf>
    <xf numFmtId="37" fontId="4" fillId="0" borderId="12" xfId="0" applyFont="1" applyFill="1" applyBorder="1" applyAlignment="1" applyProtection="1">
      <alignment horizontal="center" vertical="center"/>
    </xf>
    <xf numFmtId="37" fontId="6" fillId="0" borderId="20" xfId="0" applyFont="1" applyFill="1" applyBorder="1" applyAlignment="1" applyProtection="1">
      <alignment horizontal="left" vertical="center"/>
    </xf>
    <xf numFmtId="37" fontId="6" fillId="0" borderId="4" xfId="0" applyFont="1" applyFill="1" applyBorder="1" applyAlignment="1" applyProtection="1">
      <alignment horizontal="left" vertical="center" shrinkToFit="1"/>
    </xf>
    <xf numFmtId="37" fontId="4" fillId="0" borderId="2" xfId="0" applyFont="1" applyFill="1" applyBorder="1" applyAlignment="1">
      <alignment horizontal="distributed" vertical="distributed"/>
    </xf>
    <xf numFmtId="37" fontId="4" fillId="0" borderId="28" xfId="0" applyFont="1" applyFill="1" applyBorder="1" applyAlignment="1" applyProtection="1">
      <alignment horizontal="distributed" vertical="center"/>
    </xf>
    <xf numFmtId="37" fontId="4" fillId="0" borderId="2" xfId="0" applyNumberFormat="1" applyFont="1" applyFill="1" applyBorder="1" applyAlignment="1" applyProtection="1">
      <alignment vertical="center" shrinkToFit="1"/>
      <protection locked="0"/>
    </xf>
    <xf numFmtId="37" fontId="4" fillId="0" borderId="7" xfId="0" applyNumberFormat="1" applyFont="1" applyFill="1" applyBorder="1" applyAlignment="1" applyProtection="1">
      <alignment vertical="center" shrinkToFit="1"/>
      <protection locked="0"/>
    </xf>
    <xf numFmtId="37" fontId="4" fillId="0" borderId="4" xfId="0" applyFont="1" applyFill="1" applyBorder="1" applyAlignment="1" applyProtection="1">
      <alignment horizontal="center" vertical="center" shrinkToFit="1"/>
    </xf>
    <xf numFmtId="37" fontId="4" fillId="0" borderId="17" xfId="0" applyFont="1" applyFill="1" applyBorder="1" applyAlignment="1" applyProtection="1">
      <alignment horizontal="distributed" vertical="center" wrapText="1" shrinkToFit="1"/>
    </xf>
    <xf numFmtId="37" fontId="4" fillId="0" borderId="18" xfId="0" applyFont="1" applyFill="1" applyBorder="1" applyAlignment="1" applyProtection="1">
      <alignment horizontal="distributed" vertical="center" wrapText="1" shrinkToFit="1"/>
    </xf>
    <xf numFmtId="37" fontId="4" fillId="0" borderId="7" xfId="0" applyFont="1" applyFill="1" applyBorder="1" applyAlignment="1" applyProtection="1">
      <alignment horizontal="center" vertical="center" shrinkToFit="1"/>
    </xf>
    <xf numFmtId="0" fontId="4" fillId="0" borderId="4" xfId="0" applyNumberFormat="1" applyFont="1" applyFill="1" applyBorder="1" applyAlignment="1" applyProtection="1">
      <alignment horizontal="center" vertical="center" shrinkToFit="1"/>
    </xf>
    <xf numFmtId="37" fontId="4" fillId="0" borderId="39" xfId="0" applyNumberFormat="1" applyFont="1" applyFill="1" applyBorder="1" applyAlignment="1" applyProtection="1">
      <alignment vertical="center" shrinkToFit="1"/>
      <protection locked="0"/>
    </xf>
    <xf numFmtId="37" fontId="4" fillId="0" borderId="39" xfId="0" applyNumberFormat="1" applyFont="1" applyFill="1" applyBorder="1" applyAlignment="1" applyProtection="1">
      <alignment vertical="center"/>
      <protection locked="0"/>
    </xf>
    <xf numFmtId="37" fontId="4" fillId="0" borderId="14" xfId="0" applyNumberFormat="1" applyFont="1" applyFill="1" applyBorder="1" applyAlignment="1" applyProtection="1">
      <alignment vertical="center"/>
      <protection locked="0"/>
    </xf>
    <xf numFmtId="37" fontId="12" fillId="0" borderId="12" xfId="0" applyFont="1" applyFill="1" applyBorder="1" applyAlignment="1" applyProtection="1">
      <alignment vertical="center"/>
      <protection locked="0"/>
    </xf>
    <xf numFmtId="37" fontId="4" fillId="0" borderId="15" xfId="0" applyNumberFormat="1" applyFont="1" applyFill="1" applyBorder="1" applyAlignment="1" applyProtection="1">
      <alignment vertical="center" shrinkToFit="1"/>
      <protection locked="0"/>
    </xf>
    <xf numFmtId="37" fontId="4" fillId="0" borderId="14" xfId="0" applyNumberFormat="1" applyFont="1" applyFill="1" applyBorder="1" applyAlignment="1" applyProtection="1">
      <alignment vertical="center" shrinkToFit="1"/>
      <protection locked="0"/>
    </xf>
    <xf numFmtId="37" fontId="12" fillId="0" borderId="11" xfId="0" applyFont="1" applyFill="1" applyBorder="1" applyAlignment="1" applyProtection="1">
      <alignment vertical="center"/>
      <protection locked="0"/>
    </xf>
    <xf numFmtId="37" fontId="4" fillId="0" borderId="11" xfId="0" applyFont="1" applyFill="1" applyBorder="1" applyAlignment="1" applyProtection="1">
      <alignment vertical="center"/>
      <protection locked="0"/>
    </xf>
    <xf numFmtId="37" fontId="4" fillId="0" borderId="31" xfId="0" applyFont="1" applyFill="1" applyBorder="1" applyAlignment="1" applyProtection="1">
      <alignment vertical="center"/>
      <protection locked="0"/>
    </xf>
    <xf numFmtId="37" fontId="4" fillId="0" borderId="8" xfId="0" applyFont="1" applyFill="1" applyBorder="1" applyAlignment="1" applyProtection="1">
      <alignment vertical="center"/>
      <protection locked="0"/>
    </xf>
    <xf numFmtId="0" fontId="4" fillId="0" borderId="31" xfId="0" applyNumberFormat="1" applyFont="1" applyFill="1" applyBorder="1" applyAlignment="1" applyProtection="1">
      <alignment vertical="center"/>
      <protection locked="0"/>
    </xf>
    <xf numFmtId="37" fontId="4" fillId="0" borderId="39" xfId="0" applyFont="1" applyFill="1" applyBorder="1" applyAlignment="1" applyProtection="1">
      <alignment vertical="center"/>
      <protection locked="0"/>
    </xf>
    <xf numFmtId="0" fontId="4" fillId="0" borderId="39" xfId="0" applyNumberFormat="1" applyFont="1" applyFill="1" applyBorder="1" applyAlignment="1" applyProtection="1">
      <alignment vertical="center"/>
      <protection locked="0"/>
    </xf>
    <xf numFmtId="37" fontId="12" fillId="0" borderId="39" xfId="0" applyFont="1" applyFill="1" applyBorder="1" applyAlignment="1" applyProtection="1">
      <alignment vertical="center"/>
      <protection locked="0"/>
    </xf>
    <xf numFmtId="37" fontId="12" fillId="0" borderId="14" xfId="0" applyFont="1" applyFill="1" applyBorder="1" applyAlignment="1" applyProtection="1">
      <alignment vertical="center"/>
      <protection locked="0"/>
    </xf>
    <xf numFmtId="37" fontId="4" fillId="0" borderId="14" xfId="0" applyFont="1" applyFill="1" applyBorder="1" applyAlignment="1" applyProtection="1">
      <alignment vertical="center"/>
      <protection locked="0"/>
    </xf>
    <xf numFmtId="37" fontId="12" fillId="0" borderId="15" xfId="0" applyFont="1" applyFill="1" applyBorder="1" applyAlignment="1" applyProtection="1">
      <alignment vertical="center"/>
      <protection locked="0"/>
    </xf>
    <xf numFmtId="37" fontId="12" fillId="0" borderId="10" xfId="0" applyFont="1" applyFill="1" applyBorder="1" applyAlignment="1" applyProtection="1">
      <alignment vertical="center"/>
      <protection locked="0"/>
    </xf>
    <xf numFmtId="0" fontId="4" fillId="0" borderId="15" xfId="0" applyNumberFormat="1" applyFont="1" applyFill="1" applyBorder="1" applyAlignment="1" applyProtection="1">
      <alignment vertical="center"/>
      <protection locked="0"/>
    </xf>
    <xf numFmtId="37" fontId="4" fillId="0" borderId="10" xfId="0" applyFont="1" applyFill="1" applyBorder="1" applyAlignment="1" applyProtection="1">
      <alignment vertical="center"/>
      <protection locked="0"/>
    </xf>
    <xf numFmtId="37" fontId="4" fillId="0" borderId="14" xfId="0" applyFont="1" applyFill="1" applyBorder="1" applyAlignment="1" applyProtection="1">
      <alignment horizontal="right" vertical="center"/>
      <protection locked="0"/>
    </xf>
    <xf numFmtId="37" fontId="4" fillId="0" borderId="10" xfId="0" applyNumberFormat="1" applyFont="1" applyFill="1" applyBorder="1" applyAlignment="1" applyProtection="1">
      <alignment vertical="center" shrinkToFit="1"/>
      <protection locked="0"/>
    </xf>
    <xf numFmtId="37" fontId="4" fillId="0" borderId="31" xfId="0" applyNumberFormat="1" applyFont="1" applyFill="1" applyBorder="1" applyAlignment="1" applyProtection="1">
      <alignment horizontal="distributed" vertical="center" shrinkToFit="1"/>
    </xf>
    <xf numFmtId="37" fontId="4" fillId="0" borderId="31" xfId="0" applyNumberFormat="1" applyFont="1" applyFill="1" applyBorder="1" applyAlignment="1" applyProtection="1">
      <alignment vertical="center" shrinkToFit="1"/>
      <protection locked="0"/>
    </xf>
    <xf numFmtId="37" fontId="4" fillId="0" borderId="8" xfId="0" applyNumberFormat="1" applyFont="1" applyFill="1" applyBorder="1" applyAlignment="1" applyProtection="1">
      <alignment vertical="center" shrinkToFit="1"/>
      <protection locked="0"/>
    </xf>
    <xf numFmtId="37" fontId="5" fillId="0" borderId="2" xfId="0" applyNumberFormat="1" applyFont="1" applyFill="1" applyBorder="1" applyAlignment="1" applyProtection="1">
      <alignment horizontal="distributed" vertical="center" shrinkToFit="1"/>
    </xf>
    <xf numFmtId="37" fontId="4" fillId="0" borderId="0" xfId="0" applyFont="1" applyFill="1" applyBorder="1" applyAlignment="1" applyProtection="1">
      <alignment horizontal="center" vertical="center"/>
    </xf>
    <xf numFmtId="37" fontId="4" fillId="0" borderId="0" xfId="0" applyFont="1" applyFill="1" applyBorder="1" applyAlignment="1">
      <alignment horizontal="center" vertical="center"/>
    </xf>
    <xf numFmtId="37" fontId="4" fillId="0" borderId="1" xfId="0" applyFont="1" applyFill="1" applyBorder="1" applyAlignment="1" applyProtection="1">
      <alignment horizontal="center" vertical="center"/>
    </xf>
    <xf numFmtId="37" fontId="4" fillId="0" borderId="3" xfId="0" applyFont="1" applyFill="1" applyBorder="1" applyAlignment="1" applyProtection="1">
      <alignment horizontal="center" vertical="center"/>
    </xf>
    <xf numFmtId="37" fontId="4" fillId="0" borderId="0" xfId="0" applyFont="1" applyFill="1" applyAlignment="1">
      <alignment horizontal="left" vertical="center"/>
    </xf>
    <xf numFmtId="37" fontId="4" fillId="0" borderId="0" xfId="0" applyNumberFormat="1" applyFont="1" applyFill="1" applyAlignment="1">
      <alignment vertical="center"/>
    </xf>
    <xf numFmtId="37" fontId="4" fillId="2" borderId="0" xfId="0" applyNumberFormat="1" applyFont="1" applyFill="1" applyAlignment="1">
      <alignment horizontal="center" vertical="center" shrinkToFit="1"/>
    </xf>
    <xf numFmtId="37" fontId="4" fillId="0" borderId="1" xfId="0" applyNumberFormat="1" applyFont="1" applyFill="1" applyBorder="1" applyAlignment="1" applyProtection="1">
      <alignment vertical="center" shrinkToFit="1"/>
      <protection locked="0"/>
    </xf>
    <xf numFmtId="37" fontId="4" fillId="0" borderId="9" xfId="0" applyNumberFormat="1" applyFont="1" applyFill="1" applyBorder="1" applyAlignment="1" applyProtection="1">
      <alignment vertical="center" shrinkToFit="1"/>
      <protection locked="0"/>
    </xf>
    <xf numFmtId="37" fontId="4" fillId="0" borderId="17" xfId="0" applyFont="1" applyFill="1" applyBorder="1" applyAlignment="1" applyProtection="1">
      <alignment vertical="center"/>
      <protection locked="0"/>
    </xf>
    <xf numFmtId="37" fontId="4" fillId="0" borderId="13" xfId="0" applyNumberFormat="1" applyFont="1" applyFill="1" applyBorder="1" applyAlignment="1" applyProtection="1">
      <alignment vertical="center" shrinkToFit="1"/>
      <protection locked="0"/>
    </xf>
    <xf numFmtId="37" fontId="4" fillId="0" borderId="0" xfId="0" applyNumberFormat="1" applyFont="1" applyFill="1" applyBorder="1" applyAlignment="1">
      <alignment horizontal="center" vertical="center" shrinkToFit="1"/>
    </xf>
    <xf numFmtId="37" fontId="4" fillId="0" borderId="43" xfId="0" applyNumberFormat="1" applyFont="1" applyFill="1" applyBorder="1" applyAlignment="1" applyProtection="1">
      <alignment vertical="center" shrinkToFit="1"/>
      <protection locked="0"/>
    </xf>
    <xf numFmtId="37" fontId="4" fillId="0" borderId="1" xfId="0" applyFont="1" applyFill="1" applyBorder="1" applyAlignment="1" applyProtection="1">
      <alignment vertical="center"/>
      <protection locked="0"/>
    </xf>
    <xf numFmtId="37" fontId="4" fillId="0" borderId="9" xfId="0" applyFont="1" applyFill="1" applyBorder="1" applyAlignment="1" applyProtection="1">
      <alignment vertical="center"/>
      <protection locked="0"/>
    </xf>
    <xf numFmtId="37" fontId="4" fillId="0" borderId="9" xfId="0" applyFont="1" applyFill="1" applyBorder="1" applyAlignment="1" applyProtection="1">
      <alignment vertical="center" shrinkToFit="1"/>
      <protection locked="0"/>
    </xf>
    <xf numFmtId="37" fontId="4" fillId="0" borderId="10" xfId="0" applyFont="1" applyFill="1" applyBorder="1" applyAlignment="1" applyProtection="1">
      <alignment vertical="center" shrinkToFit="1"/>
      <protection locked="0"/>
    </xf>
    <xf numFmtId="37" fontId="4" fillId="0" borderId="11" xfId="0" applyFont="1" applyFill="1" applyBorder="1" applyAlignment="1" applyProtection="1">
      <alignment vertical="center" shrinkToFit="1"/>
      <protection locked="0"/>
    </xf>
    <xf numFmtId="37" fontId="4" fillId="0" borderId="18" xfId="0" applyFont="1" applyFill="1" applyBorder="1" applyAlignment="1" applyProtection="1">
      <alignment vertical="center" shrinkToFit="1"/>
      <protection locked="0"/>
    </xf>
    <xf numFmtId="37" fontId="4" fillId="0" borderId="17" xfId="0" applyFont="1" applyFill="1" applyBorder="1" applyAlignment="1" applyProtection="1">
      <alignment vertical="center" shrinkToFit="1"/>
      <protection locked="0"/>
    </xf>
    <xf numFmtId="37" fontId="4" fillId="0" borderId="2" xfId="0" applyFont="1" applyFill="1" applyBorder="1" applyAlignment="1" applyProtection="1">
      <alignment horizontal="right" vertical="center" wrapText="1"/>
      <protection locked="0"/>
    </xf>
    <xf numFmtId="37" fontId="4" fillId="0" borderId="2" xfId="0" applyFont="1" applyFill="1" applyBorder="1" applyAlignment="1" applyProtection="1">
      <alignment horizontal="right" vertical="center"/>
      <protection locked="0"/>
    </xf>
    <xf numFmtId="37" fontId="4" fillId="0" borderId="7" xfId="0" applyFont="1" applyFill="1" applyBorder="1" applyAlignment="1" applyProtection="1">
      <alignment horizontal="right" vertical="center"/>
      <protection locked="0"/>
    </xf>
    <xf numFmtId="37" fontId="4" fillId="0" borderId="18" xfId="0" applyFont="1" applyFill="1" applyBorder="1" applyAlignment="1" applyProtection="1">
      <alignment horizontal="right" vertical="center"/>
      <protection locked="0"/>
    </xf>
    <xf numFmtId="37" fontId="4" fillId="0" borderId="26" xfId="0" applyFont="1" applyFill="1" applyBorder="1" applyAlignment="1" applyProtection="1">
      <alignment vertical="center"/>
      <protection locked="0"/>
    </xf>
    <xf numFmtId="37" fontId="4" fillId="0" borderId="9" xfId="0" applyFont="1" applyFill="1" applyBorder="1" applyAlignment="1" applyProtection="1">
      <alignment horizontal="right" vertical="center"/>
      <protection locked="0"/>
    </xf>
    <xf numFmtId="37" fontId="4" fillId="0" borderId="13" xfId="0" applyFont="1" applyFill="1" applyBorder="1" applyAlignment="1" applyProtection="1">
      <alignment horizontal="right" vertical="center"/>
      <protection locked="0"/>
    </xf>
    <xf numFmtId="37" fontId="4" fillId="0" borderId="4" xfId="0" applyFont="1" applyFill="1" applyBorder="1" applyAlignment="1" applyProtection="1">
      <alignment vertical="center"/>
      <protection locked="0"/>
    </xf>
    <xf numFmtId="37" fontId="4" fillId="0" borderId="7" xfId="0" applyFont="1" applyFill="1" applyBorder="1" applyAlignment="1" applyProtection="1">
      <alignment vertical="center"/>
      <protection locked="0"/>
    </xf>
    <xf numFmtId="37" fontId="4" fillId="0" borderId="2" xfId="0" applyFont="1" applyFill="1" applyBorder="1" applyAlignment="1" applyProtection="1">
      <alignment horizontal="right" vertical="center" shrinkToFit="1"/>
      <protection locked="0"/>
    </xf>
    <xf numFmtId="37" fontId="4" fillId="0" borderId="7" xfId="0" applyFont="1" applyFill="1" applyBorder="1" applyAlignment="1" applyProtection="1">
      <alignment horizontal="right" vertical="center" shrinkToFit="1"/>
      <protection locked="0"/>
    </xf>
    <xf numFmtId="37" fontId="4" fillId="0" borderId="14" xfId="0" applyFont="1" applyFill="1" applyBorder="1" applyAlignment="1" applyProtection="1">
      <alignment vertical="center" shrinkToFit="1"/>
      <protection locked="0"/>
    </xf>
    <xf numFmtId="37" fontId="4" fillId="0" borderId="7" xfId="0" applyFont="1" applyFill="1" applyBorder="1" applyAlignment="1" applyProtection="1">
      <alignment vertical="center" shrinkToFit="1"/>
      <protection locked="0"/>
    </xf>
    <xf numFmtId="37" fontId="4" fillId="0" borderId="12" xfId="0" applyFont="1" applyFill="1" applyBorder="1" applyAlignment="1" applyProtection="1">
      <alignment vertical="center" shrinkToFit="1"/>
      <protection locked="0"/>
    </xf>
    <xf numFmtId="37" fontId="4" fillId="0" borderId="16" xfId="0" applyFont="1" applyFill="1" applyBorder="1" applyAlignment="1" applyProtection="1">
      <alignment vertical="center" shrinkToFit="1"/>
      <protection locked="0"/>
    </xf>
    <xf numFmtId="37" fontId="4" fillId="0" borderId="5" xfId="0" applyFont="1" applyFill="1" applyBorder="1" applyAlignment="1">
      <alignment vertical="center"/>
    </xf>
    <xf numFmtId="37" fontId="12" fillId="0" borderId="9" xfId="0" applyNumberFormat="1" applyFont="1" applyFill="1" applyBorder="1" applyAlignment="1" applyProtection="1">
      <alignment vertical="center"/>
      <protection locked="0"/>
    </xf>
    <xf numFmtId="37" fontId="12" fillId="0" borderId="11" xfId="0" applyNumberFormat="1" applyFont="1" applyFill="1" applyBorder="1" applyAlignment="1" applyProtection="1">
      <alignment vertical="center"/>
      <protection locked="0"/>
    </xf>
    <xf numFmtId="37" fontId="12" fillId="0" borderId="4" xfId="0" applyNumberFormat="1" applyFont="1" applyFill="1" applyBorder="1" applyAlignment="1" applyProtection="1">
      <alignment vertical="center"/>
      <protection locked="0"/>
    </xf>
    <xf numFmtId="37" fontId="12" fillId="0" borderId="7" xfId="0" applyNumberFormat="1" applyFont="1" applyFill="1" applyBorder="1" applyAlignment="1" applyProtection="1">
      <alignment vertical="center"/>
      <protection locked="0"/>
    </xf>
    <xf numFmtId="37" fontId="12" fillId="0" borderId="0" xfId="0" applyFont="1" applyFill="1" applyAlignment="1">
      <alignment vertical="center"/>
    </xf>
    <xf numFmtId="0" fontId="0" fillId="0" borderId="0" xfId="0" applyNumberFormat="1"/>
    <xf numFmtId="56" fontId="0" fillId="0" borderId="0" xfId="0" applyNumberFormat="1"/>
    <xf numFmtId="37" fontId="4" fillId="0" borderId="4" xfId="0" applyFont="1" applyFill="1" applyBorder="1" applyAlignment="1" applyProtection="1">
      <alignment horizontal="center" vertical="center" shrinkToFit="1"/>
    </xf>
    <xf numFmtId="37" fontId="4" fillId="0" borderId="8" xfId="0" applyFont="1" applyFill="1" applyBorder="1" applyAlignment="1" applyProtection="1">
      <alignment horizontal="center" vertical="center" shrinkToFit="1"/>
    </xf>
    <xf numFmtId="37" fontId="4" fillId="0" borderId="9" xfId="0" applyFont="1" applyFill="1" applyBorder="1" applyAlignment="1" applyProtection="1">
      <alignment horizontal="center" vertical="center" shrinkToFit="1"/>
    </xf>
    <xf numFmtId="37" fontId="4" fillId="0" borderId="3" xfId="0" applyFont="1" applyFill="1" applyBorder="1" applyAlignment="1">
      <alignment horizontal="distributed" vertical="center"/>
    </xf>
    <xf numFmtId="37" fontId="4" fillId="0" borderId="0" xfId="0" applyFont="1" applyFill="1" applyBorder="1" applyAlignment="1">
      <alignment horizontal="right" vertical="center"/>
    </xf>
    <xf numFmtId="37" fontId="4" fillId="0" borderId="2" xfId="0" applyFont="1" applyFill="1" applyBorder="1" applyAlignment="1" applyProtection="1">
      <alignment horizontal="distributed" vertical="center"/>
    </xf>
    <xf numFmtId="37" fontId="4" fillId="0" borderId="31" xfId="0" applyFont="1" applyFill="1" applyBorder="1" applyAlignment="1">
      <alignment horizontal="center" vertical="center"/>
    </xf>
    <xf numFmtId="37" fontId="4" fillId="0" borderId="7" xfId="0" applyFont="1" applyFill="1" applyBorder="1" applyAlignment="1" applyProtection="1">
      <alignment horizontal="center" vertical="center"/>
    </xf>
    <xf numFmtId="37" fontId="4" fillId="0" borderId="8" xfId="0" applyFont="1" applyFill="1" applyBorder="1" applyAlignment="1">
      <alignment horizontal="center" vertical="center" shrinkToFit="1"/>
    </xf>
    <xf numFmtId="37" fontId="4" fillId="0" borderId="9" xfId="0" applyFont="1" applyFill="1" applyBorder="1" applyAlignment="1" applyProtection="1">
      <alignment horizontal="distributed" vertical="center"/>
    </xf>
    <xf numFmtId="37" fontId="4" fillId="0" borderId="4" xfId="0" applyFont="1" applyFill="1" applyBorder="1" applyAlignment="1" applyProtection="1">
      <alignment horizontal="distributed" vertical="center"/>
    </xf>
    <xf numFmtId="37" fontId="4" fillId="0" borderId="21" xfId="0" applyFont="1" applyFill="1" applyBorder="1" applyAlignment="1" applyProtection="1">
      <alignment horizontal="center" vertical="center"/>
    </xf>
    <xf numFmtId="37" fontId="4" fillId="0" borderId="8" xfId="0" applyFont="1" applyFill="1" applyBorder="1" applyAlignment="1">
      <alignment horizontal="center" vertical="center"/>
    </xf>
    <xf numFmtId="37" fontId="4" fillId="0" borderId="0" xfId="0" applyFont="1" applyFill="1" applyBorder="1" applyAlignment="1">
      <alignment horizontal="center" vertical="center"/>
    </xf>
    <xf numFmtId="37" fontId="4" fillId="0" borderId="8" xfId="0" applyFont="1" applyFill="1" applyBorder="1" applyAlignment="1" applyProtection="1">
      <alignment horizontal="center" vertical="center"/>
    </xf>
    <xf numFmtId="37" fontId="4" fillId="0" borderId="4" xfId="0" applyFont="1" applyFill="1" applyBorder="1" applyAlignment="1" applyProtection="1">
      <alignment horizontal="center" vertical="center"/>
    </xf>
    <xf numFmtId="37" fontId="4" fillId="0" borderId="31" xfId="0" applyFont="1" applyFill="1" applyBorder="1" applyAlignment="1" applyProtection="1">
      <alignment horizontal="center" vertical="center"/>
    </xf>
    <xf numFmtId="37" fontId="4" fillId="0" borderId="1" xfId="0" applyFont="1" applyFill="1" applyBorder="1" applyAlignment="1" applyProtection="1">
      <alignment horizontal="center" vertical="center"/>
    </xf>
    <xf numFmtId="37" fontId="4" fillId="0" borderId="3" xfId="0" applyFont="1" applyFill="1" applyBorder="1" applyAlignment="1" applyProtection="1">
      <alignment horizontal="center" vertical="center"/>
    </xf>
    <xf numFmtId="37" fontId="4" fillId="0" borderId="5" xfId="0" applyFont="1" applyFill="1" applyBorder="1" applyAlignment="1" applyProtection="1">
      <alignment horizontal="center" vertical="center"/>
    </xf>
    <xf numFmtId="37" fontId="4" fillId="0" borderId="9" xfId="0" applyFont="1" applyFill="1" applyBorder="1" applyAlignment="1" applyProtection="1">
      <alignment horizontal="center" vertical="center"/>
    </xf>
    <xf numFmtId="37" fontId="4" fillId="0" borderId="9" xfId="0" applyFont="1" applyFill="1" applyBorder="1" applyAlignment="1">
      <alignment horizontal="center" vertical="center"/>
    </xf>
    <xf numFmtId="37" fontId="4" fillId="0" borderId="17" xfId="0" applyNumberFormat="1" applyFont="1" applyFill="1" applyBorder="1" applyAlignment="1" applyProtection="1">
      <alignment vertical="center" shrinkToFit="1"/>
    </xf>
    <xf numFmtId="37" fontId="4" fillId="0" borderId="3" xfId="0" applyNumberFormat="1" applyFont="1" applyFill="1" applyBorder="1" applyAlignment="1" applyProtection="1">
      <alignment vertical="center"/>
    </xf>
    <xf numFmtId="37" fontId="4" fillId="0" borderId="1" xfId="0" applyNumberFormat="1" applyFont="1" applyFill="1" applyBorder="1" applyAlignment="1" applyProtection="1">
      <alignment vertical="center" shrinkToFit="1"/>
    </xf>
    <xf numFmtId="37" fontId="4" fillId="0" borderId="9" xfId="0" applyNumberFormat="1" applyFont="1" applyFill="1" applyBorder="1" applyAlignment="1" applyProtection="1">
      <alignment vertical="center" shrinkToFit="1"/>
    </xf>
    <xf numFmtId="37" fontId="4" fillId="0" borderId="43" xfId="0" applyNumberFormat="1" applyFont="1" applyFill="1" applyBorder="1" applyAlignment="1">
      <alignment vertical="center" shrinkToFit="1"/>
    </xf>
    <xf numFmtId="37" fontId="5" fillId="0" borderId="34" xfId="0" applyNumberFormat="1" applyFont="1" applyFill="1" applyBorder="1" applyAlignment="1" applyProtection="1">
      <alignment vertical="center" shrinkToFit="1"/>
    </xf>
    <xf numFmtId="37" fontId="5" fillId="0" borderId="33" xfId="0" applyNumberFormat="1" applyFont="1" applyFill="1" applyBorder="1" applyAlignment="1" applyProtection="1">
      <alignment vertical="center" shrinkToFit="1"/>
    </xf>
    <xf numFmtId="37" fontId="5" fillId="0" borderId="22" xfId="0" applyNumberFormat="1" applyFont="1" applyFill="1" applyBorder="1" applyAlignment="1" applyProtection="1">
      <alignment vertical="center" shrinkToFit="1"/>
    </xf>
    <xf numFmtId="37" fontId="5" fillId="0" borderId="3" xfId="0" applyNumberFormat="1" applyFont="1" applyFill="1" applyBorder="1" applyAlignment="1" applyProtection="1">
      <alignment vertical="center" shrinkToFit="1"/>
    </xf>
    <xf numFmtId="37" fontId="5" fillId="0" borderId="4" xfId="0" applyNumberFormat="1" applyFont="1" applyFill="1" applyBorder="1" applyAlignment="1" applyProtection="1">
      <alignment vertical="center" shrinkToFit="1"/>
    </xf>
    <xf numFmtId="37" fontId="4" fillId="0" borderId="11" xfId="0" applyNumberFormat="1" applyFont="1" applyFill="1" applyBorder="1" applyAlignment="1" applyProtection="1">
      <alignment vertical="center" shrinkToFit="1"/>
    </xf>
    <xf numFmtId="37" fontId="4" fillId="0" borderId="17" xfId="0" applyNumberFormat="1" applyFont="1" applyFill="1" applyBorder="1" applyAlignment="1">
      <alignment vertical="center" shrinkToFit="1"/>
    </xf>
    <xf numFmtId="37" fontId="4" fillId="0" borderId="11" xfId="0" applyNumberFormat="1" applyFont="1" applyFill="1" applyBorder="1" applyAlignment="1">
      <alignment vertical="center" shrinkToFit="1"/>
    </xf>
    <xf numFmtId="37" fontId="4" fillId="0" borderId="14" xfId="0" applyNumberFormat="1" applyFont="1" applyFill="1" applyBorder="1" applyAlignment="1" applyProtection="1">
      <alignment vertical="center" shrinkToFit="1"/>
    </xf>
    <xf numFmtId="37" fontId="4" fillId="0" borderId="18" xfId="0" applyNumberFormat="1" applyFont="1" applyFill="1" applyBorder="1" applyAlignment="1">
      <alignment vertical="center" shrinkToFit="1"/>
    </xf>
    <xf numFmtId="37" fontId="5" fillId="0" borderId="7" xfId="0" applyNumberFormat="1" applyFont="1" applyFill="1" applyBorder="1" applyAlignment="1" applyProtection="1">
      <alignment vertical="center" shrinkToFit="1"/>
    </xf>
    <xf numFmtId="37" fontId="4" fillId="0" borderId="10" xfId="0" applyNumberFormat="1" applyFont="1" applyFill="1" applyBorder="1" applyAlignment="1" applyProtection="1">
      <alignment vertical="center" shrinkToFit="1"/>
    </xf>
    <xf numFmtId="37" fontId="4" fillId="0" borderId="7" xfId="0" applyNumberFormat="1" applyFont="1" applyFill="1" applyBorder="1" applyAlignment="1">
      <alignment vertical="center" shrinkToFit="1"/>
    </xf>
    <xf numFmtId="37" fontId="4" fillId="0" borderId="14" xfId="0" applyNumberFormat="1" applyFont="1" applyFill="1" applyBorder="1" applyAlignment="1">
      <alignment vertical="center" shrinkToFit="1"/>
    </xf>
    <xf numFmtId="37" fontId="5" fillId="0" borderId="2" xfId="0" applyNumberFormat="1" applyFont="1" applyFill="1" applyBorder="1" applyAlignment="1" applyProtection="1">
      <alignment vertical="center" shrinkToFit="1"/>
    </xf>
    <xf numFmtId="37" fontId="4" fillId="0" borderId="4" xfId="0" applyNumberFormat="1" applyFont="1" applyFill="1" applyBorder="1" applyAlignment="1">
      <alignment vertical="center" shrinkToFit="1"/>
    </xf>
    <xf numFmtId="37" fontId="4" fillId="0" borderId="8" xfId="0" applyNumberFormat="1" applyFont="1" applyFill="1" applyBorder="1" applyAlignment="1" applyProtection="1">
      <alignment vertical="center" shrinkToFit="1"/>
    </xf>
    <xf numFmtId="37" fontId="4" fillId="0" borderId="43" xfId="0" applyNumberFormat="1" applyFont="1" applyFill="1" applyBorder="1" applyAlignment="1" applyProtection="1">
      <alignment vertical="center" shrinkToFit="1"/>
    </xf>
    <xf numFmtId="37" fontId="4" fillId="0" borderId="31" xfId="0" applyNumberFormat="1" applyFont="1" applyFill="1" applyBorder="1" applyAlignment="1" applyProtection="1">
      <alignment vertical="center" shrinkToFit="1"/>
    </xf>
    <xf numFmtId="37" fontId="4" fillId="0" borderId="19" xfId="0" applyNumberFormat="1" applyFont="1" applyFill="1" applyBorder="1" applyAlignment="1" applyProtection="1">
      <alignment vertical="center" shrinkToFit="1"/>
    </xf>
    <xf numFmtId="37" fontId="4" fillId="0" borderId="23" xfId="0" applyNumberFormat="1" applyFont="1" applyFill="1" applyBorder="1" applyAlignment="1" applyProtection="1">
      <alignment vertical="center" shrinkToFit="1"/>
    </xf>
    <xf numFmtId="37" fontId="4" fillId="0" borderId="15" xfId="0" applyNumberFormat="1" applyFont="1" applyFill="1" applyBorder="1" applyAlignment="1" applyProtection="1">
      <alignment vertical="center" shrinkToFit="1"/>
    </xf>
    <xf numFmtId="37" fontId="4" fillId="0" borderId="12" xfId="0" applyNumberFormat="1" applyFont="1" applyFill="1" applyBorder="1" applyAlignment="1" applyProtection="1">
      <alignment vertical="center" shrinkToFit="1"/>
    </xf>
    <xf numFmtId="37" fontId="4" fillId="0" borderId="16" xfId="0" applyNumberFormat="1" applyFont="1" applyFill="1" applyBorder="1" applyAlignment="1" applyProtection="1">
      <alignment vertical="center" shrinkToFit="1"/>
    </xf>
    <xf numFmtId="37" fontId="4" fillId="0" borderId="28" xfId="0" applyNumberFormat="1" applyFont="1" applyFill="1" applyBorder="1" applyAlignment="1" applyProtection="1">
      <alignment vertical="center" shrinkToFit="1"/>
    </xf>
    <xf numFmtId="37" fontId="4" fillId="0" borderId="27" xfId="0" applyNumberFormat="1" applyFont="1" applyFill="1" applyBorder="1" applyAlignment="1" applyProtection="1">
      <alignment vertical="center" shrinkToFit="1"/>
    </xf>
    <xf numFmtId="37" fontId="4" fillId="0" borderId="39" xfId="0" applyNumberFormat="1" applyFont="1" applyFill="1" applyBorder="1" applyAlignment="1" applyProtection="1">
      <alignment vertical="center" shrinkToFit="1"/>
    </xf>
    <xf numFmtId="37" fontId="5" fillId="0" borderId="7" xfId="0" applyNumberFormat="1" applyFont="1" applyFill="1" applyBorder="1" applyAlignment="1">
      <alignment vertical="center" shrinkToFit="1"/>
    </xf>
    <xf numFmtId="37" fontId="4" fillId="0" borderId="31" xfId="0" applyNumberFormat="1" applyFont="1" applyFill="1" applyBorder="1" applyAlignment="1" applyProtection="1">
      <alignment vertical="center"/>
    </xf>
    <xf numFmtId="37" fontId="4" fillId="0" borderId="31" xfId="0" applyFont="1" applyFill="1" applyBorder="1" applyAlignment="1">
      <alignment vertical="center"/>
    </xf>
    <xf numFmtId="37" fontId="4" fillId="0" borderId="43" xfId="0" applyFont="1" applyFill="1" applyBorder="1" applyAlignment="1">
      <alignment vertical="center"/>
    </xf>
    <xf numFmtId="37" fontId="4" fillId="0" borderId="43" xfId="0" applyNumberFormat="1" applyFont="1" applyFill="1" applyBorder="1" applyAlignment="1" applyProtection="1">
      <alignment vertical="center"/>
    </xf>
    <xf numFmtId="37" fontId="4" fillId="0" borderId="1" xfId="0" applyNumberFormat="1" applyFont="1" applyFill="1" applyBorder="1" applyAlignment="1" applyProtection="1">
      <alignment vertical="center"/>
    </xf>
    <xf numFmtId="37" fontId="4" fillId="0" borderId="9" xfId="0" applyFont="1" applyFill="1" applyBorder="1" applyAlignment="1">
      <alignment vertical="center"/>
    </xf>
    <xf numFmtId="37" fontId="5" fillId="0" borderId="3" xfId="0" applyNumberFormat="1" applyFont="1" applyFill="1" applyBorder="1" applyAlignment="1" applyProtection="1">
      <alignment vertical="center"/>
    </xf>
    <xf numFmtId="37" fontId="5" fillId="0" borderId="36" xfId="0" applyNumberFormat="1" applyFont="1" applyFill="1" applyBorder="1" applyAlignment="1" applyProtection="1">
      <alignment vertical="center" shrinkToFit="1"/>
    </xf>
    <xf numFmtId="37" fontId="4" fillId="0" borderId="15" xfId="0" applyFont="1" applyFill="1" applyBorder="1" applyAlignment="1">
      <alignment vertical="center"/>
    </xf>
    <xf numFmtId="37" fontId="4" fillId="0" borderId="19" xfId="0" applyNumberFormat="1" applyFont="1" applyFill="1" applyBorder="1" applyAlignment="1" applyProtection="1">
      <alignment vertical="center"/>
    </xf>
    <xf numFmtId="37" fontId="4" fillId="0" borderId="17" xfId="0" applyNumberFormat="1" applyFont="1" applyFill="1" applyBorder="1" applyAlignment="1" applyProtection="1">
      <alignment vertical="center"/>
    </xf>
    <xf numFmtId="37" fontId="4" fillId="0" borderId="15" xfId="0" applyNumberFormat="1" applyFont="1" applyFill="1" applyBorder="1" applyAlignment="1" applyProtection="1">
      <alignment vertical="center"/>
    </xf>
    <xf numFmtId="37" fontId="4" fillId="0" borderId="10" xfId="0" applyFont="1" applyFill="1" applyBorder="1" applyAlignment="1">
      <alignment vertical="center"/>
    </xf>
    <xf numFmtId="37" fontId="4" fillId="0" borderId="12" xfId="0" applyFont="1" applyFill="1" applyBorder="1" applyAlignment="1">
      <alignment vertical="center"/>
    </xf>
    <xf numFmtId="37" fontId="4" fillId="0" borderId="12" xfId="0" applyNumberFormat="1" applyFont="1" applyFill="1" applyBorder="1" applyAlignment="1" applyProtection="1">
      <alignment vertical="center"/>
    </xf>
    <xf numFmtId="37" fontId="4" fillId="0" borderId="11" xfId="0" applyNumberFormat="1" applyFont="1" applyFill="1" applyBorder="1" applyAlignment="1" applyProtection="1">
      <alignment vertical="center"/>
    </xf>
    <xf numFmtId="37" fontId="4" fillId="0" borderId="11" xfId="0" applyFont="1" applyFill="1" applyBorder="1" applyAlignment="1">
      <alignment vertical="center"/>
    </xf>
    <xf numFmtId="37" fontId="4" fillId="0" borderId="16" xfId="0" applyFont="1" applyFill="1" applyBorder="1" applyAlignment="1">
      <alignment vertical="center"/>
    </xf>
    <xf numFmtId="37" fontId="4" fillId="0" borderId="16" xfId="0" applyNumberFormat="1" applyFont="1" applyFill="1" applyBorder="1" applyAlignment="1" applyProtection="1">
      <alignment vertical="center"/>
    </xf>
    <xf numFmtId="37" fontId="4" fillId="0" borderId="18" xfId="0" applyNumberFormat="1" applyFont="1" applyFill="1" applyBorder="1" applyAlignment="1" applyProtection="1">
      <alignment vertical="center"/>
    </xf>
    <xf numFmtId="37" fontId="4" fillId="0" borderId="39" xfId="0" applyNumberFormat="1" applyFont="1" applyFill="1" applyBorder="1" applyAlignment="1" applyProtection="1">
      <alignment vertical="center"/>
    </xf>
    <xf numFmtId="37" fontId="4" fillId="0" borderId="18" xfId="0" applyFont="1" applyFill="1" applyBorder="1" applyAlignment="1">
      <alignment vertical="center"/>
    </xf>
    <xf numFmtId="37" fontId="4" fillId="0" borderId="17" xfId="0" applyFont="1" applyFill="1" applyBorder="1" applyAlignment="1">
      <alignment vertical="center"/>
    </xf>
    <xf numFmtId="37" fontId="5" fillId="0" borderId="4" xfId="0" applyNumberFormat="1" applyFont="1" applyFill="1" applyBorder="1" applyAlignment="1" applyProtection="1">
      <alignment vertical="center"/>
    </xf>
    <xf numFmtId="37" fontId="5" fillId="0" borderId="2" xfId="0" applyNumberFormat="1" applyFont="1" applyFill="1" applyBorder="1" applyAlignment="1" applyProtection="1">
      <alignment vertical="center"/>
    </xf>
    <xf numFmtId="37" fontId="5" fillId="0" borderId="7" xfId="0" applyNumberFormat="1" applyFont="1" applyFill="1" applyBorder="1" applyAlignment="1" applyProtection="1">
      <alignment vertical="center"/>
    </xf>
    <xf numFmtId="37" fontId="4" fillId="0" borderId="14" xfId="0" applyNumberFormat="1" applyFont="1" applyFill="1" applyBorder="1" applyAlignment="1" applyProtection="1">
      <alignment vertical="center"/>
    </xf>
    <xf numFmtId="37" fontId="4" fillId="0" borderId="7" xfId="0" applyFont="1" applyFill="1" applyBorder="1" applyAlignment="1">
      <alignment horizontal="right" vertical="center"/>
    </xf>
    <xf numFmtId="37" fontId="5" fillId="0" borderId="7" xfId="0" applyFont="1" applyFill="1" applyBorder="1" applyAlignment="1">
      <alignment horizontal="right" vertical="center"/>
    </xf>
    <xf numFmtId="37" fontId="5" fillId="0" borderId="2" xfId="0" applyFont="1" applyFill="1" applyBorder="1" applyAlignment="1">
      <alignment horizontal="right" vertical="center"/>
    </xf>
    <xf numFmtId="37" fontId="5" fillId="0" borderId="30" xfId="0" applyFont="1" applyFill="1" applyBorder="1" applyAlignment="1">
      <alignment horizontal="right" vertical="center"/>
    </xf>
    <xf numFmtId="37" fontId="4" fillId="0" borderId="10" xfId="0" applyNumberFormat="1" applyFont="1" applyFill="1" applyBorder="1" applyAlignment="1" applyProtection="1">
      <alignment vertical="center"/>
    </xf>
    <xf numFmtId="37" fontId="4" fillId="0" borderId="19" xfId="0" applyFont="1" applyFill="1" applyBorder="1" applyAlignment="1">
      <alignment vertical="center"/>
    </xf>
    <xf numFmtId="37" fontId="4" fillId="0" borderId="4" xfId="0" applyNumberFormat="1" applyFont="1" applyFill="1" applyBorder="1" applyAlignment="1" applyProtection="1">
      <alignment vertical="center"/>
    </xf>
    <xf numFmtId="37" fontId="4" fillId="0" borderId="13" xfId="0" applyNumberFormat="1" applyFont="1" applyFill="1" applyBorder="1" applyAlignment="1" applyProtection="1">
      <alignment vertical="center"/>
    </xf>
    <xf numFmtId="37" fontId="5" fillId="0" borderId="33" xfId="0" applyNumberFormat="1" applyFont="1" applyFill="1" applyBorder="1" applyAlignment="1" applyProtection="1">
      <alignment vertical="center"/>
    </xf>
    <xf numFmtId="37" fontId="5" fillId="0" borderId="34" xfId="0" applyNumberFormat="1" applyFont="1" applyFill="1" applyBorder="1" applyAlignment="1" applyProtection="1">
      <alignment vertical="center"/>
    </xf>
    <xf numFmtId="37" fontId="4" fillId="0" borderId="36" xfId="0" applyNumberFormat="1" applyFont="1" applyFill="1" applyBorder="1" applyAlignment="1" applyProtection="1">
      <alignment vertical="center"/>
    </xf>
    <xf numFmtId="37" fontId="4" fillId="0" borderId="41" xfId="0" applyNumberFormat="1" applyFont="1" applyFill="1" applyBorder="1" applyAlignment="1" applyProtection="1">
      <alignment vertical="center"/>
    </xf>
    <xf numFmtId="37" fontId="5" fillId="0" borderId="30" xfId="0" applyNumberFormat="1" applyFont="1" applyFill="1" applyBorder="1" applyAlignment="1" applyProtection="1">
      <alignment vertical="center"/>
    </xf>
    <xf numFmtId="37" fontId="4" fillId="0" borderId="32" xfId="0" applyNumberFormat="1" applyFont="1" applyFill="1" applyBorder="1" applyAlignment="1" applyProtection="1">
      <alignment vertical="center"/>
    </xf>
    <xf numFmtId="37" fontId="4" fillId="0" borderId="25" xfId="0" applyNumberFormat="1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vertical="center"/>
    </xf>
    <xf numFmtId="37" fontId="4" fillId="0" borderId="26" xfId="0" applyNumberFormat="1" applyFont="1" applyFill="1" applyBorder="1" applyAlignment="1" applyProtection="1">
      <alignment vertical="center"/>
    </xf>
    <xf numFmtId="37" fontId="4" fillId="0" borderId="2" xfId="0" applyNumberFormat="1" applyFont="1" applyFill="1" applyBorder="1" applyAlignment="1" applyProtection="1">
      <alignment vertical="center"/>
    </xf>
    <xf numFmtId="37" fontId="4" fillId="0" borderId="30" xfId="0" applyNumberFormat="1" applyFont="1" applyFill="1" applyBorder="1" applyAlignment="1" applyProtection="1">
      <alignment vertical="center"/>
    </xf>
    <xf numFmtId="37" fontId="4" fillId="0" borderId="7" xfId="0" applyFont="1" applyFill="1" applyBorder="1" applyAlignment="1">
      <alignment vertical="center"/>
    </xf>
    <xf numFmtId="37" fontId="4" fillId="0" borderId="42" xfId="0" applyNumberFormat="1" applyFont="1" applyFill="1" applyBorder="1" applyAlignment="1" applyProtection="1">
      <alignment vertical="center"/>
    </xf>
    <xf numFmtId="37" fontId="4" fillId="0" borderId="24" xfId="0" applyNumberFormat="1" applyFont="1" applyFill="1" applyBorder="1" applyAlignment="1" applyProtection="1">
      <alignment vertical="center"/>
    </xf>
    <xf numFmtId="37" fontId="4" fillId="0" borderId="5" xfId="0" applyNumberFormat="1" applyFont="1" applyFill="1" applyBorder="1" applyAlignment="1" applyProtection="1">
      <alignment vertical="center"/>
    </xf>
    <xf numFmtId="37" fontId="4" fillId="0" borderId="20" xfId="0" applyNumberFormat="1" applyFont="1" applyFill="1" applyBorder="1" applyAlignment="1" applyProtection="1">
      <alignment vertical="center"/>
    </xf>
    <xf numFmtId="37" fontId="4" fillId="0" borderId="7" xfId="0" applyNumberFormat="1" applyFont="1" applyFill="1" applyBorder="1" applyAlignment="1" applyProtection="1">
      <alignment vertical="center"/>
    </xf>
    <xf numFmtId="37" fontId="4" fillId="0" borderId="4" xfId="0" applyFont="1" applyFill="1" applyBorder="1" applyAlignment="1">
      <alignment vertical="center"/>
    </xf>
    <xf numFmtId="37" fontId="5" fillId="0" borderId="7" xfId="0" applyFont="1" applyFill="1" applyBorder="1" applyAlignment="1">
      <alignment vertical="center"/>
    </xf>
    <xf numFmtId="37" fontId="4" fillId="0" borderId="8" xfId="0" applyFont="1" applyFill="1" applyBorder="1" applyAlignment="1" applyProtection="1">
      <alignment vertical="center"/>
    </xf>
    <xf numFmtId="37" fontId="4" fillId="0" borderId="21" xfId="0" applyFont="1" applyFill="1" applyBorder="1" applyAlignment="1" applyProtection="1">
      <alignment vertical="center"/>
    </xf>
    <xf numFmtId="37" fontId="4" fillId="0" borderId="8" xfId="0" applyFont="1" applyFill="1" applyBorder="1" applyAlignment="1">
      <alignment vertical="center"/>
    </xf>
    <xf numFmtId="37" fontId="5" fillId="0" borderId="7" xfId="0" applyFont="1" applyFill="1" applyBorder="1" applyAlignment="1" applyProtection="1">
      <alignment vertical="center"/>
    </xf>
    <xf numFmtId="37" fontId="4" fillId="0" borderId="17" xfId="0" applyFont="1" applyFill="1" applyBorder="1" applyAlignment="1" applyProtection="1">
      <alignment vertical="center"/>
    </xf>
    <xf numFmtId="37" fontId="4" fillId="0" borderId="32" xfId="0" applyFont="1" applyFill="1" applyBorder="1" applyAlignment="1" applyProtection="1">
      <alignment vertical="center"/>
    </xf>
    <xf numFmtId="37" fontId="4" fillId="0" borderId="10" xfId="0" applyFont="1" applyFill="1" applyBorder="1" applyAlignment="1" applyProtection="1">
      <alignment vertical="center"/>
    </xf>
    <xf numFmtId="37" fontId="4" fillId="0" borderId="11" xfId="0" applyFont="1" applyFill="1" applyBorder="1" applyAlignment="1" applyProtection="1">
      <alignment vertical="center"/>
    </xf>
    <xf numFmtId="37" fontId="4" fillId="0" borderId="25" xfId="0" applyFont="1" applyFill="1" applyBorder="1" applyAlignment="1" applyProtection="1">
      <alignment vertical="center"/>
    </xf>
    <xf numFmtId="37" fontId="4" fillId="0" borderId="18" xfId="0" applyFont="1" applyFill="1" applyBorder="1" applyAlignment="1" applyProtection="1">
      <alignment vertical="center"/>
    </xf>
    <xf numFmtId="37" fontId="4" fillId="0" borderId="14" xfId="0" applyFont="1" applyFill="1" applyBorder="1" applyAlignment="1" applyProtection="1">
      <alignment vertical="center"/>
    </xf>
    <xf numFmtId="37" fontId="5" fillId="0" borderId="30" xfId="0" applyFont="1" applyFill="1" applyBorder="1" applyAlignment="1" applyProtection="1">
      <alignment vertical="center"/>
    </xf>
    <xf numFmtId="37" fontId="4" fillId="0" borderId="40" xfId="0" applyFont="1" applyFill="1" applyBorder="1" applyAlignment="1" applyProtection="1">
      <alignment vertical="center"/>
    </xf>
    <xf numFmtId="37" fontId="4" fillId="0" borderId="14" xfId="0" applyFont="1" applyFill="1" applyBorder="1" applyAlignment="1">
      <alignment vertical="center"/>
    </xf>
    <xf numFmtId="37" fontId="4" fillId="0" borderId="26" xfId="0" applyFont="1" applyFill="1" applyBorder="1" applyAlignment="1" applyProtection="1">
      <alignment vertical="center"/>
    </xf>
    <xf numFmtId="37" fontId="4" fillId="0" borderId="2" xfId="0" applyFont="1" applyFill="1" applyBorder="1" applyAlignment="1" applyProtection="1">
      <alignment horizontal="right" vertical="center"/>
    </xf>
    <xf numFmtId="37" fontId="4" fillId="0" borderId="29" xfId="0" applyFont="1" applyFill="1" applyBorder="1" applyAlignment="1" applyProtection="1">
      <alignment horizontal="right" vertical="center"/>
    </xf>
    <xf numFmtId="37" fontId="4" fillId="0" borderId="7" xfId="0" applyFont="1" applyFill="1" applyBorder="1" applyAlignment="1">
      <alignment horizontal="right" vertical="center" shrinkToFit="1"/>
    </xf>
    <xf numFmtId="37" fontId="4" fillId="0" borderId="17" xfId="0" applyFont="1" applyFill="1" applyBorder="1" applyAlignment="1">
      <alignment vertical="center" shrinkToFit="1"/>
    </xf>
    <xf numFmtId="37" fontId="4" fillId="0" borderId="11" xfId="0" applyFont="1" applyFill="1" applyBorder="1" applyAlignment="1">
      <alignment vertical="center" shrinkToFit="1"/>
    </xf>
    <xf numFmtId="37" fontId="4" fillId="0" borderId="26" xfId="0" applyNumberFormat="1" applyFont="1" applyFill="1" applyBorder="1" applyAlignment="1" applyProtection="1">
      <alignment vertical="center" shrinkToFit="1"/>
    </xf>
    <xf numFmtId="37" fontId="4" fillId="0" borderId="14" xfId="0" applyFont="1" applyFill="1" applyBorder="1" applyAlignment="1">
      <alignment vertical="center" shrinkToFit="1"/>
    </xf>
    <xf numFmtId="37" fontId="4" fillId="0" borderId="29" xfId="0" applyNumberFormat="1" applyFont="1" applyFill="1" applyBorder="1" applyAlignment="1" applyProtection="1">
      <alignment vertical="center" shrinkToFit="1"/>
    </xf>
    <xf numFmtId="37" fontId="4" fillId="0" borderId="7" xfId="0" applyFont="1" applyFill="1" applyBorder="1" applyAlignment="1">
      <alignment vertical="center" shrinkToFit="1"/>
    </xf>
    <xf numFmtId="37" fontId="5" fillId="0" borderId="4" xfId="0" applyFont="1" applyFill="1" applyBorder="1" applyAlignment="1">
      <alignment vertical="center"/>
    </xf>
    <xf numFmtId="37" fontId="5" fillId="0" borderId="4" xfId="0" applyFont="1" applyFill="1" applyBorder="1" applyAlignment="1">
      <alignment vertical="center" shrinkToFit="1"/>
    </xf>
    <xf numFmtId="37" fontId="4" fillId="0" borderId="18" xfId="0" applyFont="1" applyFill="1" applyBorder="1" applyAlignment="1">
      <alignment vertical="center" shrinkToFit="1"/>
    </xf>
    <xf numFmtId="37" fontId="4" fillId="0" borderId="0" xfId="0" applyFont="1" applyFill="1" applyAlignment="1">
      <alignment horizontal="left" vertical="center"/>
    </xf>
    <xf numFmtId="37" fontId="4" fillId="0" borderId="0" xfId="0" applyNumberFormat="1" applyFont="1" applyFill="1" applyBorder="1" applyAlignment="1">
      <alignment horizontal="right" vertical="center" shrinkToFit="1"/>
    </xf>
    <xf numFmtId="37" fontId="4" fillId="0" borderId="0" xfId="0" applyNumberFormat="1" applyFont="1" applyFill="1" applyBorder="1" applyAlignment="1" applyProtection="1">
      <alignment horizontal="right" vertical="center" shrinkToFit="1"/>
    </xf>
    <xf numFmtId="37" fontId="4" fillId="0" borderId="7" xfId="0" applyFont="1" applyFill="1" applyBorder="1" applyAlignment="1">
      <alignment horizontal="center" vertical="center"/>
    </xf>
    <xf numFmtId="37" fontId="4" fillId="0" borderId="2" xfId="0" applyFont="1" applyFill="1" applyBorder="1" applyAlignment="1" applyProtection="1">
      <alignment horizontal="center" vertical="center"/>
    </xf>
    <xf numFmtId="37" fontId="4" fillId="0" borderId="29" xfId="0" applyFont="1" applyFill="1" applyBorder="1" applyAlignment="1" applyProtection="1">
      <alignment horizontal="center" vertical="center"/>
    </xf>
    <xf numFmtId="37" fontId="4" fillId="0" borderId="7" xfId="0" applyFont="1" applyFill="1" applyBorder="1" applyAlignment="1" applyProtection="1">
      <alignment horizontal="center" vertical="center"/>
    </xf>
    <xf numFmtId="37" fontId="4" fillId="0" borderId="0" xfId="0" applyFont="1" applyFill="1" applyBorder="1" applyAlignment="1">
      <alignment horizontal="center" vertical="center"/>
    </xf>
    <xf numFmtId="37" fontId="4" fillId="0" borderId="7" xfId="0" applyFont="1" applyFill="1" applyBorder="1" applyAlignment="1" applyProtection="1">
      <alignment horizontal="distributed" vertical="center" shrinkToFit="1"/>
    </xf>
    <xf numFmtId="37" fontId="4" fillId="0" borderId="8" xfId="0" applyFont="1" applyFill="1" applyBorder="1" applyAlignment="1" applyProtection="1">
      <alignment horizontal="distributed" vertical="center" shrinkToFit="1"/>
    </xf>
    <xf numFmtId="37" fontId="4" fillId="0" borderId="9" xfId="0" applyFont="1" applyFill="1" applyBorder="1" applyAlignment="1" applyProtection="1">
      <alignment horizontal="distributed" vertical="center" shrinkToFit="1"/>
    </xf>
    <xf numFmtId="37" fontId="4" fillId="0" borderId="4" xfId="0" applyFont="1" applyFill="1" applyBorder="1" applyAlignment="1" applyProtection="1">
      <alignment horizontal="distributed" vertical="center" shrinkToFit="1"/>
    </xf>
    <xf numFmtId="37" fontId="4" fillId="0" borderId="8" xfId="0" applyFont="1" applyFill="1" applyBorder="1" applyAlignment="1" applyProtection="1">
      <alignment horizontal="center" vertical="top" wrapText="1" shrinkToFit="1"/>
    </xf>
    <xf numFmtId="37" fontId="4" fillId="0" borderId="9" xfId="0" applyFont="1" applyFill="1" applyBorder="1" applyAlignment="1" applyProtection="1">
      <alignment horizontal="center" vertical="top" wrapText="1" shrinkToFit="1"/>
    </xf>
    <xf numFmtId="37" fontId="4" fillId="0" borderId="4" xfId="0" applyFont="1" applyFill="1" applyBorder="1" applyAlignment="1" applyProtection="1">
      <alignment horizontal="center" vertical="top" wrapText="1" shrinkToFit="1"/>
    </xf>
    <xf numFmtId="37" fontId="4" fillId="0" borderId="8" xfId="0" applyFont="1" applyFill="1" applyBorder="1" applyAlignment="1">
      <alignment horizontal="distributed" vertical="center"/>
    </xf>
    <xf numFmtId="37" fontId="4" fillId="0" borderId="4" xfId="0" applyFont="1" applyFill="1" applyBorder="1" applyAlignment="1">
      <alignment horizontal="distributed" vertical="center"/>
    </xf>
    <xf numFmtId="0" fontId="4" fillId="0" borderId="8" xfId="0" applyNumberFormat="1" applyFont="1" applyFill="1" applyBorder="1" applyAlignment="1" applyProtection="1">
      <alignment horizontal="center" vertical="center" shrinkToFit="1"/>
    </xf>
    <xf numFmtId="37" fontId="4" fillId="0" borderId="4" xfId="0" applyFont="1" applyFill="1" applyBorder="1" applyAlignment="1" applyProtection="1">
      <alignment horizontal="center" vertical="center" shrinkToFit="1"/>
    </xf>
    <xf numFmtId="37" fontId="4" fillId="0" borderId="8" xfId="0" applyFont="1" applyFill="1" applyBorder="1" applyAlignment="1" applyProtection="1">
      <alignment horizontal="center" vertical="center" shrinkToFit="1"/>
    </xf>
    <xf numFmtId="37" fontId="4" fillId="0" borderId="9" xfId="0" applyFont="1" applyFill="1" applyBorder="1" applyAlignment="1" applyProtection="1">
      <alignment horizontal="center" vertical="center" shrinkToFit="1"/>
    </xf>
    <xf numFmtId="37" fontId="4" fillId="0" borderId="0" xfId="0" applyFont="1" applyFill="1" applyBorder="1" applyAlignment="1" applyProtection="1">
      <alignment horizontal="center" vertical="center"/>
    </xf>
    <xf numFmtId="37" fontId="4" fillId="0" borderId="0" xfId="0" applyFont="1" applyFill="1" applyBorder="1" applyAlignment="1">
      <alignment horizontal="right" vertical="center" shrinkToFit="1"/>
    </xf>
    <xf numFmtId="37" fontId="9" fillId="0" borderId="0" xfId="0" applyFont="1" applyFill="1" applyBorder="1" applyAlignment="1">
      <alignment vertical="center" shrinkToFit="1"/>
    </xf>
    <xf numFmtId="37" fontId="4" fillId="0" borderId="0" xfId="0" applyFont="1" applyFill="1" applyBorder="1" applyAlignment="1">
      <alignment vertical="center" shrinkToFit="1"/>
    </xf>
    <xf numFmtId="37" fontId="4" fillId="0" borderId="7" xfId="0" applyFont="1" applyFill="1" applyBorder="1" applyAlignment="1" applyProtection="1">
      <alignment horizontal="center" vertical="center" shrinkToFit="1"/>
    </xf>
    <xf numFmtId="37" fontId="4" fillId="0" borderId="0" xfId="0" applyFont="1" applyFill="1" applyAlignment="1">
      <alignment horizontal="left" vertical="center"/>
    </xf>
    <xf numFmtId="37" fontId="4" fillId="0" borderId="0" xfId="0" applyFont="1" applyFill="1" applyAlignment="1">
      <alignment horizontal="left" vertical="center" shrinkToFit="1"/>
    </xf>
    <xf numFmtId="37" fontId="4" fillId="0" borderId="31" xfId="0" applyNumberFormat="1" applyFont="1" applyFill="1" applyBorder="1" applyAlignment="1" applyProtection="1">
      <alignment horizontal="distributed" vertical="center" shrinkToFit="1"/>
    </xf>
    <xf numFmtId="37" fontId="4" fillId="0" borderId="3" xfId="0" applyNumberFormat="1" applyFont="1" applyFill="1" applyBorder="1" applyAlignment="1" applyProtection="1">
      <alignment horizontal="distributed" vertical="center" shrinkToFit="1"/>
    </xf>
    <xf numFmtId="37" fontId="5" fillId="0" borderId="2" xfId="0" applyNumberFormat="1" applyFont="1" applyFill="1" applyBorder="1" applyAlignment="1">
      <alignment horizontal="center" vertical="center" shrinkToFit="1"/>
    </xf>
    <xf numFmtId="37" fontId="5" fillId="0" borderId="29" xfId="0" applyNumberFormat="1" applyFont="1" applyFill="1" applyBorder="1" applyAlignment="1">
      <alignment horizontal="center" vertical="center" shrinkToFit="1"/>
    </xf>
    <xf numFmtId="37" fontId="5" fillId="0" borderId="30" xfId="0" applyNumberFormat="1" applyFont="1" applyFill="1" applyBorder="1" applyAlignment="1">
      <alignment horizontal="center" vertical="center" shrinkToFit="1"/>
    </xf>
    <xf numFmtId="37" fontId="5" fillId="0" borderId="7" xfId="0" applyNumberFormat="1" applyFont="1" applyFill="1" applyBorder="1" applyAlignment="1" applyProtection="1">
      <alignment horizontal="center" vertical="center" shrinkToFit="1"/>
    </xf>
    <xf numFmtId="37" fontId="5" fillId="0" borderId="7" xfId="0" applyNumberFormat="1" applyFont="1" applyFill="1" applyBorder="1" applyAlignment="1">
      <alignment horizontal="center" vertical="center" shrinkToFit="1"/>
    </xf>
    <xf numFmtId="37" fontId="4" fillId="0" borderId="0" xfId="0" applyNumberFormat="1" applyFont="1" applyFill="1" applyBorder="1" applyAlignment="1" applyProtection="1">
      <alignment horizontal="left" vertical="center" shrinkToFit="1"/>
      <protection locked="0"/>
    </xf>
    <xf numFmtId="37" fontId="4" fillId="0" borderId="0" xfId="0" applyNumberFormat="1" applyFont="1" applyFill="1" applyBorder="1" applyAlignment="1">
      <alignment horizontal="right" vertical="center" shrinkToFit="1"/>
    </xf>
    <xf numFmtId="37" fontId="4" fillId="0" borderId="0" xfId="0" applyNumberFormat="1" applyFont="1" applyFill="1" applyAlignment="1" applyProtection="1">
      <alignment horizontal="left" vertical="center" shrinkToFit="1"/>
      <protection locked="0"/>
    </xf>
    <xf numFmtId="37" fontId="10" fillId="0" borderId="29" xfId="0" applyNumberFormat="1" applyFont="1" applyFill="1" applyBorder="1" applyAlignment="1">
      <alignment horizontal="center" vertical="center" shrinkToFit="1"/>
    </xf>
    <xf numFmtId="37" fontId="10" fillId="0" borderId="30" xfId="0" applyNumberFormat="1" applyFont="1" applyFill="1" applyBorder="1" applyAlignment="1">
      <alignment horizontal="center" vertical="center" shrinkToFit="1"/>
    </xf>
    <xf numFmtId="37" fontId="5" fillId="0" borderId="2" xfId="0" applyNumberFormat="1" applyFont="1" applyFill="1" applyBorder="1" applyAlignment="1" applyProtection="1">
      <alignment horizontal="center" vertical="center" shrinkToFit="1"/>
    </xf>
    <xf numFmtId="37" fontId="5" fillId="0" borderId="29" xfId="0" applyNumberFormat="1" applyFont="1" applyFill="1" applyBorder="1" applyAlignment="1" applyProtection="1">
      <alignment horizontal="center" vertical="center" shrinkToFit="1"/>
    </xf>
    <xf numFmtId="37" fontId="5" fillId="0" borderId="30" xfId="0" applyNumberFormat="1" applyFont="1" applyFill="1" applyBorder="1" applyAlignment="1" applyProtection="1">
      <alignment horizontal="center" vertical="center" shrinkToFit="1"/>
    </xf>
    <xf numFmtId="37" fontId="4" fillId="0" borderId="0" xfId="0" applyNumberFormat="1" applyFont="1" applyFill="1" applyBorder="1" applyAlignment="1" applyProtection="1">
      <alignment horizontal="right" vertical="center" shrinkToFit="1"/>
    </xf>
    <xf numFmtId="37" fontId="4" fillId="0" borderId="31" xfId="0" applyFont="1" applyFill="1" applyBorder="1" applyAlignment="1">
      <alignment horizontal="distributed" vertical="center"/>
    </xf>
    <xf numFmtId="37" fontId="4" fillId="0" borderId="3" xfId="0" applyFont="1" applyFill="1" applyBorder="1" applyAlignment="1">
      <alignment horizontal="distributed" vertical="center"/>
    </xf>
    <xf numFmtId="37" fontId="4" fillId="0" borderId="0" xfId="0" applyFont="1" applyFill="1" applyBorder="1" applyAlignment="1">
      <alignment horizontal="right" vertical="center"/>
    </xf>
    <xf numFmtId="37" fontId="4" fillId="0" borderId="7" xfId="0" applyFont="1" applyFill="1" applyBorder="1" applyAlignment="1">
      <alignment horizontal="center" vertical="center"/>
    </xf>
    <xf numFmtId="37" fontId="4" fillId="0" borderId="2" xfId="0" applyFont="1" applyFill="1" applyBorder="1" applyAlignment="1">
      <alignment horizontal="center" vertical="center"/>
    </xf>
    <xf numFmtId="37" fontId="4" fillId="0" borderId="29" xfId="0" applyFont="1" applyFill="1" applyBorder="1" applyAlignment="1">
      <alignment horizontal="center" vertical="center"/>
    </xf>
    <xf numFmtId="37" fontId="4" fillId="0" borderId="2" xfId="0" applyFont="1" applyFill="1" applyBorder="1" applyAlignment="1" applyProtection="1">
      <alignment horizontal="center" vertical="center" shrinkToFit="1"/>
    </xf>
    <xf numFmtId="37" fontId="4" fillId="0" borderId="29" xfId="0" applyFont="1" applyFill="1" applyBorder="1" applyAlignment="1" applyProtection="1">
      <alignment horizontal="center" vertical="center" shrinkToFit="1"/>
    </xf>
    <xf numFmtId="37" fontId="4" fillId="0" borderId="30" xfId="0" applyFont="1" applyFill="1" applyBorder="1" applyAlignment="1" applyProtection="1">
      <alignment horizontal="center" vertical="center" shrinkToFit="1"/>
    </xf>
    <xf numFmtId="37" fontId="4" fillId="0" borderId="2" xfId="0" applyFont="1" applyFill="1" applyBorder="1" applyAlignment="1" applyProtection="1">
      <alignment horizontal="center" vertical="center"/>
    </xf>
    <xf numFmtId="37" fontId="4" fillId="0" borderId="29" xfId="0" applyFont="1" applyFill="1" applyBorder="1" applyAlignment="1" applyProtection="1">
      <alignment horizontal="center" vertical="center"/>
    </xf>
    <xf numFmtId="37" fontId="4" fillId="0" borderId="30" xfId="0" applyFont="1" applyFill="1" applyBorder="1" applyAlignment="1" applyProtection="1">
      <alignment horizontal="center" vertical="center"/>
    </xf>
    <xf numFmtId="37" fontId="4" fillId="0" borderId="9" xfId="0" applyFont="1" applyFill="1" applyBorder="1" applyAlignment="1" applyProtection="1">
      <alignment horizontal="distributed" vertical="center"/>
    </xf>
    <xf numFmtId="37" fontId="4" fillId="0" borderId="4" xfId="0" applyFont="1" applyFill="1" applyBorder="1" applyAlignment="1" applyProtection="1">
      <alignment horizontal="distributed" vertical="center"/>
    </xf>
    <xf numFmtId="37" fontId="4" fillId="0" borderId="7" xfId="0" applyFont="1" applyFill="1" applyBorder="1" applyAlignment="1" applyProtection="1">
      <alignment horizontal="center" vertical="center" wrapText="1" shrinkToFit="1"/>
    </xf>
    <xf numFmtId="37" fontId="4" fillId="0" borderId="7" xfId="0" applyFont="1" applyFill="1" applyBorder="1" applyAlignment="1" applyProtection="1">
      <alignment horizontal="center" vertical="center"/>
    </xf>
    <xf numFmtId="37" fontId="4" fillId="0" borderId="2" xfId="0" applyFont="1" applyFill="1" applyBorder="1" applyAlignment="1" applyProtection="1">
      <alignment horizontal="distributed" vertical="center"/>
    </xf>
    <xf numFmtId="37" fontId="4" fillId="0" borderId="29" xfId="0" applyFont="1" applyFill="1" applyBorder="1" applyAlignment="1" applyProtection="1">
      <alignment horizontal="distributed" vertical="center"/>
    </xf>
    <xf numFmtId="37" fontId="4" fillId="0" borderId="31" xfId="0" applyFont="1" applyFill="1" applyBorder="1" applyAlignment="1">
      <alignment horizontal="center" vertical="center"/>
    </xf>
    <xf numFmtId="37" fontId="4" fillId="0" borderId="6" xfId="0" applyFont="1" applyFill="1" applyBorder="1" applyAlignment="1">
      <alignment horizontal="center" vertical="center"/>
    </xf>
    <xf numFmtId="37" fontId="4" fillId="0" borderId="21" xfId="0" applyFont="1" applyFill="1" applyBorder="1" applyAlignment="1">
      <alignment horizontal="center" vertical="center"/>
    </xf>
    <xf numFmtId="37" fontId="4" fillId="0" borderId="30" xfId="0" applyFont="1" applyFill="1" applyBorder="1" applyAlignment="1">
      <alignment horizontal="center" vertical="center"/>
    </xf>
    <xf numFmtId="37" fontId="4" fillId="0" borderId="31" xfId="0" applyFont="1" applyFill="1" applyBorder="1" applyAlignment="1" applyProtection="1">
      <alignment horizontal="center" vertical="center" shrinkToFit="1"/>
    </xf>
    <xf numFmtId="37" fontId="4" fillId="0" borderId="6" xfId="0" applyFont="1" applyFill="1" applyBorder="1" applyAlignment="1" applyProtection="1">
      <alignment horizontal="center" vertical="center" shrinkToFit="1"/>
    </xf>
    <xf numFmtId="37" fontId="4" fillId="0" borderId="21" xfId="0" applyFont="1" applyFill="1" applyBorder="1" applyAlignment="1" applyProtection="1">
      <alignment horizontal="center" vertical="center" shrinkToFit="1"/>
    </xf>
    <xf numFmtId="37" fontId="4" fillId="0" borderId="6" xfId="0" applyFont="1" applyFill="1" applyBorder="1" applyAlignment="1">
      <alignment horizontal="distributed" vertical="center"/>
    </xf>
    <xf numFmtId="37" fontId="4" fillId="0" borderId="1" xfId="0" applyFont="1" applyFill="1" applyBorder="1" applyAlignment="1">
      <alignment horizontal="distributed" vertical="center"/>
    </xf>
    <xf numFmtId="37" fontId="4" fillId="0" borderId="0" xfId="0" applyFont="1" applyFill="1" applyBorder="1" applyAlignment="1">
      <alignment horizontal="distributed" vertical="center"/>
    </xf>
    <xf numFmtId="37" fontId="4" fillId="0" borderId="5" xfId="0" applyFont="1" applyFill="1" applyBorder="1" applyAlignment="1">
      <alignment horizontal="distributed" vertical="center"/>
    </xf>
    <xf numFmtId="37" fontId="4" fillId="0" borderId="21" xfId="0" applyFont="1" applyFill="1" applyBorder="1" applyAlignment="1">
      <alignment horizontal="center" vertical="center" shrinkToFit="1"/>
    </xf>
    <xf numFmtId="37" fontId="4" fillId="0" borderId="20" xfId="0" applyFont="1" applyFill="1" applyBorder="1" applyAlignment="1">
      <alignment horizontal="center" vertical="center" shrinkToFit="1"/>
    </xf>
    <xf numFmtId="37" fontId="4" fillId="0" borderId="8" xfId="0" applyFont="1" applyFill="1" applyBorder="1" applyAlignment="1">
      <alignment horizontal="center" vertical="center" shrinkToFit="1"/>
    </xf>
    <xf numFmtId="37" fontId="4" fillId="0" borderId="4" xfId="0" applyFont="1" applyFill="1" applyBorder="1" applyAlignment="1">
      <alignment horizontal="center" vertical="center" shrinkToFit="1"/>
    </xf>
    <xf numFmtId="37" fontId="4" fillId="0" borderId="3" xfId="0" applyFont="1" applyFill="1" applyBorder="1" applyAlignment="1">
      <alignment horizontal="center" vertical="center"/>
    </xf>
    <xf numFmtId="37" fontId="4" fillId="0" borderId="21" xfId="0" applyFont="1" applyFill="1" applyBorder="1" applyAlignment="1" applyProtection="1">
      <alignment horizontal="center" vertical="center"/>
    </xf>
    <xf numFmtId="37" fontId="4" fillId="0" borderId="20" xfId="0" applyFont="1" applyFill="1" applyBorder="1" applyAlignment="1" applyProtection="1">
      <alignment horizontal="center" vertical="center"/>
    </xf>
    <xf numFmtId="37" fontId="4" fillId="0" borderId="8" xfId="0" applyFont="1" applyFill="1" applyBorder="1" applyAlignment="1">
      <alignment horizontal="center" vertical="center"/>
    </xf>
    <xf numFmtId="37" fontId="4" fillId="0" borderId="4" xfId="0" applyFont="1" applyFill="1" applyBorder="1" applyAlignment="1">
      <alignment horizontal="center" vertical="center"/>
    </xf>
    <xf numFmtId="37" fontId="4" fillId="0" borderId="8" xfId="0" applyFont="1" applyFill="1" applyBorder="1" applyAlignment="1" applyProtection="1">
      <alignment horizontal="center" vertical="center" textRotation="255" shrinkToFit="1"/>
    </xf>
    <xf numFmtId="37" fontId="4" fillId="0" borderId="9" xfId="0" applyFont="1" applyFill="1" applyBorder="1" applyAlignment="1" applyProtection="1">
      <alignment horizontal="center" vertical="center" textRotation="255" shrinkToFit="1"/>
    </xf>
    <xf numFmtId="37" fontId="4" fillId="0" borderId="4" xfId="0" applyFont="1" applyFill="1" applyBorder="1" applyAlignment="1" applyProtection="1">
      <alignment horizontal="center" vertical="center" textRotation="255" shrinkToFit="1"/>
    </xf>
    <xf numFmtId="37" fontId="4" fillId="0" borderId="37" xfId="0" applyFont="1" applyFill="1" applyBorder="1" applyAlignment="1" applyProtection="1">
      <alignment horizontal="center" vertical="center" textRotation="255"/>
    </xf>
    <xf numFmtId="37" fontId="4" fillId="0" borderId="9" xfId="0" applyFont="1" applyFill="1" applyBorder="1" applyAlignment="1" applyProtection="1">
      <alignment horizontal="center" vertical="center" textRotation="255"/>
    </xf>
    <xf numFmtId="37" fontId="4" fillId="0" borderId="4" xfId="0" applyFont="1" applyFill="1" applyBorder="1" applyAlignment="1" applyProtection="1">
      <alignment horizontal="center" vertical="center" textRotation="255"/>
    </xf>
    <xf numFmtId="37" fontId="4" fillId="0" borderId="8" xfId="0" applyFont="1" applyFill="1" applyBorder="1" applyAlignment="1" applyProtection="1">
      <alignment horizontal="distributed" vertical="center"/>
    </xf>
    <xf numFmtId="37" fontId="4" fillId="0" borderId="37" xfId="0" applyFont="1" applyFill="1" applyBorder="1" applyAlignment="1" applyProtection="1">
      <alignment horizontal="distributed" vertical="center"/>
    </xf>
    <xf numFmtId="37" fontId="5" fillId="0" borderId="34" xfId="0" applyFont="1" applyFill="1" applyBorder="1" applyAlignment="1">
      <alignment horizontal="center" vertical="center"/>
    </xf>
    <xf numFmtId="37" fontId="5" fillId="0" borderId="38" xfId="0" applyFont="1" applyFill="1" applyBorder="1" applyAlignment="1">
      <alignment horizontal="center" vertical="center"/>
    </xf>
    <xf numFmtId="37" fontId="5" fillId="0" borderId="35" xfId="0" applyFont="1" applyFill="1" applyBorder="1" applyAlignment="1">
      <alignment horizontal="center" vertical="center"/>
    </xf>
    <xf numFmtId="37" fontId="4" fillId="0" borderId="1" xfId="0" applyFont="1" applyFill="1" applyBorder="1" applyAlignment="1">
      <alignment horizontal="center" vertical="center"/>
    </xf>
    <xf numFmtId="37" fontId="4" fillId="0" borderId="0" xfId="0" applyFont="1" applyFill="1" applyBorder="1" applyAlignment="1">
      <alignment horizontal="center" vertical="center"/>
    </xf>
    <xf numFmtId="37" fontId="4" fillId="0" borderId="13" xfId="0" applyFont="1" applyFill="1" applyBorder="1" applyAlignment="1">
      <alignment horizontal="center" vertical="center"/>
    </xf>
    <xf numFmtId="37" fontId="4" fillId="0" borderId="21" xfId="0" applyFont="1" applyFill="1" applyBorder="1" applyAlignment="1">
      <alignment horizontal="distributed" vertical="center"/>
    </xf>
    <xf numFmtId="37" fontId="4" fillId="0" borderId="13" xfId="0" applyFont="1" applyFill="1" applyBorder="1" applyAlignment="1">
      <alignment horizontal="distributed" vertical="center"/>
    </xf>
    <xf numFmtId="37" fontId="4" fillId="0" borderId="20" xfId="0" applyFont="1" applyFill="1" applyBorder="1" applyAlignment="1">
      <alignment horizontal="distributed" vertical="center"/>
    </xf>
    <xf numFmtId="37" fontId="4" fillId="0" borderId="8" xfId="0" applyFont="1" applyFill="1" applyBorder="1" applyAlignment="1" applyProtection="1">
      <alignment horizontal="center" vertical="center"/>
    </xf>
    <xf numFmtId="37" fontId="4" fillId="0" borderId="4" xfId="0" applyFont="1" applyFill="1" applyBorder="1" applyAlignment="1" applyProtection="1">
      <alignment horizontal="center" vertical="center"/>
    </xf>
    <xf numFmtId="37" fontId="4" fillId="0" borderId="31" xfId="0" applyFont="1" applyFill="1" applyBorder="1" applyAlignment="1" applyProtection="1">
      <alignment horizontal="center" vertical="center"/>
    </xf>
    <xf numFmtId="37" fontId="4" fillId="0" borderId="6" xfId="0" applyFont="1" applyFill="1" applyBorder="1" applyAlignment="1" applyProtection="1">
      <alignment horizontal="center" vertical="center"/>
    </xf>
    <xf numFmtId="37" fontId="4" fillId="0" borderId="1" xfId="0" applyFont="1" applyFill="1" applyBorder="1" applyAlignment="1" applyProtection="1">
      <alignment horizontal="center" vertical="center"/>
    </xf>
    <xf numFmtId="37" fontId="4" fillId="0" borderId="3" xfId="0" applyFont="1" applyFill="1" applyBorder="1" applyAlignment="1" applyProtection="1">
      <alignment horizontal="center" vertical="center"/>
    </xf>
    <xf numFmtId="37" fontId="4" fillId="0" borderId="5" xfId="0" applyFont="1" applyFill="1" applyBorder="1" applyAlignment="1" applyProtection="1">
      <alignment horizontal="center" vertical="center"/>
    </xf>
    <xf numFmtId="37" fontId="4" fillId="0" borderId="9" xfId="0" applyFont="1" applyFill="1" applyBorder="1" applyAlignment="1" applyProtection="1">
      <alignment horizontal="center" vertical="center"/>
    </xf>
    <xf numFmtId="37" fontId="4" fillId="0" borderId="9" xfId="0" applyFont="1" applyFill="1" applyBorder="1" applyAlignment="1">
      <alignment horizontal="center" vertical="center"/>
    </xf>
    <xf numFmtId="37" fontId="4" fillId="0" borderId="9" xfId="0" applyFont="1" applyFill="1" applyBorder="1" applyAlignment="1">
      <alignment horizontal="center" vertical="center" textRotation="255"/>
    </xf>
    <xf numFmtId="37" fontId="4" fillId="0" borderId="4" xfId="0" applyFont="1" applyFill="1" applyBorder="1" applyAlignment="1">
      <alignment horizontal="center" vertical="center" textRotation="255"/>
    </xf>
    <xf numFmtId="37" fontId="4" fillId="0" borderId="0" xfId="0" applyFont="1" applyFill="1" applyAlignment="1">
      <alignment horizontal="right"/>
    </xf>
    <xf numFmtId="37" fontId="4" fillId="0" borderId="2" xfId="0" applyFont="1" applyFill="1" applyBorder="1" applyAlignment="1">
      <alignment horizontal="center" vertical="center" shrinkToFit="1"/>
    </xf>
    <xf numFmtId="37" fontId="4" fillId="0" borderId="29" xfId="0" applyFont="1" applyFill="1" applyBorder="1" applyAlignment="1">
      <alignment horizontal="center" vertical="center" shrinkToFit="1"/>
    </xf>
    <xf numFmtId="37" fontId="4" fillId="0" borderId="30" xfId="0" applyFont="1" applyFill="1" applyBorder="1" applyAlignment="1">
      <alignment horizontal="center" vertical="center" shrinkToFit="1"/>
    </xf>
    <xf numFmtId="37" fontId="4" fillId="0" borderId="31" xfId="0" applyFont="1" applyFill="1" applyBorder="1" applyAlignment="1">
      <alignment horizontal="distributed" vertical="distributed"/>
    </xf>
    <xf numFmtId="37" fontId="4" fillId="0" borderId="21" xfId="0" applyFont="1" applyFill="1" applyBorder="1" applyAlignment="1">
      <alignment horizontal="distributed" vertical="distributed"/>
    </xf>
    <xf numFmtId="37" fontId="4" fillId="0" borderId="3" xfId="0" applyFont="1" applyFill="1" applyBorder="1" applyAlignment="1">
      <alignment horizontal="distributed" vertical="distributed"/>
    </xf>
    <xf numFmtId="37" fontId="4" fillId="0" borderId="20" xfId="0" applyFont="1" applyFill="1" applyBorder="1" applyAlignment="1">
      <alignment horizontal="distributed" vertical="distributed"/>
    </xf>
    <xf numFmtId="37" fontId="4" fillId="0" borderId="8" xfId="0" applyFont="1" applyFill="1" applyBorder="1" applyAlignment="1">
      <alignment horizontal="center" vertical="center" textRotation="255"/>
    </xf>
    <xf numFmtId="37" fontId="5" fillId="0" borderId="4" xfId="0" applyNumberFormat="1" applyFont="1" applyFill="1" applyBorder="1" applyAlignment="1">
      <alignment vertical="center" shrinkToFit="1"/>
    </xf>
    <xf numFmtId="37" fontId="4" fillId="0" borderId="5" xfId="0" applyNumberFormat="1" applyFont="1" applyFill="1" applyBorder="1" applyAlignment="1" applyProtection="1">
      <alignment vertical="center" shrinkToFit="1"/>
      <protection locked="0"/>
    </xf>
    <xf numFmtId="37" fontId="4" fillId="0" borderId="5" xfId="0" applyNumberFormat="1" applyFont="1" applyFill="1" applyBorder="1" applyAlignment="1">
      <alignment vertical="center" shrinkToFit="1"/>
    </xf>
    <xf numFmtId="37" fontId="4" fillId="2" borderId="5" xfId="0" applyNumberFormat="1" applyFont="1" applyFill="1" applyBorder="1" applyAlignment="1">
      <alignment horizontal="center" vertical="center" shrinkToFit="1"/>
    </xf>
  </cellXfs>
  <cellStyles count="4">
    <cellStyle name="桁区切り 2" xfId="1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colors>
    <mruColors>
      <color rgb="FFCCECFF"/>
      <color rgb="FF99CCFF"/>
      <color rgb="FF99FFCC"/>
      <color rgb="FFFFFF66"/>
      <color rgb="FFFEC3B0"/>
      <color rgb="FFCCFFCC"/>
      <color rgb="FFFF00FF"/>
      <color rgb="FF99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13607</xdr:colOff>
      <xdr:row>1</xdr:row>
      <xdr:rowOff>54428</xdr:rowOff>
    </xdr:from>
    <xdr:to>
      <xdr:col>13</xdr:col>
      <xdr:colOff>394606</xdr:colOff>
      <xdr:row>6</xdr:row>
      <xdr:rowOff>95249</xdr:rowOff>
    </xdr:to>
    <xdr:sp macro="" textlink="">
      <xdr:nvSpPr>
        <xdr:cNvPr id="3" name="テキスト ボックス 2"/>
        <xdr:cNvSpPr txBox="1"/>
      </xdr:nvSpPr>
      <xdr:spPr>
        <a:xfrm>
          <a:off x="4435928" y="693964"/>
          <a:ext cx="4422321" cy="1006928"/>
        </a:xfrm>
        <a:prstGeom prst="rect">
          <a:avLst/>
        </a:prstGeom>
        <a:noFill/>
        <a:ln w="127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教育調査　</a:t>
          </a:r>
          <a:r>
            <a:rPr kumimoji="1" lang="ja-JP" altLang="en-US" sz="1600">
              <a:solidFill>
                <a:sysClr val="windowText" lastClr="000000"/>
              </a:solidFill>
            </a:rPr>
            <a:t>（速報）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ctr"/>
          <a:endParaRPr kumimoji="1" lang="en-US" altLang="ja-JP" sz="1600"/>
        </a:p>
        <a:p>
          <a:pPr algn="ctr"/>
          <a:r>
            <a:rPr kumimoji="1" lang="ja-JP" altLang="en-US" sz="1600"/>
            <a:t>神戸市立学校園　学級数、児童生徒数等</a:t>
          </a:r>
          <a:endParaRPr kumimoji="1" lang="en-US" altLang="ja-JP" sz="1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225273</xdr:rowOff>
    </xdr:from>
    <xdr:to>
      <xdr:col>17</xdr:col>
      <xdr:colOff>625929</xdr:colOff>
      <xdr:row>3</xdr:row>
      <xdr:rowOff>31750</xdr:rowOff>
    </xdr:to>
    <xdr:sp macro="" textlink="">
      <xdr:nvSpPr>
        <xdr:cNvPr id="2" name="テキスト ボックス 1"/>
        <xdr:cNvSpPr txBox="1"/>
      </xdr:nvSpPr>
      <xdr:spPr>
        <a:xfrm>
          <a:off x="11038417" y="468690"/>
          <a:ext cx="1641929" cy="293310"/>
        </a:xfrm>
        <a:prstGeom prst="rect">
          <a:avLst/>
        </a:prstGeom>
        <a:solidFill>
          <a:schemeClr val="accent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↓入力後、ここも確認！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353787</xdr:colOff>
      <xdr:row>3</xdr:row>
      <xdr:rowOff>81643</xdr:rowOff>
    </xdr:from>
    <xdr:to>
      <xdr:col>44</xdr:col>
      <xdr:colOff>748394</xdr:colOff>
      <xdr:row>3</xdr:row>
      <xdr:rowOff>326571</xdr:rowOff>
    </xdr:to>
    <xdr:sp macro="" textlink="">
      <xdr:nvSpPr>
        <xdr:cNvPr id="2" name="テキスト ボックス 1"/>
        <xdr:cNvSpPr txBox="1"/>
      </xdr:nvSpPr>
      <xdr:spPr>
        <a:xfrm>
          <a:off x="27649716" y="870857"/>
          <a:ext cx="1646464" cy="244928"/>
        </a:xfrm>
        <a:prstGeom prst="rect">
          <a:avLst/>
        </a:prstGeom>
        <a:solidFill>
          <a:schemeClr val="accent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↓入力後、ここも確認！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</xdr:row>
      <xdr:rowOff>108857</xdr:rowOff>
    </xdr:from>
    <xdr:to>
      <xdr:col>24</xdr:col>
      <xdr:colOff>625929</xdr:colOff>
      <xdr:row>3</xdr:row>
      <xdr:rowOff>54427</xdr:rowOff>
    </xdr:to>
    <xdr:sp macro="" textlink="">
      <xdr:nvSpPr>
        <xdr:cNvPr id="3" name="テキスト ボックス 2"/>
        <xdr:cNvSpPr txBox="1"/>
      </xdr:nvSpPr>
      <xdr:spPr>
        <a:xfrm>
          <a:off x="14722929" y="911678"/>
          <a:ext cx="1646464" cy="244928"/>
        </a:xfrm>
        <a:prstGeom prst="rect">
          <a:avLst/>
        </a:prstGeom>
        <a:solidFill>
          <a:schemeClr val="accent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↓入力後、ここも確認！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2</xdr:row>
      <xdr:rowOff>272143</xdr:rowOff>
    </xdr:from>
    <xdr:to>
      <xdr:col>37</xdr:col>
      <xdr:colOff>625928</xdr:colOff>
      <xdr:row>3</xdr:row>
      <xdr:rowOff>217713</xdr:rowOff>
    </xdr:to>
    <xdr:sp macro="" textlink="">
      <xdr:nvSpPr>
        <xdr:cNvPr id="2" name="テキスト ボックス 1"/>
        <xdr:cNvSpPr txBox="1"/>
      </xdr:nvSpPr>
      <xdr:spPr>
        <a:xfrm>
          <a:off x="20941393" y="1074964"/>
          <a:ext cx="1646464" cy="244928"/>
        </a:xfrm>
        <a:prstGeom prst="rect">
          <a:avLst/>
        </a:prstGeom>
        <a:solidFill>
          <a:schemeClr val="accent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↓入力後、ここも確認！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3</xdr:row>
      <xdr:rowOff>108857</xdr:rowOff>
    </xdr:from>
    <xdr:to>
      <xdr:col>19</xdr:col>
      <xdr:colOff>625929</xdr:colOff>
      <xdr:row>4</xdr:row>
      <xdr:rowOff>54427</xdr:rowOff>
    </xdr:to>
    <xdr:sp macro="" textlink="">
      <xdr:nvSpPr>
        <xdr:cNvPr id="3" name="テキスト ボックス 2"/>
        <xdr:cNvSpPr txBox="1"/>
      </xdr:nvSpPr>
      <xdr:spPr>
        <a:xfrm>
          <a:off x="14678025" y="908957"/>
          <a:ext cx="1645104" cy="240845"/>
        </a:xfrm>
        <a:prstGeom prst="rect">
          <a:avLst/>
        </a:prstGeom>
        <a:solidFill>
          <a:schemeClr val="accent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↓入力後、ここも確認！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108857</xdr:rowOff>
    </xdr:from>
    <xdr:to>
      <xdr:col>23</xdr:col>
      <xdr:colOff>625929</xdr:colOff>
      <xdr:row>4</xdr:row>
      <xdr:rowOff>54427</xdr:rowOff>
    </xdr:to>
    <xdr:sp macro="" textlink="">
      <xdr:nvSpPr>
        <xdr:cNvPr id="2" name="テキスト ボックス 1"/>
        <xdr:cNvSpPr txBox="1"/>
      </xdr:nvSpPr>
      <xdr:spPr>
        <a:xfrm>
          <a:off x="11820525" y="785132"/>
          <a:ext cx="1645104" cy="231320"/>
        </a:xfrm>
        <a:prstGeom prst="rect">
          <a:avLst/>
        </a:prstGeom>
        <a:solidFill>
          <a:schemeClr val="accent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↓入力後、ここも確認！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</xdr:row>
      <xdr:rowOff>108857</xdr:rowOff>
    </xdr:from>
    <xdr:to>
      <xdr:col>20</xdr:col>
      <xdr:colOff>625929</xdr:colOff>
      <xdr:row>3</xdr:row>
      <xdr:rowOff>54427</xdr:rowOff>
    </xdr:to>
    <xdr:sp macro="" textlink="">
      <xdr:nvSpPr>
        <xdr:cNvPr id="2" name="テキスト ボックス 1"/>
        <xdr:cNvSpPr txBox="1"/>
      </xdr:nvSpPr>
      <xdr:spPr>
        <a:xfrm>
          <a:off x="12230100" y="794657"/>
          <a:ext cx="1349829" cy="202745"/>
        </a:xfrm>
        <a:prstGeom prst="rect">
          <a:avLst/>
        </a:prstGeom>
        <a:solidFill>
          <a:schemeClr val="accent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↓入力後、ここも確認！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2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2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2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 tint="0.59999389629810485"/>
  </sheetPr>
  <dimension ref="A1:S27"/>
  <sheetViews>
    <sheetView showZeros="0" view="pageBreakPreview" zoomScale="90" zoomScaleNormal="75" zoomScaleSheetLayoutView="90" workbookViewId="0">
      <selection activeCell="S8" sqref="S8"/>
    </sheetView>
  </sheetViews>
  <sheetFormatPr defaultColWidth="10.69921875" defaultRowHeight="13.5" x14ac:dyDescent="0.2"/>
  <cols>
    <col min="1" max="1" width="11.09765625" style="4" customWidth="1"/>
    <col min="2" max="2" width="8.59765625" style="4" customWidth="1"/>
    <col min="3" max="3" width="9.09765625" style="4" bestFit="1" customWidth="1"/>
    <col min="4" max="4" width="6.09765625" style="4" bestFit="1" customWidth="1"/>
    <col min="5" max="12" width="5.69921875" style="4" customWidth="1"/>
    <col min="13" max="19" width="8.09765625" style="4" customWidth="1"/>
    <col min="20" max="16384" width="10.69921875" style="4"/>
  </cols>
  <sheetData>
    <row r="1" spans="1:19" ht="22.5" customHeight="1" x14ac:dyDescent="0.2">
      <c r="O1" s="6"/>
      <c r="P1" s="6"/>
      <c r="Q1" s="6"/>
      <c r="R1" s="6"/>
      <c r="S1" s="6"/>
    </row>
    <row r="2" spans="1:19" x14ac:dyDescent="0.2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 x14ac:dyDescent="0.2">
      <c r="E3" s="3"/>
      <c r="F3" s="3"/>
      <c r="G3" s="3"/>
      <c r="H3" s="3"/>
      <c r="I3" s="3"/>
      <c r="J3" s="3"/>
      <c r="K3" s="3"/>
      <c r="L3" s="3"/>
      <c r="M3" s="3"/>
      <c r="N3" s="3"/>
      <c r="O3" s="3"/>
      <c r="R3" s="3"/>
    </row>
    <row r="4" spans="1:19" ht="17.25" customHeight="1" x14ac:dyDescent="0.2">
      <c r="E4" s="3"/>
      <c r="I4" s="370"/>
      <c r="J4" s="370"/>
      <c r="K4" s="370"/>
      <c r="L4" s="370"/>
      <c r="M4" s="370"/>
      <c r="N4" s="370"/>
      <c r="O4" s="370"/>
      <c r="Q4" s="375" t="s">
        <v>453</v>
      </c>
      <c r="R4" s="375"/>
      <c r="S4" s="375"/>
    </row>
    <row r="5" spans="1:19" x14ac:dyDescent="0.2">
      <c r="E5" s="3"/>
      <c r="I5" s="3"/>
      <c r="J5" s="3"/>
      <c r="K5" s="3"/>
      <c r="L5" s="3"/>
      <c r="M5" s="3"/>
      <c r="N5" s="3"/>
      <c r="O5" s="3"/>
      <c r="Q5" s="376" t="s">
        <v>445</v>
      </c>
      <c r="R5" s="376"/>
      <c r="S5" s="376"/>
    </row>
    <row r="6" spans="1:19" ht="17.25" customHeight="1" x14ac:dyDescent="0.2">
      <c r="E6" s="3"/>
      <c r="I6" s="370"/>
      <c r="J6" s="370"/>
      <c r="K6" s="370"/>
      <c r="L6" s="370"/>
      <c r="M6" s="370"/>
      <c r="N6" s="370"/>
      <c r="O6" s="370"/>
      <c r="R6" s="3"/>
    </row>
    <row r="7" spans="1:19" x14ac:dyDescent="0.2">
      <c r="E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9" ht="34.5" customHeight="1" x14ac:dyDescent="0.2"/>
    <row r="9" spans="1:19" ht="24" customHeight="1" x14ac:dyDescent="0.2">
      <c r="A9" s="7" t="s">
        <v>391</v>
      </c>
      <c r="B9" s="3"/>
      <c r="C9" s="3"/>
      <c r="D9" s="3"/>
      <c r="E9" s="373"/>
      <c r="F9" s="373"/>
      <c r="G9" s="373"/>
      <c r="H9" s="373"/>
      <c r="I9" s="373"/>
      <c r="J9" s="373"/>
      <c r="K9" s="373"/>
      <c r="L9" s="373"/>
      <c r="M9" s="373"/>
      <c r="N9" s="373"/>
      <c r="O9" s="373"/>
      <c r="P9" s="373"/>
      <c r="Q9" s="373"/>
      <c r="R9" s="371" t="s">
        <v>443</v>
      </c>
      <c r="S9" s="372"/>
    </row>
    <row r="10" spans="1:19" ht="23.25" customHeight="1" x14ac:dyDescent="0.2">
      <c r="A10" s="357" t="s">
        <v>119</v>
      </c>
      <c r="B10" s="357"/>
      <c r="C10" s="358" t="s">
        <v>366</v>
      </c>
      <c r="D10" s="374" t="s">
        <v>83</v>
      </c>
      <c r="E10" s="374"/>
      <c r="F10" s="374"/>
      <c r="G10" s="374"/>
      <c r="H10" s="374"/>
      <c r="I10" s="374"/>
      <c r="J10" s="374"/>
      <c r="K10" s="374"/>
      <c r="L10" s="374"/>
      <c r="M10" s="374" t="s">
        <v>421</v>
      </c>
      <c r="N10" s="374"/>
      <c r="O10" s="374"/>
      <c r="P10" s="374"/>
      <c r="Q10" s="374"/>
      <c r="R10" s="374"/>
      <c r="S10" s="374"/>
    </row>
    <row r="11" spans="1:19" x14ac:dyDescent="0.2">
      <c r="A11" s="357"/>
      <c r="B11" s="357"/>
      <c r="C11" s="359"/>
      <c r="D11" s="368" t="s">
        <v>33</v>
      </c>
      <c r="E11" s="214" t="s">
        <v>2</v>
      </c>
      <c r="F11" s="214" t="s">
        <v>3</v>
      </c>
      <c r="G11" s="214" t="s">
        <v>4</v>
      </c>
      <c r="H11" s="214" t="s">
        <v>5</v>
      </c>
      <c r="I11" s="214" t="s">
        <v>429</v>
      </c>
      <c r="J11" s="214" t="s">
        <v>7</v>
      </c>
      <c r="K11" s="214" t="s">
        <v>8</v>
      </c>
      <c r="L11" s="361" t="s">
        <v>343</v>
      </c>
      <c r="M11" s="368" t="s">
        <v>33</v>
      </c>
      <c r="N11" s="214" t="s">
        <v>2</v>
      </c>
      <c r="O11" s="214" t="s">
        <v>3</v>
      </c>
      <c r="P11" s="214" t="s">
        <v>4</v>
      </c>
      <c r="Q11" s="214" t="s">
        <v>5</v>
      </c>
      <c r="R11" s="214" t="s">
        <v>6</v>
      </c>
      <c r="S11" s="214" t="s">
        <v>7</v>
      </c>
    </row>
    <row r="12" spans="1:19" x14ac:dyDescent="0.2">
      <c r="A12" s="358"/>
      <c r="B12" s="358"/>
      <c r="C12" s="359"/>
      <c r="D12" s="369"/>
      <c r="E12" s="215" t="s">
        <v>415</v>
      </c>
      <c r="F12" s="215" t="s">
        <v>416</v>
      </c>
      <c r="G12" s="215" t="s">
        <v>417</v>
      </c>
      <c r="H12" s="215"/>
      <c r="I12" s="215"/>
      <c r="J12" s="215"/>
      <c r="K12" s="215"/>
      <c r="L12" s="362"/>
      <c r="M12" s="369"/>
      <c r="N12" s="215" t="s">
        <v>415</v>
      </c>
      <c r="O12" s="215" t="s">
        <v>416</v>
      </c>
      <c r="P12" s="215" t="s">
        <v>417</v>
      </c>
      <c r="Q12" s="215"/>
      <c r="R12" s="215"/>
      <c r="S12" s="215"/>
    </row>
    <row r="13" spans="1:19" x14ac:dyDescent="0.2">
      <c r="A13" s="357"/>
      <c r="B13" s="357"/>
      <c r="C13" s="360"/>
      <c r="D13" s="367"/>
      <c r="E13" s="213" t="s">
        <v>418</v>
      </c>
      <c r="F13" s="213" t="s">
        <v>419</v>
      </c>
      <c r="G13" s="213" t="s">
        <v>420</v>
      </c>
      <c r="H13" s="213"/>
      <c r="I13" s="213"/>
      <c r="J13" s="213"/>
      <c r="K13" s="213"/>
      <c r="L13" s="363"/>
      <c r="M13" s="367"/>
      <c r="N13" s="213" t="s">
        <v>418</v>
      </c>
      <c r="O13" s="213" t="s">
        <v>419</v>
      </c>
      <c r="P13" s="213" t="s">
        <v>420</v>
      </c>
      <c r="Q13" s="213"/>
      <c r="R13" s="213"/>
      <c r="S13" s="213"/>
    </row>
    <row r="14" spans="1:19" ht="28.5" customHeight="1" x14ac:dyDescent="0.2">
      <c r="A14" s="360" t="s">
        <v>73</v>
      </c>
      <c r="B14" s="360"/>
      <c r="C14" s="139">
        <v>32</v>
      </c>
      <c r="D14" s="100">
        <f>幼稚園!B6</f>
        <v>83</v>
      </c>
      <c r="E14" s="100">
        <f>幼稚園!C6</f>
        <v>9</v>
      </c>
      <c r="F14" s="100">
        <f>幼稚園!D6</f>
        <v>36</v>
      </c>
      <c r="G14" s="100">
        <f>幼稚園!E6</f>
        <v>38</v>
      </c>
      <c r="H14" s="100"/>
      <c r="I14" s="100"/>
      <c r="J14" s="100"/>
      <c r="K14" s="100">
        <f>幼稚園!F6</f>
        <v>0</v>
      </c>
      <c r="L14" s="100">
        <v>0</v>
      </c>
      <c r="M14" s="100">
        <f>幼稚園!H6</f>
        <v>1282</v>
      </c>
      <c r="N14" s="100">
        <f>幼稚園!I6</f>
        <v>169</v>
      </c>
      <c r="O14" s="100">
        <f>幼稚園!J6</f>
        <v>502</v>
      </c>
      <c r="P14" s="100">
        <f>幼稚園!K6</f>
        <v>611</v>
      </c>
      <c r="Q14" s="100"/>
      <c r="R14" s="100"/>
      <c r="S14" s="100"/>
    </row>
    <row r="15" spans="1:19" ht="28.5" customHeight="1" x14ac:dyDescent="0.2">
      <c r="A15" s="357" t="s">
        <v>70</v>
      </c>
      <c r="B15" s="357"/>
      <c r="C15" s="139" t="s">
        <v>440</v>
      </c>
      <c r="D15" s="8">
        <f>小学校!B6</f>
        <v>2835</v>
      </c>
      <c r="E15" s="8">
        <f>小学校!C6</f>
        <v>414</v>
      </c>
      <c r="F15" s="8">
        <f>小学校!D6</f>
        <v>400</v>
      </c>
      <c r="G15" s="8">
        <f>小学校!E6</f>
        <v>402</v>
      </c>
      <c r="H15" s="8">
        <f>小学校!F6</f>
        <v>399</v>
      </c>
      <c r="I15" s="8">
        <f>小学校!G6</f>
        <v>386</v>
      </c>
      <c r="J15" s="8">
        <f>小学校!H6</f>
        <v>391</v>
      </c>
      <c r="K15" s="8">
        <f>小学校!I6</f>
        <v>14</v>
      </c>
      <c r="L15" s="8">
        <f>小学校!J6</f>
        <v>429</v>
      </c>
      <c r="M15" s="8">
        <f>小学校!K6</f>
        <v>72967</v>
      </c>
      <c r="N15" s="8">
        <f>小学校!L6</f>
        <v>11844</v>
      </c>
      <c r="O15" s="8">
        <f>小学校!M6</f>
        <v>11622</v>
      </c>
      <c r="P15" s="8">
        <f>小学校!N6</f>
        <v>12021</v>
      </c>
      <c r="Q15" s="8">
        <f>小学校!O6</f>
        <v>12214</v>
      </c>
      <c r="R15" s="8">
        <f>小学校!P6</f>
        <v>12668</v>
      </c>
      <c r="S15" s="8">
        <f>小学校!Q6</f>
        <v>12598</v>
      </c>
    </row>
    <row r="16" spans="1:19" ht="28.5" customHeight="1" x14ac:dyDescent="0.2">
      <c r="A16" s="357" t="s">
        <v>71</v>
      </c>
      <c r="B16" s="357"/>
      <c r="C16" s="139" t="s">
        <v>437</v>
      </c>
      <c r="D16" s="100">
        <f>中学校!B6</f>
        <v>1139</v>
      </c>
      <c r="E16" s="8">
        <f>中学校!C6</f>
        <v>321</v>
      </c>
      <c r="F16" s="8">
        <f>中学校!D6</f>
        <v>316</v>
      </c>
      <c r="G16" s="100">
        <f>中学校!E6</f>
        <v>323</v>
      </c>
      <c r="H16" s="8"/>
      <c r="I16" s="8"/>
      <c r="J16" s="8"/>
      <c r="K16" s="8"/>
      <c r="L16" s="100">
        <f>中学校!F6</f>
        <v>179</v>
      </c>
      <c r="M16" s="100">
        <f>中学校!G6</f>
        <v>33882</v>
      </c>
      <c r="N16" s="100">
        <f>中学校!H6</f>
        <v>11293</v>
      </c>
      <c r="O16" s="100">
        <f>中学校!I6</f>
        <v>11186</v>
      </c>
      <c r="P16" s="100">
        <f>中学校!J6</f>
        <v>11403</v>
      </c>
      <c r="Q16" s="8"/>
      <c r="R16" s="8"/>
      <c r="S16" s="8"/>
    </row>
    <row r="17" spans="1:19" ht="28.5" customHeight="1" x14ac:dyDescent="0.2">
      <c r="A17" s="364" t="s">
        <v>384</v>
      </c>
      <c r="B17" s="140" t="s">
        <v>385</v>
      </c>
      <c r="C17" s="368">
        <v>1</v>
      </c>
      <c r="D17" s="235">
        <f>義務教育学校!C8</f>
        <v>21</v>
      </c>
      <c r="E17" s="235">
        <f>義務教育学校!D8</f>
        <v>3</v>
      </c>
      <c r="F17" s="235">
        <f>義務教育学校!E8</f>
        <v>3</v>
      </c>
      <c r="G17" s="235">
        <f>義務教育学校!F8</f>
        <v>4</v>
      </c>
      <c r="H17" s="235">
        <f>義務教育学校!G8</f>
        <v>2</v>
      </c>
      <c r="I17" s="235">
        <f>義務教育学校!H8</f>
        <v>3</v>
      </c>
      <c r="J17" s="235">
        <f>義務教育学校!I8</f>
        <v>3</v>
      </c>
      <c r="K17" s="235"/>
      <c r="L17" s="235">
        <f>義務教育学校!J8</f>
        <v>3</v>
      </c>
      <c r="M17" s="235">
        <f>義務教育学校!K8</f>
        <v>557</v>
      </c>
      <c r="N17" s="235">
        <f>義務教育学校!L8</f>
        <v>88</v>
      </c>
      <c r="O17" s="235">
        <f>義務教育学校!M8</f>
        <v>85</v>
      </c>
      <c r="P17" s="235">
        <f>義務教育学校!N8</f>
        <v>113</v>
      </c>
      <c r="Q17" s="235">
        <f>義務教育学校!O8</f>
        <v>76</v>
      </c>
      <c r="R17" s="235">
        <f>義務教育学校!P8</f>
        <v>100</v>
      </c>
      <c r="S17" s="235">
        <f>義務教育学校!Q8</f>
        <v>95</v>
      </c>
    </row>
    <row r="18" spans="1:19" ht="28.5" customHeight="1" x14ac:dyDescent="0.2">
      <c r="A18" s="365"/>
      <c r="B18" s="141" t="s">
        <v>386</v>
      </c>
      <c r="C18" s="367"/>
      <c r="D18" s="9">
        <f>義務教育学校!C9</f>
        <v>11</v>
      </c>
      <c r="E18" s="9">
        <f>義務教育学校!D9</f>
        <v>3</v>
      </c>
      <c r="F18" s="9">
        <f>義務教育学校!E9</f>
        <v>3</v>
      </c>
      <c r="G18" s="9">
        <f>義務教育学校!F9</f>
        <v>2</v>
      </c>
      <c r="H18" s="9"/>
      <c r="I18" s="9"/>
      <c r="J18" s="9"/>
      <c r="K18" s="9"/>
      <c r="L18" s="9">
        <f>義務教育学校!J9</f>
        <v>3</v>
      </c>
      <c r="M18" s="9">
        <f>義務教育学校!K9</f>
        <v>249</v>
      </c>
      <c r="N18" s="9">
        <f>義務教育学校!L9</f>
        <v>90</v>
      </c>
      <c r="O18" s="9">
        <f>義務教育学校!M9</f>
        <v>83</v>
      </c>
      <c r="P18" s="9">
        <f>義務教育学校!N9</f>
        <v>76</v>
      </c>
      <c r="Q18" s="9"/>
      <c r="R18" s="9"/>
      <c r="S18" s="9"/>
    </row>
    <row r="19" spans="1:19" ht="28.5" customHeight="1" x14ac:dyDescent="0.2">
      <c r="A19" s="357" t="s">
        <v>72</v>
      </c>
      <c r="B19" s="357"/>
      <c r="C19" s="142">
        <v>5</v>
      </c>
      <c r="D19" s="100">
        <f>高校!D9</f>
        <v>127</v>
      </c>
      <c r="E19" s="8">
        <f>高校!E9</f>
        <v>42</v>
      </c>
      <c r="F19" s="8">
        <f>高校!F9</f>
        <v>42</v>
      </c>
      <c r="G19" s="100">
        <f>高校!G9</f>
        <v>43</v>
      </c>
      <c r="H19" s="8"/>
      <c r="I19" s="8"/>
      <c r="J19" s="8"/>
      <c r="K19" s="8"/>
      <c r="L19" s="8"/>
      <c r="M19" s="8">
        <f>高校!I9</f>
        <v>5025</v>
      </c>
      <c r="N19" s="8">
        <f>高校!J9</f>
        <v>1680</v>
      </c>
      <c r="O19" s="8">
        <f>高校!K9</f>
        <v>1661</v>
      </c>
      <c r="P19" s="8">
        <f>高校!L9</f>
        <v>1684</v>
      </c>
      <c r="Q19" s="8"/>
      <c r="R19" s="100"/>
      <c r="S19" s="100"/>
    </row>
    <row r="20" spans="1:19" ht="28.5" customHeight="1" x14ac:dyDescent="0.2">
      <c r="A20" s="357" t="s">
        <v>388</v>
      </c>
      <c r="B20" s="357"/>
      <c r="C20" s="142">
        <v>3</v>
      </c>
      <c r="D20" s="100">
        <f>高校!D16</f>
        <v>36</v>
      </c>
      <c r="E20" s="8">
        <f>高校!E16</f>
        <v>9</v>
      </c>
      <c r="F20" s="8">
        <f>高校!F16</f>
        <v>9</v>
      </c>
      <c r="G20" s="8">
        <f>高校!G16</f>
        <v>9</v>
      </c>
      <c r="H20" s="100">
        <f>高校!H16</f>
        <v>9</v>
      </c>
      <c r="I20" s="8"/>
      <c r="J20" s="8"/>
      <c r="K20" s="8"/>
      <c r="L20" s="8"/>
      <c r="M20" s="100">
        <f>高校!I16</f>
        <v>783</v>
      </c>
      <c r="N20" s="100">
        <f>高校!J16</f>
        <v>202</v>
      </c>
      <c r="O20" s="100">
        <f>高校!K16</f>
        <v>189</v>
      </c>
      <c r="P20" s="100">
        <f>高校!L16</f>
        <v>211</v>
      </c>
      <c r="Q20" s="100">
        <f>高校!M16</f>
        <v>181</v>
      </c>
      <c r="R20" s="8"/>
      <c r="S20" s="8"/>
    </row>
    <row r="21" spans="1:19" ht="28.5" customHeight="1" x14ac:dyDescent="0.2">
      <c r="A21" s="357" t="s">
        <v>340</v>
      </c>
      <c r="B21" s="357"/>
      <c r="C21" s="143">
        <v>6</v>
      </c>
      <c r="D21" s="100">
        <f>特別支援学校!C7</f>
        <v>337</v>
      </c>
      <c r="E21" s="8">
        <f>特別支援学校!D7</f>
        <v>85</v>
      </c>
      <c r="F21" s="8">
        <f>特別支援学校!E7</f>
        <v>93</v>
      </c>
      <c r="G21" s="8">
        <f>特別支援学校!F7</f>
        <v>93</v>
      </c>
      <c r="H21" s="8">
        <f>特別支援学校!G7</f>
        <v>18</v>
      </c>
      <c r="I21" s="8">
        <f>特別支援学校!H7</f>
        <v>22</v>
      </c>
      <c r="J21" s="8">
        <f>特別支援学校!I7</f>
        <v>18</v>
      </c>
      <c r="K21" s="8">
        <f>特別支援学校!J7</f>
        <v>8</v>
      </c>
      <c r="L21" s="8"/>
      <c r="M21" s="8">
        <f>特別支援学校!K7</f>
        <v>1158</v>
      </c>
      <c r="N21" s="8">
        <f>特別支援学校!L7</f>
        <v>299</v>
      </c>
      <c r="O21" s="8">
        <f>特別支援学校!M7</f>
        <v>358</v>
      </c>
      <c r="P21" s="8">
        <f>特別支援学校!N7</f>
        <v>334</v>
      </c>
      <c r="Q21" s="8">
        <f>特別支援学校!O7</f>
        <v>59</v>
      </c>
      <c r="R21" s="8">
        <f>特別支援学校!P7</f>
        <v>64</v>
      </c>
      <c r="S21" s="8">
        <f>特別支援学校!Q7</f>
        <v>44</v>
      </c>
    </row>
    <row r="22" spans="1:19" ht="28.5" customHeight="1" x14ac:dyDescent="0.2">
      <c r="A22" s="357" t="s">
        <v>81</v>
      </c>
      <c r="B22" s="357"/>
      <c r="C22" s="366">
        <v>1</v>
      </c>
      <c r="D22" s="8">
        <f>高専!C6</f>
        <v>30</v>
      </c>
      <c r="E22" s="8">
        <f>高専!D6</f>
        <v>6</v>
      </c>
      <c r="F22" s="8">
        <f>高専!E6</f>
        <v>6</v>
      </c>
      <c r="G22" s="8">
        <f>高専!F6</f>
        <v>6</v>
      </c>
      <c r="H22" s="8">
        <f>高専!G6</f>
        <v>6</v>
      </c>
      <c r="I22" s="8">
        <f>高専!H6</f>
        <v>6</v>
      </c>
      <c r="J22" s="8"/>
      <c r="K22" s="8"/>
      <c r="L22" s="8"/>
      <c r="M22" s="8">
        <f>高専!I6</f>
        <v>1196</v>
      </c>
      <c r="N22" s="8">
        <f>高専!J6</f>
        <v>244</v>
      </c>
      <c r="O22" s="8">
        <f>高専!K6</f>
        <v>252</v>
      </c>
      <c r="P22" s="8">
        <f>高専!L6</f>
        <v>251</v>
      </c>
      <c r="Q22" s="8">
        <f>高専!M6</f>
        <v>234</v>
      </c>
      <c r="R22" s="8">
        <f>高専!N6</f>
        <v>215</v>
      </c>
      <c r="S22" s="8"/>
    </row>
    <row r="23" spans="1:19" ht="28.5" customHeight="1" x14ac:dyDescent="0.2">
      <c r="A23" s="357" t="s">
        <v>82</v>
      </c>
      <c r="B23" s="357"/>
      <c r="C23" s="367"/>
      <c r="D23" s="8">
        <f>高専!C13</f>
        <v>8</v>
      </c>
      <c r="E23" s="8">
        <f>高専!D13</f>
        <v>4</v>
      </c>
      <c r="F23" s="8">
        <f>高専!E13</f>
        <v>4</v>
      </c>
      <c r="G23" s="8"/>
      <c r="H23" s="8"/>
      <c r="I23" s="8"/>
      <c r="J23" s="8"/>
      <c r="K23" s="8"/>
      <c r="L23" s="8"/>
      <c r="M23" s="8">
        <f>高専!I13</f>
        <v>61</v>
      </c>
      <c r="N23" s="8">
        <f>高専!J13</f>
        <v>26</v>
      </c>
      <c r="O23" s="8">
        <f>高専!K13</f>
        <v>35</v>
      </c>
      <c r="P23" s="8"/>
      <c r="Q23" s="8"/>
      <c r="R23" s="8"/>
      <c r="S23" s="8"/>
    </row>
    <row r="24" spans="1:19" ht="28.5" customHeight="1" x14ac:dyDescent="0.2">
      <c r="A24" s="360" t="s">
        <v>374</v>
      </c>
      <c r="B24" s="360"/>
      <c r="C24" s="139" t="s">
        <v>444</v>
      </c>
      <c r="D24" s="236">
        <f>IF(SUM(D14:D23)=SUM(E24:L24),SUM(E24:L24),"縦計と横計が一致しません")</f>
        <v>4627</v>
      </c>
      <c r="E24" s="100">
        <f t="shared" ref="E24:L24" si="0">SUM(E14:E23)</f>
        <v>896</v>
      </c>
      <c r="F24" s="100">
        <f t="shared" si="0"/>
        <v>912</v>
      </c>
      <c r="G24" s="100">
        <f t="shared" si="0"/>
        <v>920</v>
      </c>
      <c r="H24" s="100">
        <f t="shared" si="0"/>
        <v>434</v>
      </c>
      <c r="I24" s="100">
        <f t="shared" si="0"/>
        <v>417</v>
      </c>
      <c r="J24" s="100">
        <f t="shared" si="0"/>
        <v>412</v>
      </c>
      <c r="K24" s="100">
        <f t="shared" si="0"/>
        <v>22</v>
      </c>
      <c r="L24" s="100">
        <f t="shared" si="0"/>
        <v>614</v>
      </c>
      <c r="M24" s="236">
        <f>IF(SUM(M14:M23)=SUM(N24:S24),SUM(N24:S24),"縦計と横計が一致しません")</f>
        <v>117160</v>
      </c>
      <c r="N24" s="100">
        <f>SUM(N14:N23)</f>
        <v>25935</v>
      </c>
      <c r="O24" s="100">
        <f t="shared" ref="O24:S24" si="1">SUM(O14:O23)</f>
        <v>25973</v>
      </c>
      <c r="P24" s="100">
        <f t="shared" si="1"/>
        <v>26704</v>
      </c>
      <c r="Q24" s="100">
        <f t="shared" si="1"/>
        <v>12764</v>
      </c>
      <c r="R24" s="100">
        <f t="shared" si="1"/>
        <v>13047</v>
      </c>
      <c r="S24" s="100">
        <f t="shared" si="1"/>
        <v>12737</v>
      </c>
    </row>
    <row r="25" spans="1:19" ht="26.25" customHeight="1" x14ac:dyDescent="0.2">
      <c r="B25" s="10"/>
    </row>
    <row r="26" spans="1:19" x14ac:dyDescent="0.2">
      <c r="D26" s="4" t="s">
        <v>422</v>
      </c>
    </row>
    <row r="27" spans="1:19" x14ac:dyDescent="0.2">
      <c r="D27" s="4" t="s">
        <v>423</v>
      </c>
    </row>
  </sheetData>
  <customSheetViews>
    <customSheetView guid="{40C360DA-61CF-4003-AB3F-38182EA2B6ED}" scale="70" showPageBreaks="1" printArea="1" view="pageBreakPreview" topLeftCell="A4">
      <selection activeCell="C28" sqref="C28"/>
      <pageMargins left="0.59055118110236227" right="0.59055118110236227" top="0.78740157480314965" bottom="0.70866141732283472" header="0.51181102362204722" footer="0.51181102362204722"/>
      <printOptions horizontalCentered="1"/>
      <pageSetup paperSize="9" scale="80" orientation="landscape" verticalDpi="196" r:id="rId1"/>
      <headerFooter alignWithMargins="0"/>
    </customSheetView>
    <customSheetView guid="{59495B58-F355-4334-93B0-9592BE5778E6}" scale="70" showPageBreaks="1" view="pageBreakPreview" showRuler="0">
      <selection activeCell="T38" sqref="T38"/>
      <pageMargins left="0.6692913385826772" right="0.74803149606299213" top="0.78740157480314965" bottom="0.70866141732283472" header="0.51181102362204722" footer="0.51181102362204722"/>
      <printOptions horizontalCentered="1"/>
      <pageSetup paperSize="9" scale="80" orientation="landscape" verticalDpi="196" r:id="rId2"/>
      <headerFooter alignWithMargins="0"/>
    </customSheetView>
    <customSheetView guid="{05D2C257-AD29-4844-8E74-F8EBF9492FCE}" scale="70" showPageBreaks="1" printArea="1" view="pageBreakPreview" showRuler="0">
      <selection activeCell="T38" sqref="T38"/>
      <pageMargins left="0.6692913385826772" right="0.74803149606299213" top="0.78740157480314965" bottom="0.70866141732283472" header="0.51181102362204722" footer="0.51181102362204722"/>
      <printOptions horizontalCentered="1"/>
      <pageSetup paperSize="9" scale="80" orientation="landscape" verticalDpi="196" r:id="rId3"/>
      <headerFooter alignWithMargins="0"/>
    </customSheetView>
  </customSheetViews>
  <mergeCells count="25">
    <mergeCell ref="C22:C23"/>
    <mergeCell ref="D11:D13"/>
    <mergeCell ref="I4:O4"/>
    <mergeCell ref="I6:O6"/>
    <mergeCell ref="R9:S9"/>
    <mergeCell ref="E9:Q9"/>
    <mergeCell ref="D10:L10"/>
    <mergeCell ref="M10:S10"/>
    <mergeCell ref="M11:M13"/>
    <mergeCell ref="C17:C18"/>
    <mergeCell ref="Q4:S4"/>
    <mergeCell ref="Q5:S5"/>
    <mergeCell ref="A24:B24"/>
    <mergeCell ref="A23:B23"/>
    <mergeCell ref="A22:B22"/>
    <mergeCell ref="A21:B21"/>
    <mergeCell ref="A20:B20"/>
    <mergeCell ref="A10:B13"/>
    <mergeCell ref="C10:C13"/>
    <mergeCell ref="L11:L13"/>
    <mergeCell ref="A19:B19"/>
    <mergeCell ref="A14:B14"/>
    <mergeCell ref="A15:B15"/>
    <mergeCell ref="A16:B16"/>
    <mergeCell ref="A17:A18"/>
  </mergeCells>
  <phoneticPr fontId="2"/>
  <printOptions horizontalCentered="1"/>
  <pageMargins left="0.35433070866141736" right="0.35433070866141736" top="0.78740157480314965" bottom="0.70866141732283472" header="0.51181102362204722" footer="0.51181102362204722"/>
  <pageSetup paperSize="9" scale="75" orientation="landscape" blackAndWhite="1" r:id="rId4"/>
  <headerFooter alignWithMargins="0"/>
  <ignoredErrors>
    <ignoredError sqref="M24" formula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 tint="0.59999389629810485"/>
  </sheetPr>
  <dimension ref="A1:Q125"/>
  <sheetViews>
    <sheetView showZeros="0" view="pageBreakPreview" zoomScale="90" zoomScaleNormal="100" zoomScaleSheetLayoutView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6" sqref="B6"/>
    </sheetView>
  </sheetViews>
  <sheetFormatPr defaultColWidth="10.69921875" defaultRowHeight="19.5" customHeight="1" x14ac:dyDescent="0.2"/>
  <cols>
    <col min="1" max="1" width="20.3984375" style="31" customWidth="1"/>
    <col min="2" max="2" width="7" style="12" customWidth="1"/>
    <col min="3" max="3" width="6.09765625" style="12" customWidth="1"/>
    <col min="4" max="4" width="6.796875" style="12" customWidth="1"/>
    <col min="5" max="5" width="5.8984375" style="12" customWidth="1"/>
    <col min="6" max="6" width="4.69921875" style="12" customWidth="1"/>
    <col min="7" max="7" width="4.59765625" style="12" customWidth="1"/>
    <col min="8" max="15" width="6.19921875" style="12" customWidth="1"/>
    <col min="16" max="16" width="0" style="12" hidden="1" customWidth="1"/>
    <col min="17" max="17" width="0" style="4" hidden="1" customWidth="1"/>
    <col min="18" max="18" width="0" style="12" hidden="1" customWidth="1"/>
    <col min="19" max="16384" width="10.69921875" style="12"/>
  </cols>
  <sheetData>
    <row r="1" spans="1:17" ht="19.5" customHeight="1" x14ac:dyDescent="0.2">
      <c r="A1" s="384" t="s">
        <v>430</v>
      </c>
      <c r="B1" s="384"/>
      <c r="C1" s="384"/>
      <c r="D1" s="384"/>
      <c r="E1" s="384"/>
      <c r="F1" s="384"/>
      <c r="G1" s="384"/>
      <c r="H1" s="384"/>
      <c r="I1" s="11"/>
      <c r="J1" s="11"/>
      <c r="K1" s="11"/>
    </row>
    <row r="2" spans="1:17" ht="19.5" customHeight="1" x14ac:dyDescent="0.2">
      <c r="A2" s="13"/>
      <c r="B2" s="11"/>
      <c r="C2" s="11"/>
      <c r="D2" s="11"/>
      <c r="E2" s="11"/>
      <c r="F2" s="14"/>
      <c r="G2" s="11"/>
      <c r="H2" s="11"/>
      <c r="I2" s="11"/>
      <c r="J2" s="11"/>
      <c r="K2" s="11"/>
      <c r="M2" s="385" t="str">
        <f>総括表!Q4</f>
        <v>令和3年8月27日作成</v>
      </c>
      <c r="N2" s="385"/>
      <c r="O2" s="385"/>
    </row>
    <row r="3" spans="1:17" ht="19.5" customHeight="1" x14ac:dyDescent="0.2">
      <c r="A3" s="377" t="s">
        <v>39</v>
      </c>
      <c r="B3" s="379" t="s">
        <v>104</v>
      </c>
      <c r="C3" s="380"/>
      <c r="D3" s="380"/>
      <c r="E3" s="380"/>
      <c r="F3" s="380"/>
      <c r="G3" s="381"/>
      <c r="H3" s="382" t="s">
        <v>105</v>
      </c>
      <c r="I3" s="382"/>
      <c r="J3" s="382"/>
      <c r="K3" s="382"/>
      <c r="L3" s="11"/>
      <c r="M3" s="383" t="s">
        <v>364</v>
      </c>
      <c r="N3" s="383"/>
      <c r="O3" s="383"/>
    </row>
    <row r="4" spans="1:17" ht="19.5" customHeight="1" x14ac:dyDescent="0.2">
      <c r="A4" s="378"/>
      <c r="B4" s="104" t="s">
        <v>79</v>
      </c>
      <c r="C4" s="104" t="s">
        <v>412</v>
      </c>
      <c r="D4" s="104" t="s">
        <v>413</v>
      </c>
      <c r="E4" s="104" t="s">
        <v>414</v>
      </c>
      <c r="F4" s="104" t="s">
        <v>369</v>
      </c>
      <c r="G4" s="111" t="s">
        <v>342</v>
      </c>
      <c r="H4" s="105" t="s">
        <v>79</v>
      </c>
      <c r="I4" s="105" t="s">
        <v>412</v>
      </c>
      <c r="J4" s="105" t="s">
        <v>413</v>
      </c>
      <c r="K4" s="105" t="s">
        <v>414</v>
      </c>
      <c r="L4" s="11"/>
      <c r="M4" s="108" t="s">
        <v>85</v>
      </c>
      <c r="N4" s="108" t="s">
        <v>76</v>
      </c>
      <c r="O4" s="108" t="s">
        <v>77</v>
      </c>
      <c r="Q4" s="175" t="s">
        <v>441</v>
      </c>
    </row>
    <row r="5" spans="1:17" ht="19.5" customHeight="1" thickBot="1" x14ac:dyDescent="0.25">
      <c r="A5" s="102" t="s">
        <v>150</v>
      </c>
      <c r="B5" s="237">
        <f>SUM(C5:G5)</f>
        <v>90</v>
      </c>
      <c r="C5" s="177">
        <v>9</v>
      </c>
      <c r="D5" s="177">
        <v>39</v>
      </c>
      <c r="E5" s="177">
        <v>41</v>
      </c>
      <c r="F5" s="177">
        <v>1</v>
      </c>
      <c r="G5" s="178"/>
      <c r="H5" s="238">
        <f>SUM(I5:K5)</f>
        <v>1430</v>
      </c>
      <c r="I5" s="177">
        <v>161</v>
      </c>
      <c r="J5" s="178">
        <v>567</v>
      </c>
      <c r="K5" s="178">
        <v>702</v>
      </c>
      <c r="L5" s="11"/>
      <c r="M5" s="239">
        <f>SUM(N5:O5)</f>
        <v>1430</v>
      </c>
      <c r="N5" s="182">
        <v>724</v>
      </c>
      <c r="O5" s="182">
        <v>706</v>
      </c>
      <c r="Q5" s="176" t="str">
        <f>IF(H5=M5,"〇","不一致")</f>
        <v>〇</v>
      </c>
    </row>
    <row r="6" spans="1:17" s="16" customFormat="1" ht="19.5" customHeight="1" thickBot="1" x14ac:dyDescent="0.25">
      <c r="A6" s="101" t="s">
        <v>13</v>
      </c>
      <c r="B6" s="240">
        <f>IF(SUM(B7,B11,B14,B18,B20,B30,B32,B34,B38)=SUM(C6:G6),SUM(C6:G6),"縦計と横計が一致しません")</f>
        <v>83</v>
      </c>
      <c r="C6" s="240">
        <f>C7+C11+C14+C18+C20+C30+C32+C34+C38</f>
        <v>9</v>
      </c>
      <c r="D6" s="240">
        <f>D7+D11+D14+D18+D20+D30+D32+D34+D38</f>
        <v>36</v>
      </c>
      <c r="E6" s="240">
        <f>E7+E11+E14+E18+E20+E30+E32+E34+E38</f>
        <v>38</v>
      </c>
      <c r="F6" s="240">
        <f>F7+F11+F14+F18+F20+F30+F32+F34+F38</f>
        <v>0</v>
      </c>
      <c r="G6" s="241">
        <f>G7+G11+G14+G18+G20+G30+G32+G34+G38</f>
        <v>0</v>
      </c>
      <c r="H6" s="240">
        <f>IF(SUM(H7,H11,H14,H18,H20,H30,H32,H34,H38)=SUM(I6:K6),SUM(I6:K6),"縦計と横計が一致しません")</f>
        <v>1282</v>
      </c>
      <c r="I6" s="241">
        <f>I7+I11+I14+I18+I20+I30+I32+I34+I38</f>
        <v>169</v>
      </c>
      <c r="J6" s="241">
        <f>J7+J11+J14+J18+J20+J30+J32+J34+J38</f>
        <v>502</v>
      </c>
      <c r="K6" s="241">
        <f>K7+K11+K14+K18+K20+K30+K32+K34+K38</f>
        <v>611</v>
      </c>
      <c r="L6" s="15"/>
      <c r="M6" s="240">
        <f>IF(SUM(M7,M11,M14,M18,M20,M30,M32,M34,M38)=SUM(N6:O6),SUM(N6:O6),"縦計と横計が一致しません")</f>
        <v>1282</v>
      </c>
      <c r="N6" s="241">
        <f>N7+N11+N14+N18+N20+N30+N32+N34+N38</f>
        <v>678</v>
      </c>
      <c r="O6" s="241">
        <f>O7+O11+O14+O18+O20+O30+O32+O34+O38</f>
        <v>604</v>
      </c>
      <c r="Q6" s="176" t="str">
        <f t="shared" ref="Q6:Q47" si="0">IF(H6=M6,"〇","不一致")</f>
        <v>〇</v>
      </c>
    </row>
    <row r="7" spans="1:17" s="16" customFormat="1" ht="19.5" customHeight="1" x14ac:dyDescent="0.2">
      <c r="A7" s="17" t="s">
        <v>40</v>
      </c>
      <c r="B7" s="242">
        <f>IF(SUM(B8:B10)=SUM(C7:G7),SUM(C7:G7),"計が一致しません")</f>
        <v>12</v>
      </c>
      <c r="C7" s="243">
        <f>SUM(C8:C10)</f>
        <v>1</v>
      </c>
      <c r="D7" s="243">
        <f>SUM(D8:D10)</f>
        <v>5</v>
      </c>
      <c r="E7" s="243">
        <f>SUM(E8:E10)</f>
        <v>6</v>
      </c>
      <c r="F7" s="243">
        <f>SUM(F8:F10)</f>
        <v>0</v>
      </c>
      <c r="G7" s="243">
        <f>SUM(G8:G10)</f>
        <v>0</v>
      </c>
      <c r="H7" s="242">
        <f>IF(SUM(H8:H10)=SUM(I7:K7),SUM(I7:K7),"計が一致しません")</f>
        <v>256</v>
      </c>
      <c r="I7" s="244">
        <f>SUM(I8:I10)</f>
        <v>24</v>
      </c>
      <c r="J7" s="244">
        <f>SUM(J8:J10)</f>
        <v>99</v>
      </c>
      <c r="K7" s="244">
        <f>SUM(K8:K10)</f>
        <v>133</v>
      </c>
      <c r="L7" s="15"/>
      <c r="M7" s="242">
        <f>IF(SUM(M8:M10)=SUM(N7:O7),SUM(N7:O7),"計が一致しません")</f>
        <v>256</v>
      </c>
      <c r="N7" s="244">
        <f>SUM(N8:N10)</f>
        <v>142</v>
      </c>
      <c r="O7" s="244">
        <f>SUM(O8:O10)</f>
        <v>114</v>
      </c>
      <c r="Q7" s="176" t="str">
        <f t="shared" si="0"/>
        <v>〇</v>
      </c>
    </row>
    <row r="8" spans="1:17" ht="19.5" customHeight="1" x14ac:dyDescent="0.2">
      <c r="A8" s="18" t="s">
        <v>41</v>
      </c>
      <c r="B8" s="245">
        <f t="shared" ref="B8:B47" si="1">SUM(C8:G8)</f>
        <v>3</v>
      </c>
      <c r="C8" s="19"/>
      <c r="D8" s="19">
        <v>1</v>
      </c>
      <c r="E8" s="19">
        <v>2</v>
      </c>
      <c r="F8" s="19"/>
      <c r="G8" s="19"/>
      <c r="H8" s="235">
        <f>SUM(I8:K8)</f>
        <v>75</v>
      </c>
      <c r="I8" s="19"/>
      <c r="J8" s="19">
        <v>29</v>
      </c>
      <c r="K8" s="19">
        <v>46</v>
      </c>
      <c r="L8" s="11"/>
      <c r="M8" s="246">
        <f>SUM(N8:O8)</f>
        <v>75</v>
      </c>
      <c r="N8" s="19">
        <v>38</v>
      </c>
      <c r="O8" s="19">
        <v>37</v>
      </c>
      <c r="Q8" s="176" t="str">
        <f t="shared" si="0"/>
        <v>〇</v>
      </c>
    </row>
    <row r="9" spans="1:17" ht="19.5" customHeight="1" x14ac:dyDescent="0.2">
      <c r="A9" s="20" t="s">
        <v>42</v>
      </c>
      <c r="B9" s="245">
        <f t="shared" si="1"/>
        <v>4</v>
      </c>
      <c r="C9" s="21"/>
      <c r="D9" s="21">
        <v>2</v>
      </c>
      <c r="E9" s="21">
        <v>2</v>
      </c>
      <c r="F9" s="21"/>
      <c r="G9" s="21"/>
      <c r="H9" s="245">
        <f t="shared" ref="H9:H47" si="2">SUM(I9:K9)</f>
        <v>71</v>
      </c>
      <c r="I9" s="21"/>
      <c r="J9" s="21">
        <v>36</v>
      </c>
      <c r="K9" s="21">
        <v>35</v>
      </c>
      <c r="L9" s="11"/>
      <c r="M9" s="247">
        <f t="shared" ref="M9:M33" si="3">SUM(N9:O9)</f>
        <v>71</v>
      </c>
      <c r="N9" s="21">
        <v>41</v>
      </c>
      <c r="O9" s="21">
        <v>30</v>
      </c>
      <c r="Q9" s="176" t="str">
        <f t="shared" si="0"/>
        <v>〇</v>
      </c>
    </row>
    <row r="10" spans="1:17" ht="19.5" customHeight="1" x14ac:dyDescent="0.2">
      <c r="A10" s="22" t="s">
        <v>14</v>
      </c>
      <c r="B10" s="248">
        <f t="shared" si="1"/>
        <v>5</v>
      </c>
      <c r="C10" s="23">
        <v>1</v>
      </c>
      <c r="D10" s="23">
        <v>2</v>
      </c>
      <c r="E10" s="23">
        <v>2</v>
      </c>
      <c r="F10" s="23"/>
      <c r="G10" s="23"/>
      <c r="H10" s="9">
        <f t="shared" si="2"/>
        <v>110</v>
      </c>
      <c r="I10" s="23">
        <v>24</v>
      </c>
      <c r="J10" s="23">
        <v>34</v>
      </c>
      <c r="K10" s="23">
        <v>52</v>
      </c>
      <c r="L10" s="11"/>
      <c r="M10" s="249">
        <f t="shared" si="3"/>
        <v>110</v>
      </c>
      <c r="N10" s="23">
        <v>63</v>
      </c>
      <c r="O10" s="23">
        <v>47</v>
      </c>
      <c r="Q10" s="176" t="str">
        <f t="shared" si="0"/>
        <v>〇</v>
      </c>
    </row>
    <row r="11" spans="1:17" s="16" customFormat="1" ht="19.5" customHeight="1" x14ac:dyDescent="0.2">
      <c r="A11" s="17" t="s">
        <v>43</v>
      </c>
      <c r="B11" s="250">
        <f>IF(SUM(B12:B13)=SUM(C11:G11),SUM(C11:G11),"計が一致しません")</f>
        <v>3</v>
      </c>
      <c r="C11" s="243">
        <f>SUM(C12:C13)</f>
        <v>0</v>
      </c>
      <c r="D11" s="243">
        <f t="shared" ref="D11:G11" si="4">SUM(D12:D13)</f>
        <v>1</v>
      </c>
      <c r="E11" s="243">
        <f t="shared" si="4"/>
        <v>2</v>
      </c>
      <c r="F11" s="243">
        <f t="shared" si="4"/>
        <v>0</v>
      </c>
      <c r="G11" s="244">
        <f t="shared" si="4"/>
        <v>0</v>
      </c>
      <c r="H11" s="250">
        <f>IF(SUM(H12:H13)=SUM(I11:K11),SUM(I11:K11),"計が一致しません")</f>
        <v>51</v>
      </c>
      <c r="I11" s="244">
        <f>SUM(I12:I13)</f>
        <v>0</v>
      </c>
      <c r="J11" s="244">
        <f>SUM(J12:J13)</f>
        <v>19</v>
      </c>
      <c r="K11" s="244">
        <f>SUM(K12:K13)</f>
        <v>32</v>
      </c>
      <c r="L11" s="15"/>
      <c r="M11" s="250">
        <f>IF(SUM(M12:M13)=SUM(N11:O11),SUM(N11:O11),"計が一致しません")</f>
        <v>51</v>
      </c>
      <c r="N11" s="250">
        <f>SUM(N12:N13)</f>
        <v>30</v>
      </c>
      <c r="O11" s="250">
        <f>SUM(O12:O13)</f>
        <v>21</v>
      </c>
      <c r="Q11" s="176" t="str">
        <f t="shared" si="0"/>
        <v>〇</v>
      </c>
    </row>
    <row r="12" spans="1:17" ht="19.5" customHeight="1" x14ac:dyDescent="0.2">
      <c r="A12" s="18" t="s">
        <v>106</v>
      </c>
      <c r="B12" s="251">
        <f t="shared" si="1"/>
        <v>2</v>
      </c>
      <c r="C12" s="24"/>
      <c r="D12" s="24">
        <v>1</v>
      </c>
      <c r="E12" s="24">
        <v>1</v>
      </c>
      <c r="F12" s="24"/>
      <c r="G12" s="19"/>
      <c r="H12" s="235">
        <f t="shared" si="2"/>
        <v>47</v>
      </c>
      <c r="I12" s="19"/>
      <c r="J12" s="19">
        <v>19</v>
      </c>
      <c r="K12" s="19">
        <v>28</v>
      </c>
      <c r="L12" s="11"/>
      <c r="M12" s="246">
        <f t="shared" si="3"/>
        <v>47</v>
      </c>
      <c r="N12" s="19">
        <v>28</v>
      </c>
      <c r="O12" s="19">
        <v>19</v>
      </c>
      <c r="Q12" s="176" t="str">
        <f t="shared" si="0"/>
        <v>〇</v>
      </c>
    </row>
    <row r="13" spans="1:17" ht="19.5" customHeight="1" x14ac:dyDescent="0.2">
      <c r="A13" s="22" t="s">
        <v>44</v>
      </c>
      <c r="B13" s="9">
        <f t="shared" si="1"/>
        <v>1</v>
      </c>
      <c r="C13" s="25"/>
      <c r="D13" s="25"/>
      <c r="E13" s="25">
        <v>1</v>
      </c>
      <c r="F13" s="25"/>
      <c r="G13" s="23"/>
      <c r="H13" s="251">
        <f t="shared" si="2"/>
        <v>4</v>
      </c>
      <c r="I13" s="23"/>
      <c r="J13" s="23"/>
      <c r="K13" s="23">
        <v>4</v>
      </c>
      <c r="L13" s="11"/>
      <c r="M13" s="249">
        <f t="shared" si="3"/>
        <v>4</v>
      </c>
      <c r="N13" s="23">
        <v>2</v>
      </c>
      <c r="O13" s="23">
        <v>2</v>
      </c>
      <c r="Q13" s="176" t="str">
        <f t="shared" si="0"/>
        <v>〇</v>
      </c>
    </row>
    <row r="14" spans="1:17" s="16" customFormat="1" ht="19.5" customHeight="1" x14ac:dyDescent="0.2">
      <c r="A14" s="17" t="s">
        <v>15</v>
      </c>
      <c r="B14" s="250">
        <f>IF(SUM(B15:B17)=SUM(C14:G14),SUM(C14:G14),"計が一致しません")</f>
        <v>12</v>
      </c>
      <c r="C14" s="243">
        <f>SUM(C15:C17)</f>
        <v>2</v>
      </c>
      <c r="D14" s="243">
        <f>SUM(D15:D17)</f>
        <v>5</v>
      </c>
      <c r="E14" s="243">
        <f>SUM(E15:E17)</f>
        <v>5</v>
      </c>
      <c r="F14" s="243">
        <f>SUM(F15:F17)</f>
        <v>0</v>
      </c>
      <c r="G14" s="244">
        <f>SUM(G15:G17)</f>
        <v>0</v>
      </c>
      <c r="H14" s="250">
        <f>IF(SUM(H15:H17)=SUM(I14:K14),SUM(I14:K14),"計が一致しません")</f>
        <v>247</v>
      </c>
      <c r="I14" s="244">
        <f>SUM(I15:I17)</f>
        <v>50</v>
      </c>
      <c r="J14" s="244">
        <f>SUM(J15:J17)</f>
        <v>90</v>
      </c>
      <c r="K14" s="244">
        <f>SUM(K15:K17)</f>
        <v>107</v>
      </c>
      <c r="L14" s="15"/>
      <c r="M14" s="250">
        <f>IF(SUM(M15:M17)=SUM(N14:O14),SUM(N14:O14),"計が一致しません")</f>
        <v>247</v>
      </c>
      <c r="N14" s="250">
        <f>SUM(N15:N17)</f>
        <v>116</v>
      </c>
      <c r="O14" s="250">
        <f>SUM(O15:O17)</f>
        <v>131</v>
      </c>
      <c r="Q14" s="176" t="str">
        <f t="shared" si="0"/>
        <v>〇</v>
      </c>
    </row>
    <row r="15" spans="1:17" ht="19.5" customHeight="1" x14ac:dyDescent="0.2">
      <c r="A15" s="18" t="s">
        <v>45</v>
      </c>
      <c r="B15" s="251">
        <f t="shared" si="1"/>
        <v>4</v>
      </c>
      <c r="C15" s="24"/>
      <c r="D15" s="24">
        <v>2</v>
      </c>
      <c r="E15" s="24">
        <v>2</v>
      </c>
      <c r="F15" s="24"/>
      <c r="G15" s="19"/>
      <c r="H15" s="235">
        <f t="shared" si="2"/>
        <v>76</v>
      </c>
      <c r="I15" s="19"/>
      <c r="J15" s="19">
        <v>33</v>
      </c>
      <c r="K15" s="19">
        <v>43</v>
      </c>
      <c r="L15" s="11"/>
      <c r="M15" s="246">
        <f t="shared" si="3"/>
        <v>76</v>
      </c>
      <c r="N15" s="19">
        <v>35</v>
      </c>
      <c r="O15" s="19">
        <v>41</v>
      </c>
      <c r="Q15" s="176" t="str">
        <f t="shared" si="0"/>
        <v>〇</v>
      </c>
    </row>
    <row r="16" spans="1:17" ht="19.5" customHeight="1" x14ac:dyDescent="0.2">
      <c r="A16" s="20" t="s">
        <v>46</v>
      </c>
      <c r="B16" s="245">
        <f t="shared" si="1"/>
        <v>5</v>
      </c>
      <c r="C16" s="26">
        <v>1</v>
      </c>
      <c r="D16" s="26">
        <v>2</v>
      </c>
      <c r="E16" s="26">
        <v>2</v>
      </c>
      <c r="F16" s="26"/>
      <c r="G16" s="21"/>
      <c r="H16" s="245">
        <f t="shared" si="2"/>
        <v>95</v>
      </c>
      <c r="I16" s="21">
        <v>25</v>
      </c>
      <c r="J16" s="21">
        <v>36</v>
      </c>
      <c r="K16" s="21">
        <v>34</v>
      </c>
      <c r="L16" s="11"/>
      <c r="M16" s="247">
        <f t="shared" si="3"/>
        <v>95</v>
      </c>
      <c r="N16" s="21">
        <v>45</v>
      </c>
      <c r="O16" s="21">
        <v>50</v>
      </c>
      <c r="Q16" s="176" t="str">
        <f t="shared" si="0"/>
        <v>〇</v>
      </c>
    </row>
    <row r="17" spans="1:17" ht="19.5" customHeight="1" x14ac:dyDescent="0.2">
      <c r="A17" s="22" t="s">
        <v>47</v>
      </c>
      <c r="B17" s="9">
        <f t="shared" si="1"/>
        <v>3</v>
      </c>
      <c r="C17" s="25">
        <v>1</v>
      </c>
      <c r="D17" s="25">
        <v>1</v>
      </c>
      <c r="E17" s="25">
        <v>1</v>
      </c>
      <c r="F17" s="25"/>
      <c r="G17" s="23"/>
      <c r="H17" s="9">
        <f t="shared" si="2"/>
        <v>76</v>
      </c>
      <c r="I17" s="23">
        <v>25</v>
      </c>
      <c r="J17" s="23">
        <v>21</v>
      </c>
      <c r="K17" s="23">
        <v>30</v>
      </c>
      <c r="L17" s="11"/>
      <c r="M17" s="249">
        <f t="shared" si="3"/>
        <v>76</v>
      </c>
      <c r="N17" s="23">
        <v>36</v>
      </c>
      <c r="O17" s="23">
        <v>40</v>
      </c>
      <c r="Q17" s="176" t="str">
        <f t="shared" si="0"/>
        <v>〇</v>
      </c>
    </row>
    <row r="18" spans="1:17" s="16" customFormat="1" ht="19.5" customHeight="1" x14ac:dyDescent="0.2">
      <c r="A18" s="17" t="s">
        <v>17</v>
      </c>
      <c r="B18" s="250">
        <f>IF(SUM(B19)=SUM(C18:G18),SUM(C18:G18),"計が一致しません")</f>
        <v>5</v>
      </c>
      <c r="C18" s="243">
        <f>SUM(C19)</f>
        <v>1</v>
      </c>
      <c r="D18" s="243">
        <f t="shared" ref="D18:G18" si="5">SUM(D19)</f>
        <v>2</v>
      </c>
      <c r="E18" s="243">
        <f t="shared" si="5"/>
        <v>2</v>
      </c>
      <c r="F18" s="243">
        <f t="shared" si="5"/>
        <v>0</v>
      </c>
      <c r="G18" s="244">
        <f t="shared" si="5"/>
        <v>0</v>
      </c>
      <c r="H18" s="250">
        <f>IF(SUM(H19)=SUM(I18:K18),SUM(I18:K18),"計が一致しません")</f>
        <v>92</v>
      </c>
      <c r="I18" s="244">
        <f>SUM(I19)</f>
        <v>25</v>
      </c>
      <c r="J18" s="244">
        <f t="shared" ref="J18" si="6">SUM(J19)</f>
        <v>29</v>
      </c>
      <c r="K18" s="244">
        <f>SUM(K19)</f>
        <v>38</v>
      </c>
      <c r="L18" s="15"/>
      <c r="M18" s="250">
        <f>IF(SUM(M19)=SUM(N18:O18),SUM(N18:O18),"計が一致しません")</f>
        <v>92</v>
      </c>
      <c r="N18" s="250">
        <f>SUM(N19)</f>
        <v>51</v>
      </c>
      <c r="O18" s="250">
        <f>SUM(O19)</f>
        <v>41</v>
      </c>
      <c r="Q18" s="176" t="str">
        <f t="shared" si="0"/>
        <v>〇</v>
      </c>
    </row>
    <row r="19" spans="1:17" ht="19.5" customHeight="1" x14ac:dyDescent="0.2">
      <c r="A19" s="27" t="s">
        <v>80</v>
      </c>
      <c r="B19" s="8">
        <f t="shared" si="1"/>
        <v>5</v>
      </c>
      <c r="C19" s="28">
        <v>1</v>
      </c>
      <c r="D19" s="28">
        <v>2</v>
      </c>
      <c r="E19" s="28">
        <v>2</v>
      </c>
      <c r="F19" s="28"/>
      <c r="G19" s="29"/>
      <c r="H19" s="9">
        <f t="shared" si="2"/>
        <v>92</v>
      </c>
      <c r="I19" s="29">
        <v>25</v>
      </c>
      <c r="J19" s="29">
        <v>29</v>
      </c>
      <c r="K19" s="29">
        <v>38</v>
      </c>
      <c r="L19" s="11"/>
      <c r="M19" s="252">
        <f t="shared" si="3"/>
        <v>92</v>
      </c>
      <c r="N19" s="138">
        <v>51</v>
      </c>
      <c r="O19" s="138">
        <v>41</v>
      </c>
      <c r="Q19" s="176" t="str">
        <f t="shared" si="0"/>
        <v>〇</v>
      </c>
    </row>
    <row r="20" spans="1:17" s="16" customFormat="1" ht="19.5" customHeight="1" x14ac:dyDescent="0.2">
      <c r="A20" s="17" t="s">
        <v>18</v>
      </c>
      <c r="B20" s="250">
        <f>IF(SUM(B21:B29)=SUM(C20:G20),SUM(C20:G20),"計が一致しません")</f>
        <v>18</v>
      </c>
      <c r="C20" s="243">
        <f>SUM(C21:C29)</f>
        <v>2</v>
      </c>
      <c r="D20" s="243">
        <f>SUM(D21:D29)</f>
        <v>8</v>
      </c>
      <c r="E20" s="243">
        <f>SUM(E21:E29)</f>
        <v>8</v>
      </c>
      <c r="F20" s="243">
        <f>SUM(F21:F29)</f>
        <v>0</v>
      </c>
      <c r="G20" s="244">
        <f>SUM(G21:G29)</f>
        <v>0</v>
      </c>
      <c r="H20" s="250">
        <f>IF(SUM(H21:H29)=SUM(I20:K20),SUM(I20:K20),"計が一致しません")</f>
        <v>152</v>
      </c>
      <c r="I20" s="244">
        <f>SUM(I21:I29)</f>
        <v>25</v>
      </c>
      <c r="J20" s="244">
        <f>SUM(J21:J29)</f>
        <v>52</v>
      </c>
      <c r="K20" s="244">
        <f>SUM(K21:K29)</f>
        <v>75</v>
      </c>
      <c r="L20" s="15"/>
      <c r="M20" s="250">
        <f>IF(SUM(M21:M29)=SUM(N20:O20),SUM(N20:O20),"計が一致しません")</f>
        <v>152</v>
      </c>
      <c r="N20" s="250">
        <f>SUM(N21:N29)</f>
        <v>79</v>
      </c>
      <c r="O20" s="250">
        <f>SUM(O21:O29)</f>
        <v>73</v>
      </c>
      <c r="Q20" s="176" t="str">
        <f t="shared" si="0"/>
        <v>〇</v>
      </c>
    </row>
    <row r="21" spans="1:17" ht="19.5" customHeight="1" x14ac:dyDescent="0.2">
      <c r="A21" s="18" t="s">
        <v>19</v>
      </c>
      <c r="B21" s="251">
        <f t="shared" si="1"/>
        <v>2</v>
      </c>
      <c r="C21" s="24"/>
      <c r="D21" s="24">
        <v>1</v>
      </c>
      <c r="E21" s="24">
        <v>1</v>
      </c>
      <c r="F21" s="24"/>
      <c r="G21" s="19"/>
      <c r="H21" s="235">
        <f t="shared" si="2"/>
        <v>25</v>
      </c>
      <c r="I21" s="19"/>
      <c r="J21" s="19">
        <v>10</v>
      </c>
      <c r="K21" s="19">
        <v>15</v>
      </c>
      <c r="L21" s="11"/>
      <c r="M21" s="246">
        <f t="shared" si="3"/>
        <v>25</v>
      </c>
      <c r="N21" s="19">
        <v>13</v>
      </c>
      <c r="O21" s="19">
        <v>12</v>
      </c>
      <c r="Q21" s="176" t="str">
        <f t="shared" si="0"/>
        <v>〇</v>
      </c>
    </row>
    <row r="22" spans="1:17" ht="19.5" customHeight="1" x14ac:dyDescent="0.2">
      <c r="A22" s="20" t="s">
        <v>48</v>
      </c>
      <c r="B22" s="245">
        <f t="shared" si="1"/>
        <v>2</v>
      </c>
      <c r="C22" s="26"/>
      <c r="D22" s="26">
        <v>1</v>
      </c>
      <c r="E22" s="26">
        <v>1</v>
      </c>
      <c r="F22" s="26"/>
      <c r="G22" s="21"/>
      <c r="H22" s="245">
        <f t="shared" si="2"/>
        <v>5</v>
      </c>
      <c r="I22" s="21"/>
      <c r="J22" s="21">
        <v>3</v>
      </c>
      <c r="K22" s="21">
        <v>2</v>
      </c>
      <c r="L22" s="11"/>
      <c r="M22" s="247">
        <f t="shared" si="3"/>
        <v>5</v>
      </c>
      <c r="N22" s="21">
        <v>2</v>
      </c>
      <c r="O22" s="21">
        <v>3</v>
      </c>
      <c r="Q22" s="176" t="str">
        <f t="shared" si="0"/>
        <v>〇</v>
      </c>
    </row>
    <row r="23" spans="1:17" ht="19.5" customHeight="1" x14ac:dyDescent="0.2">
      <c r="A23" s="20" t="s">
        <v>107</v>
      </c>
      <c r="B23" s="245">
        <f t="shared" si="1"/>
        <v>2</v>
      </c>
      <c r="C23" s="26"/>
      <c r="D23" s="26">
        <v>1</v>
      </c>
      <c r="E23" s="26">
        <v>1</v>
      </c>
      <c r="F23" s="26"/>
      <c r="G23" s="21"/>
      <c r="H23" s="245">
        <f t="shared" si="2"/>
        <v>17</v>
      </c>
      <c r="I23" s="21"/>
      <c r="J23" s="21">
        <v>3</v>
      </c>
      <c r="K23" s="21">
        <v>14</v>
      </c>
      <c r="L23" s="11"/>
      <c r="M23" s="247">
        <f t="shared" si="3"/>
        <v>17</v>
      </c>
      <c r="N23" s="21">
        <v>6</v>
      </c>
      <c r="O23" s="21">
        <v>11</v>
      </c>
      <c r="Q23" s="176" t="str">
        <f t="shared" si="0"/>
        <v>〇</v>
      </c>
    </row>
    <row r="24" spans="1:17" ht="19.5" customHeight="1" x14ac:dyDescent="0.2">
      <c r="A24" s="20" t="s">
        <v>20</v>
      </c>
      <c r="B24" s="245">
        <f t="shared" si="1"/>
        <v>2</v>
      </c>
      <c r="C24" s="26"/>
      <c r="D24" s="26">
        <v>1</v>
      </c>
      <c r="E24" s="26">
        <v>1</v>
      </c>
      <c r="F24" s="26"/>
      <c r="G24" s="21"/>
      <c r="H24" s="245">
        <f t="shared" si="2"/>
        <v>8</v>
      </c>
      <c r="I24" s="21"/>
      <c r="J24" s="21">
        <v>6</v>
      </c>
      <c r="K24" s="21">
        <v>2</v>
      </c>
      <c r="L24" s="11"/>
      <c r="M24" s="247">
        <f t="shared" si="3"/>
        <v>8</v>
      </c>
      <c r="N24" s="21">
        <v>6</v>
      </c>
      <c r="O24" s="21">
        <v>2</v>
      </c>
      <c r="Q24" s="176" t="str">
        <f t="shared" si="0"/>
        <v>〇</v>
      </c>
    </row>
    <row r="25" spans="1:17" ht="19.5" customHeight="1" x14ac:dyDescent="0.2">
      <c r="A25" s="20" t="s">
        <v>49</v>
      </c>
      <c r="B25" s="245">
        <f t="shared" si="1"/>
        <v>2</v>
      </c>
      <c r="C25" s="26"/>
      <c r="D25" s="26">
        <v>1</v>
      </c>
      <c r="E25" s="26">
        <v>1</v>
      </c>
      <c r="F25" s="26"/>
      <c r="G25" s="21"/>
      <c r="H25" s="245">
        <f t="shared" si="2"/>
        <v>18</v>
      </c>
      <c r="I25" s="21"/>
      <c r="J25" s="21">
        <v>6</v>
      </c>
      <c r="K25" s="21">
        <v>12</v>
      </c>
      <c r="L25" s="11"/>
      <c r="M25" s="247">
        <f t="shared" si="3"/>
        <v>18</v>
      </c>
      <c r="N25" s="21">
        <v>12</v>
      </c>
      <c r="O25" s="21">
        <v>6</v>
      </c>
      <c r="Q25" s="176" t="str">
        <f t="shared" si="0"/>
        <v>〇</v>
      </c>
    </row>
    <row r="26" spans="1:17" ht="19.5" customHeight="1" x14ac:dyDescent="0.2">
      <c r="A26" s="20" t="s">
        <v>21</v>
      </c>
      <c r="B26" s="245">
        <f t="shared" si="1"/>
        <v>0</v>
      </c>
      <c r="C26" s="26"/>
      <c r="D26" s="26"/>
      <c r="E26" s="26"/>
      <c r="F26" s="26"/>
      <c r="G26" s="21"/>
      <c r="H26" s="245">
        <f t="shared" si="2"/>
        <v>0</v>
      </c>
      <c r="I26" s="21"/>
      <c r="J26" s="21"/>
      <c r="K26" s="21"/>
      <c r="L26" s="11"/>
      <c r="M26" s="247">
        <f t="shared" si="3"/>
        <v>0</v>
      </c>
      <c r="N26" s="21"/>
      <c r="O26" s="21"/>
      <c r="Q26" s="176" t="str">
        <f t="shared" si="0"/>
        <v>〇</v>
      </c>
    </row>
    <row r="27" spans="1:17" ht="19.5" customHeight="1" x14ac:dyDescent="0.2">
      <c r="A27" s="20" t="s">
        <v>375</v>
      </c>
      <c r="B27" s="245">
        <f t="shared" si="1"/>
        <v>2</v>
      </c>
      <c r="C27" s="26"/>
      <c r="D27" s="26">
        <v>1</v>
      </c>
      <c r="E27" s="26">
        <v>1</v>
      </c>
      <c r="F27" s="26"/>
      <c r="G27" s="21"/>
      <c r="H27" s="245">
        <f t="shared" si="2"/>
        <v>6</v>
      </c>
      <c r="I27" s="21"/>
      <c r="J27" s="21">
        <v>2</v>
      </c>
      <c r="K27" s="21">
        <v>4</v>
      </c>
      <c r="L27" s="11"/>
      <c r="M27" s="247">
        <f t="shared" si="3"/>
        <v>6</v>
      </c>
      <c r="N27" s="21">
        <v>3</v>
      </c>
      <c r="O27" s="21">
        <v>3</v>
      </c>
      <c r="Q27" s="176" t="str">
        <f t="shared" si="0"/>
        <v>〇</v>
      </c>
    </row>
    <row r="28" spans="1:17" ht="19.5" customHeight="1" x14ac:dyDescent="0.2">
      <c r="A28" s="20" t="s">
        <v>50</v>
      </c>
      <c r="B28" s="245">
        <f t="shared" si="1"/>
        <v>3</v>
      </c>
      <c r="C28" s="26">
        <v>1</v>
      </c>
      <c r="D28" s="26">
        <v>1</v>
      </c>
      <c r="E28" s="26">
        <v>1</v>
      </c>
      <c r="F28" s="26"/>
      <c r="G28" s="21"/>
      <c r="H28" s="245">
        <f t="shared" si="2"/>
        <v>45</v>
      </c>
      <c r="I28" s="21">
        <v>14</v>
      </c>
      <c r="J28" s="21">
        <v>15</v>
      </c>
      <c r="K28" s="21">
        <v>16</v>
      </c>
      <c r="L28" s="11"/>
      <c r="M28" s="253">
        <f t="shared" si="3"/>
        <v>45</v>
      </c>
      <c r="N28" s="149">
        <v>21</v>
      </c>
      <c r="O28" s="149">
        <v>24</v>
      </c>
      <c r="Q28" s="176" t="str">
        <f t="shared" si="0"/>
        <v>〇</v>
      </c>
    </row>
    <row r="29" spans="1:17" ht="19.5" customHeight="1" x14ac:dyDescent="0.2">
      <c r="A29" s="22" t="s">
        <v>350</v>
      </c>
      <c r="B29" s="9">
        <f t="shared" si="1"/>
        <v>3</v>
      </c>
      <c r="C29" s="25">
        <v>1</v>
      </c>
      <c r="D29" s="25">
        <v>1</v>
      </c>
      <c r="E29" s="25">
        <v>1</v>
      </c>
      <c r="F29" s="25"/>
      <c r="G29" s="23"/>
      <c r="H29" s="9">
        <f t="shared" si="2"/>
        <v>28</v>
      </c>
      <c r="I29" s="23">
        <v>11</v>
      </c>
      <c r="J29" s="23">
        <v>7</v>
      </c>
      <c r="K29" s="23">
        <v>10</v>
      </c>
      <c r="L29" s="11"/>
      <c r="M29" s="249">
        <f>SUM(N29:O29)</f>
        <v>28</v>
      </c>
      <c r="N29" s="23">
        <v>16</v>
      </c>
      <c r="O29" s="23">
        <v>12</v>
      </c>
      <c r="Q29" s="176" t="str">
        <f t="shared" si="0"/>
        <v>〇</v>
      </c>
    </row>
    <row r="30" spans="1:17" s="16" customFormat="1" ht="19.5" customHeight="1" x14ac:dyDescent="0.2">
      <c r="A30" s="169" t="s">
        <v>22</v>
      </c>
      <c r="B30" s="250">
        <f>IF(SUM(B31)=SUM(C30:G30),SUM(C30:G30),"計が一致しません")</f>
        <v>2</v>
      </c>
      <c r="C30" s="254">
        <f>SUM(C31)</f>
        <v>0</v>
      </c>
      <c r="D30" s="254">
        <f t="shared" ref="D30:G30" si="7">SUM(D31)</f>
        <v>1</v>
      </c>
      <c r="E30" s="254">
        <f t="shared" si="7"/>
        <v>1</v>
      </c>
      <c r="F30" s="254">
        <f t="shared" si="7"/>
        <v>0</v>
      </c>
      <c r="G30" s="250">
        <f t="shared" si="7"/>
        <v>0</v>
      </c>
      <c r="H30" s="250">
        <f>IF(SUM(H31)=SUM(I30:K30),SUM(I30:K30),"計が一致しません")</f>
        <v>6</v>
      </c>
      <c r="I30" s="250">
        <f>SUM(I31)</f>
        <v>0</v>
      </c>
      <c r="J30" s="250">
        <f t="shared" ref="J30:K30" si="8">SUM(J31)</f>
        <v>4</v>
      </c>
      <c r="K30" s="250">
        <f t="shared" si="8"/>
        <v>2</v>
      </c>
      <c r="L30" s="30"/>
      <c r="M30" s="250">
        <f>IF(SUM(M31)=SUM(N30:O30),SUM(N30:O30),"計が一致しません")</f>
        <v>6</v>
      </c>
      <c r="N30" s="250">
        <f>SUM(N31)</f>
        <v>5</v>
      </c>
      <c r="O30" s="250">
        <f>SUM(O31)</f>
        <v>1</v>
      </c>
      <c r="Q30" s="176" t="str">
        <f t="shared" si="0"/>
        <v>〇</v>
      </c>
    </row>
    <row r="31" spans="1:17" ht="19.5" customHeight="1" x14ac:dyDescent="0.2">
      <c r="A31" s="27" t="s">
        <v>51</v>
      </c>
      <c r="B31" s="235">
        <f t="shared" si="1"/>
        <v>2</v>
      </c>
      <c r="C31" s="28"/>
      <c r="D31" s="28">
        <v>1</v>
      </c>
      <c r="E31" s="28">
        <v>1</v>
      </c>
      <c r="F31" s="28"/>
      <c r="G31" s="29"/>
      <c r="H31" s="100">
        <f>SUM(J31:K31)</f>
        <v>6</v>
      </c>
      <c r="I31" s="29"/>
      <c r="J31" s="29">
        <v>4</v>
      </c>
      <c r="K31" s="29">
        <v>2</v>
      </c>
      <c r="L31" s="11"/>
      <c r="M31" s="255">
        <f>SUM(N31:O31)</f>
        <v>6</v>
      </c>
      <c r="N31" s="29">
        <v>5</v>
      </c>
      <c r="O31" s="29">
        <v>1</v>
      </c>
      <c r="Q31" s="176" t="str">
        <f t="shared" si="0"/>
        <v>〇</v>
      </c>
    </row>
    <row r="32" spans="1:17" s="16" customFormat="1" ht="19.5" customHeight="1" x14ac:dyDescent="0.2">
      <c r="A32" s="17" t="s">
        <v>23</v>
      </c>
      <c r="B32" s="250">
        <f>IF(SUM(B33)=SUM(C32:G32),SUM(C32:G32),"計が一致しません")</f>
        <v>3</v>
      </c>
      <c r="C32" s="243">
        <f>SUM(C33:C33)</f>
        <v>1</v>
      </c>
      <c r="D32" s="243">
        <f>SUM(D33:D33)</f>
        <v>1</v>
      </c>
      <c r="E32" s="243">
        <f>SUM(E33:E33)</f>
        <v>1</v>
      </c>
      <c r="F32" s="243">
        <f>SUM(F33:F33)</f>
        <v>0</v>
      </c>
      <c r="G32" s="243">
        <f>SUM(G33:G33)</f>
        <v>0</v>
      </c>
      <c r="H32" s="250">
        <f>IF(SUM(H33)=SUM(I32:K32),SUM(I32:K32),"計が一致しません")</f>
        <v>52</v>
      </c>
      <c r="I32" s="244">
        <f>SUM(I33:I33)</f>
        <v>11</v>
      </c>
      <c r="J32" s="244">
        <f>SUM(J33:J33)</f>
        <v>19</v>
      </c>
      <c r="K32" s="244">
        <f>SUM(K33:K33)</f>
        <v>22</v>
      </c>
      <c r="L32" s="15"/>
      <c r="M32" s="250">
        <f>IF(SUM(M33)=SUM(N32:O32),SUM(N32:O32),"計が一致しません")</f>
        <v>52</v>
      </c>
      <c r="N32" s="250">
        <f>SUM(N33:N33)</f>
        <v>29</v>
      </c>
      <c r="O32" s="250">
        <f>SUM(O33:O33)</f>
        <v>23</v>
      </c>
      <c r="Q32" s="176" t="str">
        <f t="shared" si="0"/>
        <v>〇</v>
      </c>
    </row>
    <row r="33" spans="1:17" ht="19.5" customHeight="1" x14ac:dyDescent="0.2">
      <c r="A33" s="166" t="s">
        <v>52</v>
      </c>
      <c r="B33" s="256">
        <f t="shared" si="1"/>
        <v>3</v>
      </c>
      <c r="C33" s="167">
        <v>1</v>
      </c>
      <c r="D33" s="167">
        <v>1</v>
      </c>
      <c r="E33" s="167">
        <v>1</v>
      </c>
      <c r="F33" s="167"/>
      <c r="G33" s="168"/>
      <c r="H33" s="256">
        <f t="shared" si="2"/>
        <v>52</v>
      </c>
      <c r="I33" s="168">
        <v>11</v>
      </c>
      <c r="J33" s="168">
        <v>19</v>
      </c>
      <c r="K33" s="168">
        <v>22</v>
      </c>
      <c r="L33" s="11"/>
      <c r="M33" s="246">
        <f t="shared" si="3"/>
        <v>52</v>
      </c>
      <c r="N33" s="19">
        <v>29</v>
      </c>
      <c r="O33" s="19">
        <v>23</v>
      </c>
      <c r="Q33" s="176" t="str">
        <f t="shared" si="0"/>
        <v>〇</v>
      </c>
    </row>
    <row r="34" spans="1:17" s="16" customFormat="1" ht="19.5" customHeight="1" x14ac:dyDescent="0.2">
      <c r="A34" s="169" t="s">
        <v>24</v>
      </c>
      <c r="B34" s="250">
        <f>IF(SUM(B35:B37)=SUM(C34:G34),SUM(C34:G34),"計が一致しません")</f>
        <v>7</v>
      </c>
      <c r="C34" s="254">
        <f>SUM(C35:C37)</f>
        <v>0</v>
      </c>
      <c r="D34" s="254">
        <f>SUM(D35:D37)</f>
        <v>3</v>
      </c>
      <c r="E34" s="254">
        <f>SUM(E35:E37)</f>
        <v>4</v>
      </c>
      <c r="F34" s="254">
        <f>SUM(F35:F37)</f>
        <v>0</v>
      </c>
      <c r="G34" s="250">
        <f>SUM(G35:G37)</f>
        <v>0</v>
      </c>
      <c r="H34" s="250">
        <f>IF(SUM(H35:H37)=SUM(I34:K34),SUM(I34:K34),"計が一致しません")</f>
        <v>149</v>
      </c>
      <c r="I34" s="250">
        <f>SUM(I35:I37)</f>
        <v>0</v>
      </c>
      <c r="J34" s="250">
        <f>SUM(J35:J37)</f>
        <v>64</v>
      </c>
      <c r="K34" s="250">
        <f>SUM(K35:K37)</f>
        <v>85</v>
      </c>
      <c r="L34" s="15"/>
      <c r="M34" s="250">
        <f>IF(SUM(M35:M37)=SUM(N34:O34),SUM(N34:O34),"計が一致しません")</f>
        <v>149</v>
      </c>
      <c r="N34" s="250">
        <f>SUM(N35:N37)</f>
        <v>86</v>
      </c>
      <c r="O34" s="250">
        <f>SUM(O35:O37)</f>
        <v>63</v>
      </c>
      <c r="Q34" s="176" t="str">
        <f t="shared" si="0"/>
        <v>〇</v>
      </c>
    </row>
    <row r="35" spans="1:17" ht="19.5" customHeight="1" x14ac:dyDescent="0.2">
      <c r="A35" s="18" t="s">
        <v>108</v>
      </c>
      <c r="B35" s="235">
        <f t="shared" si="1"/>
        <v>2</v>
      </c>
      <c r="C35" s="24"/>
      <c r="D35" s="24">
        <v>1</v>
      </c>
      <c r="E35" s="24">
        <v>1</v>
      </c>
      <c r="F35" s="24"/>
      <c r="G35" s="19"/>
      <c r="H35" s="235">
        <f t="shared" si="2"/>
        <v>56</v>
      </c>
      <c r="I35" s="19"/>
      <c r="J35" s="19">
        <v>23</v>
      </c>
      <c r="K35" s="19">
        <v>33</v>
      </c>
      <c r="L35" s="11"/>
      <c r="M35" s="246">
        <f t="shared" ref="M35:M47" si="9">SUM(N35:O35)</f>
        <v>56</v>
      </c>
      <c r="N35" s="19">
        <v>36</v>
      </c>
      <c r="O35" s="19">
        <v>20</v>
      </c>
      <c r="Q35" s="176" t="str">
        <f t="shared" si="0"/>
        <v>〇</v>
      </c>
    </row>
    <row r="36" spans="1:17" ht="19.5" customHeight="1" x14ac:dyDescent="0.2">
      <c r="A36" s="20" t="s">
        <v>127</v>
      </c>
      <c r="B36" s="245">
        <f t="shared" si="1"/>
        <v>2</v>
      </c>
      <c r="C36" s="26"/>
      <c r="D36" s="26">
        <v>1</v>
      </c>
      <c r="E36" s="26">
        <v>1</v>
      </c>
      <c r="F36" s="26"/>
      <c r="G36" s="21"/>
      <c r="H36" s="245">
        <f t="shared" si="2"/>
        <v>47</v>
      </c>
      <c r="I36" s="21"/>
      <c r="J36" s="21">
        <v>21</v>
      </c>
      <c r="K36" s="21">
        <v>26</v>
      </c>
      <c r="L36" s="11"/>
      <c r="M36" s="247">
        <f t="shared" si="9"/>
        <v>47</v>
      </c>
      <c r="N36" s="21">
        <v>23</v>
      </c>
      <c r="O36" s="21">
        <v>24</v>
      </c>
      <c r="Q36" s="176" t="str">
        <f t="shared" si="0"/>
        <v>〇</v>
      </c>
    </row>
    <row r="37" spans="1:17" ht="19.5" customHeight="1" x14ac:dyDescent="0.2">
      <c r="A37" s="22" t="s">
        <v>53</v>
      </c>
      <c r="B37" s="9">
        <f t="shared" si="1"/>
        <v>3</v>
      </c>
      <c r="C37" s="25"/>
      <c r="D37" s="25">
        <v>1</v>
      </c>
      <c r="E37" s="25">
        <v>2</v>
      </c>
      <c r="F37" s="25"/>
      <c r="G37" s="23"/>
      <c r="H37" s="9">
        <f t="shared" si="2"/>
        <v>46</v>
      </c>
      <c r="I37" s="23"/>
      <c r="J37" s="23">
        <v>20</v>
      </c>
      <c r="K37" s="23">
        <v>26</v>
      </c>
      <c r="L37" s="11"/>
      <c r="M37" s="249">
        <f t="shared" si="9"/>
        <v>46</v>
      </c>
      <c r="N37" s="23">
        <v>27</v>
      </c>
      <c r="O37" s="23">
        <v>19</v>
      </c>
      <c r="Q37" s="176" t="str">
        <f t="shared" si="0"/>
        <v>〇</v>
      </c>
    </row>
    <row r="38" spans="1:17" s="16" customFormat="1" ht="19.5" customHeight="1" x14ac:dyDescent="0.2">
      <c r="A38" s="17" t="s">
        <v>25</v>
      </c>
      <c r="B38" s="250">
        <f>IF(SUM(B39:B47)=SUM(C38:G38),SUM(C38:G38),"計が一致しません")</f>
        <v>21</v>
      </c>
      <c r="C38" s="243">
        <f>SUM(C39:C47)</f>
        <v>2</v>
      </c>
      <c r="D38" s="243">
        <f>SUM(D39:D47)</f>
        <v>10</v>
      </c>
      <c r="E38" s="243">
        <f>SUM(E39:E47)</f>
        <v>9</v>
      </c>
      <c r="F38" s="243">
        <f>SUM(F39:F47)</f>
        <v>0</v>
      </c>
      <c r="G38" s="244">
        <f>SUM(G39:G47)</f>
        <v>0</v>
      </c>
      <c r="H38" s="250">
        <f>IF(SUM(H39:H47)=SUM(I38:K38),SUM(I38:K38),"計が一致しません")</f>
        <v>277</v>
      </c>
      <c r="I38" s="244">
        <f>SUM(I39:I47)</f>
        <v>34</v>
      </c>
      <c r="J38" s="244">
        <f t="shared" ref="J38" si="10">SUM(J39:J47)</f>
        <v>126</v>
      </c>
      <c r="K38" s="244">
        <f>SUM(K39:K47)</f>
        <v>117</v>
      </c>
      <c r="L38" s="15"/>
      <c r="M38" s="250">
        <f>IF(SUM(M39:M47)=SUM(N38:O38),SUM(N38:O38),"計が一致しません")</f>
        <v>277</v>
      </c>
      <c r="N38" s="250">
        <f>SUM(N39:N47)</f>
        <v>140</v>
      </c>
      <c r="O38" s="250">
        <f>SUM(O39:O47)</f>
        <v>137</v>
      </c>
      <c r="Q38" s="176" t="str">
        <f t="shared" si="0"/>
        <v>〇</v>
      </c>
    </row>
    <row r="39" spans="1:17" ht="19.5" customHeight="1" x14ac:dyDescent="0.2">
      <c r="A39" s="18" t="s">
        <v>26</v>
      </c>
      <c r="B39" s="235">
        <f t="shared" si="1"/>
        <v>2</v>
      </c>
      <c r="C39" s="24"/>
      <c r="D39" s="24">
        <v>1</v>
      </c>
      <c r="E39" s="24">
        <v>1</v>
      </c>
      <c r="F39" s="24"/>
      <c r="G39" s="19"/>
      <c r="H39" s="235">
        <f t="shared" si="2"/>
        <v>14</v>
      </c>
      <c r="I39" s="19"/>
      <c r="J39" s="19">
        <v>7</v>
      </c>
      <c r="K39" s="19">
        <v>7</v>
      </c>
      <c r="L39" s="11"/>
      <c r="M39" s="246">
        <f t="shared" si="9"/>
        <v>14</v>
      </c>
      <c r="N39" s="19">
        <v>5</v>
      </c>
      <c r="O39" s="19">
        <v>9</v>
      </c>
      <c r="Q39" s="176" t="str">
        <f t="shared" si="0"/>
        <v>〇</v>
      </c>
    </row>
    <row r="40" spans="1:17" ht="19.5" customHeight="1" x14ac:dyDescent="0.2">
      <c r="A40" s="20" t="s">
        <v>126</v>
      </c>
      <c r="B40" s="245">
        <f t="shared" si="1"/>
        <v>3</v>
      </c>
      <c r="C40" s="26"/>
      <c r="D40" s="26">
        <v>2</v>
      </c>
      <c r="E40" s="26">
        <v>1</v>
      </c>
      <c r="F40" s="26"/>
      <c r="G40" s="21"/>
      <c r="H40" s="245">
        <f t="shared" si="2"/>
        <v>55</v>
      </c>
      <c r="I40" s="21"/>
      <c r="J40" s="21">
        <v>32</v>
      </c>
      <c r="K40" s="21">
        <v>23</v>
      </c>
      <c r="L40" s="11"/>
      <c r="M40" s="247">
        <f t="shared" si="9"/>
        <v>55</v>
      </c>
      <c r="N40" s="21">
        <v>37</v>
      </c>
      <c r="O40" s="21">
        <v>18</v>
      </c>
      <c r="Q40" s="176" t="str">
        <f t="shared" si="0"/>
        <v>〇</v>
      </c>
    </row>
    <row r="41" spans="1:17" ht="19.5" customHeight="1" x14ac:dyDescent="0.2">
      <c r="A41" s="20" t="s">
        <v>27</v>
      </c>
      <c r="B41" s="245">
        <f t="shared" si="1"/>
        <v>2</v>
      </c>
      <c r="C41" s="26"/>
      <c r="D41" s="26">
        <v>1</v>
      </c>
      <c r="E41" s="26">
        <v>1</v>
      </c>
      <c r="F41" s="26"/>
      <c r="G41" s="21"/>
      <c r="H41" s="245">
        <f t="shared" si="2"/>
        <v>15</v>
      </c>
      <c r="I41" s="21"/>
      <c r="J41" s="21">
        <v>9</v>
      </c>
      <c r="K41" s="21">
        <v>6</v>
      </c>
      <c r="L41" s="11"/>
      <c r="M41" s="247">
        <f t="shared" si="9"/>
        <v>15</v>
      </c>
      <c r="N41" s="21">
        <v>8</v>
      </c>
      <c r="O41" s="21">
        <v>7</v>
      </c>
      <c r="Q41" s="176" t="str">
        <f t="shared" si="0"/>
        <v>〇</v>
      </c>
    </row>
    <row r="42" spans="1:17" ht="19.5" customHeight="1" x14ac:dyDescent="0.2">
      <c r="A42" s="20" t="s">
        <v>109</v>
      </c>
      <c r="B42" s="245">
        <f t="shared" si="1"/>
        <v>2</v>
      </c>
      <c r="C42" s="26"/>
      <c r="D42" s="26">
        <v>1</v>
      </c>
      <c r="E42" s="26">
        <v>1</v>
      </c>
      <c r="F42" s="26"/>
      <c r="G42" s="21"/>
      <c r="H42" s="245">
        <f t="shared" si="2"/>
        <v>16</v>
      </c>
      <c r="I42" s="21"/>
      <c r="J42" s="21">
        <v>9</v>
      </c>
      <c r="K42" s="21">
        <v>7</v>
      </c>
      <c r="L42" s="11"/>
      <c r="M42" s="247">
        <f t="shared" si="9"/>
        <v>16</v>
      </c>
      <c r="N42" s="21">
        <v>5</v>
      </c>
      <c r="O42" s="21">
        <v>11</v>
      </c>
      <c r="Q42" s="176" t="str">
        <f t="shared" si="0"/>
        <v>〇</v>
      </c>
    </row>
    <row r="43" spans="1:17" ht="19.5" customHeight="1" x14ac:dyDescent="0.2">
      <c r="A43" s="20" t="s">
        <v>110</v>
      </c>
      <c r="B43" s="245">
        <f t="shared" si="1"/>
        <v>2</v>
      </c>
      <c r="C43" s="26"/>
      <c r="D43" s="26">
        <v>1</v>
      </c>
      <c r="E43" s="26">
        <v>1</v>
      </c>
      <c r="F43" s="26"/>
      <c r="G43" s="21"/>
      <c r="H43" s="245">
        <f t="shared" si="2"/>
        <v>45</v>
      </c>
      <c r="I43" s="21"/>
      <c r="J43" s="21">
        <v>21</v>
      </c>
      <c r="K43" s="21">
        <v>24</v>
      </c>
      <c r="L43" s="11"/>
      <c r="M43" s="247">
        <f t="shared" si="9"/>
        <v>45</v>
      </c>
      <c r="N43" s="21">
        <v>22</v>
      </c>
      <c r="O43" s="21">
        <v>23</v>
      </c>
      <c r="Q43" s="176" t="str">
        <f t="shared" si="0"/>
        <v>〇</v>
      </c>
    </row>
    <row r="44" spans="1:17" ht="19.5" customHeight="1" x14ac:dyDescent="0.2">
      <c r="A44" s="20" t="s">
        <v>54</v>
      </c>
      <c r="B44" s="245">
        <f t="shared" si="1"/>
        <v>3</v>
      </c>
      <c r="C44" s="26">
        <v>1</v>
      </c>
      <c r="D44" s="26">
        <v>1</v>
      </c>
      <c r="E44" s="26">
        <v>1</v>
      </c>
      <c r="F44" s="26"/>
      <c r="G44" s="21"/>
      <c r="H44" s="245">
        <f t="shared" si="2"/>
        <v>39</v>
      </c>
      <c r="I44" s="21">
        <v>9</v>
      </c>
      <c r="J44" s="21">
        <v>17</v>
      </c>
      <c r="K44" s="21">
        <v>13</v>
      </c>
      <c r="L44" s="11"/>
      <c r="M44" s="247">
        <f t="shared" si="9"/>
        <v>39</v>
      </c>
      <c r="N44" s="21">
        <v>18</v>
      </c>
      <c r="O44" s="21">
        <v>21</v>
      </c>
      <c r="Q44" s="176" t="str">
        <f t="shared" si="0"/>
        <v>〇</v>
      </c>
    </row>
    <row r="45" spans="1:17" ht="19.5" customHeight="1" x14ac:dyDescent="0.2">
      <c r="A45" s="20" t="s">
        <v>28</v>
      </c>
      <c r="B45" s="245">
        <f t="shared" si="1"/>
        <v>2</v>
      </c>
      <c r="C45" s="26"/>
      <c r="D45" s="26">
        <v>1</v>
      </c>
      <c r="E45" s="26">
        <v>1</v>
      </c>
      <c r="F45" s="26"/>
      <c r="G45" s="21"/>
      <c r="H45" s="245">
        <f t="shared" si="2"/>
        <v>9</v>
      </c>
      <c r="I45" s="21"/>
      <c r="J45" s="21">
        <v>7</v>
      </c>
      <c r="K45" s="21">
        <v>2</v>
      </c>
      <c r="L45" s="11"/>
      <c r="M45" s="247">
        <f t="shared" si="9"/>
        <v>9</v>
      </c>
      <c r="N45" s="21">
        <v>5</v>
      </c>
      <c r="O45" s="21">
        <v>4</v>
      </c>
      <c r="Q45" s="176" t="str">
        <f t="shared" si="0"/>
        <v>〇</v>
      </c>
    </row>
    <row r="46" spans="1:17" ht="19.5" customHeight="1" x14ac:dyDescent="0.2">
      <c r="A46" s="20" t="s">
        <v>29</v>
      </c>
      <c r="B46" s="245">
        <f t="shared" si="1"/>
        <v>2</v>
      </c>
      <c r="C46" s="26"/>
      <c r="D46" s="26">
        <v>1</v>
      </c>
      <c r="E46" s="26">
        <v>1</v>
      </c>
      <c r="F46" s="26"/>
      <c r="G46" s="21"/>
      <c r="H46" s="245">
        <f t="shared" si="2"/>
        <v>8</v>
      </c>
      <c r="I46" s="21"/>
      <c r="J46" s="21">
        <v>4</v>
      </c>
      <c r="K46" s="21">
        <v>4</v>
      </c>
      <c r="L46" s="11"/>
      <c r="M46" s="247">
        <f t="shared" si="9"/>
        <v>8</v>
      </c>
      <c r="N46" s="21">
        <v>4</v>
      </c>
      <c r="O46" s="21">
        <v>4</v>
      </c>
      <c r="Q46" s="176" t="str">
        <f t="shared" si="0"/>
        <v>〇</v>
      </c>
    </row>
    <row r="47" spans="1:17" ht="19.5" customHeight="1" x14ac:dyDescent="0.2">
      <c r="A47" s="22" t="s">
        <v>30</v>
      </c>
      <c r="B47" s="9">
        <f t="shared" si="1"/>
        <v>3</v>
      </c>
      <c r="C47" s="25">
        <v>1</v>
      </c>
      <c r="D47" s="25">
        <v>1</v>
      </c>
      <c r="E47" s="25">
        <v>1</v>
      </c>
      <c r="F47" s="25"/>
      <c r="G47" s="23"/>
      <c r="H47" s="9">
        <f t="shared" si="2"/>
        <v>76</v>
      </c>
      <c r="I47" s="23">
        <v>25</v>
      </c>
      <c r="J47" s="23">
        <v>20</v>
      </c>
      <c r="K47" s="23">
        <v>31</v>
      </c>
      <c r="L47" s="103"/>
      <c r="M47" s="249">
        <f t="shared" si="9"/>
        <v>76</v>
      </c>
      <c r="N47" s="23">
        <v>36</v>
      </c>
      <c r="O47" s="23">
        <v>40</v>
      </c>
      <c r="Q47" s="176" t="str">
        <f t="shared" si="0"/>
        <v>〇</v>
      </c>
    </row>
    <row r="48" spans="1:17" ht="19.5" customHeight="1" x14ac:dyDescent="0.2">
      <c r="Q48" s="181"/>
    </row>
    <row r="49" spans="17:17" ht="19.5" customHeight="1" x14ac:dyDescent="0.2">
      <c r="Q49" s="181"/>
    </row>
    <row r="50" spans="17:17" ht="19.5" customHeight="1" x14ac:dyDescent="0.2">
      <c r="Q50" s="181"/>
    </row>
    <row r="51" spans="17:17" ht="19.5" customHeight="1" x14ac:dyDescent="0.2">
      <c r="Q51" s="181"/>
    </row>
    <row r="52" spans="17:17" ht="19.5" customHeight="1" x14ac:dyDescent="0.2">
      <c r="Q52" s="181"/>
    </row>
    <row r="53" spans="17:17" ht="19.5" customHeight="1" x14ac:dyDescent="0.2">
      <c r="Q53" s="181"/>
    </row>
    <row r="54" spans="17:17" ht="19.5" customHeight="1" x14ac:dyDescent="0.2">
      <c r="Q54" s="181"/>
    </row>
    <row r="55" spans="17:17" ht="19.5" customHeight="1" x14ac:dyDescent="0.2">
      <c r="Q55" s="181"/>
    </row>
    <row r="56" spans="17:17" ht="19.5" customHeight="1" x14ac:dyDescent="0.2">
      <c r="Q56" s="181"/>
    </row>
    <row r="57" spans="17:17" ht="19.5" customHeight="1" x14ac:dyDescent="0.2">
      <c r="Q57" s="181"/>
    </row>
    <row r="58" spans="17:17" ht="19.5" customHeight="1" x14ac:dyDescent="0.2">
      <c r="Q58" s="181"/>
    </row>
    <row r="59" spans="17:17" ht="19.5" customHeight="1" x14ac:dyDescent="0.2">
      <c r="Q59" s="181"/>
    </row>
    <row r="60" spans="17:17" ht="19.5" customHeight="1" x14ac:dyDescent="0.2">
      <c r="Q60" s="181"/>
    </row>
    <row r="61" spans="17:17" ht="19.5" customHeight="1" x14ac:dyDescent="0.2">
      <c r="Q61" s="181"/>
    </row>
    <row r="62" spans="17:17" ht="19.5" customHeight="1" x14ac:dyDescent="0.2">
      <c r="Q62" s="181"/>
    </row>
    <row r="63" spans="17:17" ht="19.5" customHeight="1" x14ac:dyDescent="0.2">
      <c r="Q63" s="181"/>
    </row>
    <row r="64" spans="17:17" ht="19.5" customHeight="1" x14ac:dyDescent="0.2">
      <c r="Q64" s="181"/>
    </row>
    <row r="65" spans="17:17" ht="19.5" customHeight="1" x14ac:dyDescent="0.2">
      <c r="Q65" s="181"/>
    </row>
    <row r="66" spans="17:17" ht="19.5" customHeight="1" x14ac:dyDescent="0.2">
      <c r="Q66" s="181"/>
    </row>
    <row r="67" spans="17:17" ht="19.5" customHeight="1" x14ac:dyDescent="0.2">
      <c r="Q67" s="181"/>
    </row>
    <row r="68" spans="17:17" ht="19.5" customHeight="1" x14ac:dyDescent="0.2">
      <c r="Q68" s="181"/>
    </row>
    <row r="69" spans="17:17" ht="19.5" customHeight="1" x14ac:dyDescent="0.2">
      <c r="Q69" s="181"/>
    </row>
    <row r="70" spans="17:17" ht="19.5" customHeight="1" x14ac:dyDescent="0.2">
      <c r="Q70" s="181"/>
    </row>
    <row r="71" spans="17:17" ht="19.5" customHeight="1" x14ac:dyDescent="0.2">
      <c r="Q71" s="181"/>
    </row>
    <row r="72" spans="17:17" ht="19.5" customHeight="1" x14ac:dyDescent="0.2">
      <c r="Q72" s="181"/>
    </row>
    <row r="73" spans="17:17" ht="19.5" customHeight="1" x14ac:dyDescent="0.2">
      <c r="Q73" s="181"/>
    </row>
    <row r="74" spans="17:17" ht="19.5" customHeight="1" x14ac:dyDescent="0.2">
      <c r="Q74" s="181"/>
    </row>
    <row r="75" spans="17:17" ht="19.5" customHeight="1" x14ac:dyDescent="0.2">
      <c r="Q75" s="181"/>
    </row>
    <row r="76" spans="17:17" ht="19.5" customHeight="1" x14ac:dyDescent="0.2">
      <c r="Q76" s="181"/>
    </row>
    <row r="77" spans="17:17" ht="19.5" customHeight="1" x14ac:dyDescent="0.2">
      <c r="Q77" s="181"/>
    </row>
    <row r="78" spans="17:17" ht="19.5" customHeight="1" x14ac:dyDescent="0.2">
      <c r="Q78" s="181"/>
    </row>
    <row r="79" spans="17:17" ht="19.5" customHeight="1" x14ac:dyDescent="0.2">
      <c r="Q79" s="181"/>
    </row>
    <row r="80" spans="17:17" ht="19.5" customHeight="1" x14ac:dyDescent="0.2">
      <c r="Q80" s="181"/>
    </row>
    <row r="81" spans="17:17" ht="19.5" customHeight="1" x14ac:dyDescent="0.2">
      <c r="Q81" s="181"/>
    </row>
    <row r="82" spans="17:17" ht="19.5" customHeight="1" x14ac:dyDescent="0.2">
      <c r="Q82" s="181"/>
    </row>
    <row r="83" spans="17:17" ht="19.5" customHeight="1" x14ac:dyDescent="0.2">
      <c r="Q83" s="181"/>
    </row>
    <row r="84" spans="17:17" ht="19.5" customHeight="1" x14ac:dyDescent="0.2">
      <c r="Q84" s="181"/>
    </row>
    <row r="85" spans="17:17" ht="19.5" customHeight="1" x14ac:dyDescent="0.2">
      <c r="Q85" s="181"/>
    </row>
    <row r="86" spans="17:17" ht="19.5" customHeight="1" x14ac:dyDescent="0.2">
      <c r="Q86" s="181"/>
    </row>
    <row r="87" spans="17:17" ht="19.5" customHeight="1" x14ac:dyDescent="0.2">
      <c r="Q87" s="181"/>
    </row>
    <row r="88" spans="17:17" ht="19.5" customHeight="1" x14ac:dyDescent="0.2">
      <c r="Q88" s="181"/>
    </row>
    <row r="89" spans="17:17" ht="19.5" customHeight="1" x14ac:dyDescent="0.2">
      <c r="Q89" s="181"/>
    </row>
    <row r="90" spans="17:17" ht="19.5" customHeight="1" x14ac:dyDescent="0.2">
      <c r="Q90" s="181"/>
    </row>
    <row r="91" spans="17:17" ht="19.5" customHeight="1" x14ac:dyDescent="0.2">
      <c r="Q91" s="181"/>
    </row>
    <row r="92" spans="17:17" ht="19.5" customHeight="1" x14ac:dyDescent="0.2">
      <c r="Q92" s="181"/>
    </row>
    <row r="93" spans="17:17" ht="19.5" customHeight="1" x14ac:dyDescent="0.2">
      <c r="Q93" s="181"/>
    </row>
    <row r="94" spans="17:17" ht="19.5" customHeight="1" x14ac:dyDescent="0.2">
      <c r="Q94" s="181"/>
    </row>
    <row r="95" spans="17:17" ht="19.5" customHeight="1" x14ac:dyDescent="0.2">
      <c r="Q95" s="181"/>
    </row>
    <row r="96" spans="17:17" ht="19.5" customHeight="1" x14ac:dyDescent="0.2">
      <c r="Q96" s="181"/>
    </row>
    <row r="97" spans="17:17" ht="19.5" customHeight="1" x14ac:dyDescent="0.2">
      <c r="Q97" s="181"/>
    </row>
    <row r="98" spans="17:17" ht="19.5" customHeight="1" x14ac:dyDescent="0.2">
      <c r="Q98" s="181"/>
    </row>
    <row r="99" spans="17:17" ht="19.5" customHeight="1" x14ac:dyDescent="0.2">
      <c r="Q99" s="181"/>
    </row>
    <row r="100" spans="17:17" ht="19.5" customHeight="1" x14ac:dyDescent="0.2">
      <c r="Q100" s="181"/>
    </row>
    <row r="101" spans="17:17" ht="19.5" customHeight="1" x14ac:dyDescent="0.2">
      <c r="Q101" s="181"/>
    </row>
    <row r="102" spans="17:17" ht="19.5" customHeight="1" x14ac:dyDescent="0.2">
      <c r="Q102" s="181"/>
    </row>
    <row r="103" spans="17:17" ht="19.5" customHeight="1" x14ac:dyDescent="0.2">
      <c r="Q103" s="181"/>
    </row>
    <row r="104" spans="17:17" ht="19.5" customHeight="1" x14ac:dyDescent="0.2">
      <c r="Q104" s="181"/>
    </row>
    <row r="105" spans="17:17" ht="19.5" customHeight="1" x14ac:dyDescent="0.2">
      <c r="Q105" s="181"/>
    </row>
    <row r="106" spans="17:17" ht="19.5" customHeight="1" x14ac:dyDescent="0.2">
      <c r="Q106" s="181"/>
    </row>
    <row r="107" spans="17:17" ht="19.5" customHeight="1" x14ac:dyDescent="0.2">
      <c r="Q107" s="181"/>
    </row>
    <row r="108" spans="17:17" ht="19.5" customHeight="1" x14ac:dyDescent="0.2">
      <c r="Q108" s="181"/>
    </row>
    <row r="109" spans="17:17" ht="19.5" customHeight="1" x14ac:dyDescent="0.2">
      <c r="Q109" s="181"/>
    </row>
    <row r="110" spans="17:17" ht="19.5" customHeight="1" x14ac:dyDescent="0.2">
      <c r="Q110" s="181"/>
    </row>
    <row r="111" spans="17:17" ht="19.5" customHeight="1" x14ac:dyDescent="0.2">
      <c r="Q111" s="181"/>
    </row>
    <row r="112" spans="17:17" ht="19.5" customHeight="1" x14ac:dyDescent="0.2">
      <c r="Q112" s="181"/>
    </row>
    <row r="113" spans="17:17" ht="19.5" customHeight="1" x14ac:dyDescent="0.2">
      <c r="Q113" s="181"/>
    </row>
    <row r="114" spans="17:17" ht="19.5" customHeight="1" x14ac:dyDescent="0.2">
      <c r="Q114" s="181"/>
    </row>
    <row r="115" spans="17:17" ht="19.5" customHeight="1" x14ac:dyDescent="0.2">
      <c r="Q115" s="181"/>
    </row>
    <row r="116" spans="17:17" ht="19.5" customHeight="1" x14ac:dyDescent="0.2">
      <c r="Q116" s="181"/>
    </row>
    <row r="117" spans="17:17" ht="19.5" customHeight="1" x14ac:dyDescent="0.2">
      <c r="Q117" s="181"/>
    </row>
    <row r="118" spans="17:17" ht="19.5" customHeight="1" x14ac:dyDescent="0.2">
      <c r="Q118" s="181"/>
    </row>
    <row r="119" spans="17:17" ht="19.5" customHeight="1" x14ac:dyDescent="0.2">
      <c r="Q119" s="181"/>
    </row>
    <row r="120" spans="17:17" ht="19.5" customHeight="1" x14ac:dyDescent="0.2">
      <c r="Q120" s="181"/>
    </row>
    <row r="121" spans="17:17" ht="19.5" customHeight="1" x14ac:dyDescent="0.2">
      <c r="Q121" s="181"/>
    </row>
    <row r="122" spans="17:17" ht="19.5" customHeight="1" x14ac:dyDescent="0.2">
      <c r="Q122" s="181"/>
    </row>
    <row r="123" spans="17:17" ht="19.5" customHeight="1" x14ac:dyDescent="0.2">
      <c r="Q123" s="181"/>
    </row>
    <row r="124" spans="17:17" ht="19.5" customHeight="1" x14ac:dyDescent="0.2">
      <c r="Q124" s="181"/>
    </row>
    <row r="125" spans="17:17" ht="19.5" customHeight="1" x14ac:dyDescent="0.2">
      <c r="Q125" s="181"/>
    </row>
  </sheetData>
  <customSheetViews>
    <customSheetView guid="{40C360DA-61CF-4003-AB3F-38182EA2B6ED}" showPageBreaks="1" printArea="1">
      <pane xSplit="1" ySplit="4" topLeftCell="B29" activePane="bottomRight" state="frozen"/>
      <selection pane="bottomRight" activeCell="H11" sqref="H11"/>
      <rowBreaks count="2" manualBreakCount="2">
        <brk id="33" max="16383" man="1"/>
        <brk id="62" max="16383" man="1"/>
      </rowBreaks>
      <colBreaks count="1" manualBreakCount="1">
        <brk id="15" max="1048575" man="1"/>
      </colBreaks>
      <pageMargins left="0.28999999999999998" right="0.18" top="0.91" bottom="0.68" header="0.39370078740157483" footer="0.27"/>
      <printOptions horizontalCentered="1"/>
      <pageSetup paperSize="9" scale="80" orientation="landscape" r:id="rId1"/>
      <headerFooter alignWithMargins="0">
        <oddFooter>&amp;C&amp;P</oddFooter>
      </headerFooter>
    </customSheetView>
    <customSheetView guid="{59495B58-F355-4334-93B0-9592BE5778E6}" showPageBreaks="1" showRuler="0" topLeftCell="B40">
      <selection activeCell="I1" sqref="I1:I65536"/>
      <rowBreaks count="3" manualBreakCount="3">
        <brk id="34" max="16383" man="1"/>
        <brk id="35" max="16383" man="1"/>
        <brk id="69" max="16383" man="1"/>
      </rowBreaks>
      <pageMargins left="0.28999999999999998" right="0.18" top="0.91" bottom="0.68" header="0.39370078740157483" footer="0.27"/>
      <printOptions horizontalCentered="1"/>
      <pageSetup paperSize="9" scale="80" orientation="landscape" r:id="rId2"/>
      <headerFooter alignWithMargins="0">
        <oddFooter>&amp;C&amp;P</oddFooter>
      </headerFooter>
    </customSheetView>
    <customSheetView guid="{05D2C257-AD29-4844-8E74-F8EBF9492FCE}" scale="70" hiddenColumns="1" showRuler="0" topLeftCell="C29">
      <selection activeCell="AB16" sqref="AB16"/>
      <rowBreaks count="1" manualBreakCount="1">
        <brk id="35" max="16383" man="1"/>
      </rowBreaks>
      <pageMargins left="0.28999999999999998" right="0.18" top="0.91" bottom="0.68" header="0.39370078740157483" footer="0.27"/>
      <printOptions horizontalCentered="1"/>
      <pageSetup paperSize="9" scale="80" orientation="landscape" r:id="rId3"/>
      <headerFooter alignWithMargins="0">
        <oddFooter>&amp;C&amp;P</oddFooter>
      </headerFooter>
    </customSheetView>
  </customSheetViews>
  <mergeCells count="6">
    <mergeCell ref="A3:A4"/>
    <mergeCell ref="B3:G3"/>
    <mergeCell ref="H3:K3"/>
    <mergeCell ref="M3:O3"/>
    <mergeCell ref="A1:H1"/>
    <mergeCell ref="M2:O2"/>
  </mergeCells>
  <phoneticPr fontId="2"/>
  <printOptions horizontalCentered="1"/>
  <pageMargins left="0.59055118110236227" right="0.59055118110236227" top="0.78740157480314965" bottom="0.70866141732283472" header="0.51181102362204722" footer="0.51181102362204722"/>
  <pageSetup paperSize="9" scale="75" orientation="landscape" r:id="rId4"/>
  <headerFooter alignWithMargins="0"/>
  <rowBreaks count="2" manualBreakCount="2">
    <brk id="29" max="14" man="1"/>
    <brk id="52" max="16383" man="1"/>
  </rowBreaks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V41" transitionEvaluation="1" codeName="Sheet3">
    <tabColor theme="3" tint="0.59999389629810485"/>
  </sheetPr>
  <dimension ref="A1:AR207"/>
  <sheetViews>
    <sheetView showZeros="0" tabSelected="1" view="pageBreakPreview" zoomScale="89" zoomScaleNormal="125" zoomScaleSheetLayoutView="89" workbookViewId="0">
      <pane xSplit="1" ySplit="4" topLeftCell="V41" activePane="bottomRight" state="frozen"/>
      <selection pane="topRight" activeCell="B1" sqref="B1"/>
      <selection pane="bottomLeft" activeCell="A5" sqref="A5"/>
      <selection pane="bottomRight" activeCell="A178" sqref="A178:XFD178"/>
    </sheetView>
  </sheetViews>
  <sheetFormatPr defaultColWidth="10.69921875" defaultRowHeight="15" customHeight="1" x14ac:dyDescent="0.2"/>
  <cols>
    <col min="1" max="1" width="21.09765625" style="31" customWidth="1"/>
    <col min="2" max="2" width="8.5" style="12" customWidth="1"/>
    <col min="3" max="4" width="6.59765625" style="12" customWidth="1"/>
    <col min="5" max="5" width="6.796875" style="12" customWidth="1"/>
    <col min="6" max="6" width="5.8984375" style="12" customWidth="1"/>
    <col min="7" max="7" width="6" style="12" customWidth="1"/>
    <col min="8" max="8" width="5.8984375" style="12" customWidth="1"/>
    <col min="9" max="10" width="6.796875" style="12" customWidth="1"/>
    <col min="11" max="11" width="6.8984375" style="12" customWidth="1"/>
    <col min="12" max="12" width="7.09765625" style="12" customWidth="1"/>
    <col min="13" max="13" width="6.796875" style="12" customWidth="1"/>
    <col min="14" max="14" width="7.296875" style="12" customWidth="1"/>
    <col min="15" max="15" width="7.5" style="12" customWidth="1"/>
    <col min="16" max="16" width="7.3984375" style="12" customWidth="1"/>
    <col min="17" max="17" width="7.796875" style="12" customWidth="1"/>
    <col min="18" max="30" width="7.5" style="12" customWidth="1"/>
    <col min="31" max="31" width="7.5" style="11" customWidth="1"/>
    <col min="32" max="32" width="4.69921875" style="12" customWidth="1"/>
    <col min="33" max="37" width="3.296875" style="12" customWidth="1"/>
    <col min="38" max="38" width="3.296875" style="11" customWidth="1"/>
    <col min="39" max="39" width="5" style="11" customWidth="1"/>
    <col min="40" max="40" width="6.296875" style="11" customWidth="1"/>
    <col min="41" max="41" width="6.59765625" style="11" customWidth="1"/>
    <col min="42" max="42" width="6.19921875" style="12" customWidth="1"/>
    <col min="43" max="43" width="4.296875" style="12" hidden="1" customWidth="1"/>
    <col min="44" max="44" width="8.796875" style="12" hidden="1" customWidth="1"/>
    <col min="45" max="46" width="0" style="12" hidden="1" customWidth="1"/>
    <col min="47" max="16384" width="10.69921875" style="12"/>
  </cols>
  <sheetData>
    <row r="1" spans="1:44" ht="17.25" customHeight="1" x14ac:dyDescent="0.2">
      <c r="A1" s="386" t="s">
        <v>431</v>
      </c>
      <c r="B1" s="386"/>
      <c r="C1" s="386"/>
      <c r="D1" s="386"/>
      <c r="E1" s="386"/>
      <c r="F1" s="386"/>
      <c r="G1" s="386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Y1" s="33"/>
      <c r="Z1" s="33"/>
      <c r="AA1" s="33"/>
      <c r="AB1" s="33"/>
      <c r="AC1" s="33"/>
      <c r="AD1" s="33"/>
      <c r="AE1" s="14"/>
      <c r="AF1" s="33"/>
      <c r="AG1" s="33"/>
      <c r="AH1" s="33"/>
      <c r="AI1" s="33"/>
      <c r="AJ1" s="33"/>
      <c r="AK1" s="33"/>
      <c r="AL1" s="14"/>
      <c r="AM1" s="14"/>
      <c r="AN1" s="14"/>
    </row>
    <row r="2" spans="1:44" ht="17.25" customHeight="1" x14ac:dyDescent="0.2">
      <c r="A2" s="3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1"/>
      <c r="S2" s="11"/>
      <c r="T2" s="11"/>
      <c r="U2" s="11"/>
      <c r="V2" s="11"/>
      <c r="W2" s="11"/>
      <c r="X2" s="11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392" t="str">
        <f>総括表!Q4</f>
        <v>令和3年8月27日作成</v>
      </c>
      <c r="AN2" s="392"/>
      <c r="AO2" s="392"/>
      <c r="AP2" s="392"/>
    </row>
    <row r="3" spans="1:44" ht="27.75" customHeight="1" x14ac:dyDescent="0.2">
      <c r="A3" s="377" t="s">
        <v>1</v>
      </c>
      <c r="B3" s="389" t="s">
        <v>367</v>
      </c>
      <c r="C3" s="390"/>
      <c r="D3" s="390"/>
      <c r="E3" s="390"/>
      <c r="F3" s="390"/>
      <c r="G3" s="390"/>
      <c r="H3" s="390"/>
      <c r="I3" s="390"/>
      <c r="J3" s="391"/>
      <c r="K3" s="389" t="s">
        <v>0</v>
      </c>
      <c r="L3" s="390"/>
      <c r="M3" s="390"/>
      <c r="N3" s="390"/>
      <c r="O3" s="390"/>
      <c r="P3" s="390"/>
      <c r="Q3" s="391"/>
      <c r="R3" s="390" t="s">
        <v>411</v>
      </c>
      <c r="S3" s="390"/>
      <c r="T3" s="390"/>
      <c r="U3" s="390"/>
      <c r="V3" s="390"/>
      <c r="W3" s="390"/>
      <c r="X3" s="391"/>
      <c r="Y3" s="389" t="s">
        <v>344</v>
      </c>
      <c r="Z3" s="390"/>
      <c r="AA3" s="390"/>
      <c r="AB3" s="390"/>
      <c r="AC3" s="390"/>
      <c r="AD3" s="390"/>
      <c r="AE3" s="391"/>
      <c r="AF3" s="390" t="s">
        <v>373</v>
      </c>
      <c r="AG3" s="390"/>
      <c r="AH3" s="390"/>
      <c r="AI3" s="390"/>
      <c r="AJ3" s="390"/>
      <c r="AK3" s="390"/>
      <c r="AL3" s="391"/>
      <c r="AM3" s="35"/>
      <c r="AN3" s="379" t="s">
        <v>365</v>
      </c>
      <c r="AO3" s="387"/>
      <c r="AP3" s="388"/>
    </row>
    <row r="4" spans="1:44" ht="30" customHeight="1" x14ac:dyDescent="0.2">
      <c r="A4" s="378"/>
      <c r="B4" s="107" t="s">
        <v>88</v>
      </c>
      <c r="C4" s="107" t="s">
        <v>2</v>
      </c>
      <c r="D4" s="107" t="s">
        <v>3</v>
      </c>
      <c r="E4" s="107" t="s">
        <v>4</v>
      </c>
      <c r="F4" s="107" t="s">
        <v>5</v>
      </c>
      <c r="G4" s="107" t="s">
        <v>6</v>
      </c>
      <c r="H4" s="107" t="s">
        <v>7</v>
      </c>
      <c r="I4" s="107" t="s">
        <v>8</v>
      </c>
      <c r="J4" s="110" t="s">
        <v>343</v>
      </c>
      <c r="K4" s="107" t="s">
        <v>88</v>
      </c>
      <c r="L4" s="107" t="s">
        <v>2</v>
      </c>
      <c r="M4" s="107" t="s">
        <v>3</v>
      </c>
      <c r="N4" s="107" t="s">
        <v>4</v>
      </c>
      <c r="O4" s="107" t="s">
        <v>5</v>
      </c>
      <c r="P4" s="107" t="s">
        <v>6</v>
      </c>
      <c r="Q4" s="112" t="s">
        <v>7</v>
      </c>
      <c r="R4" s="106" t="s">
        <v>88</v>
      </c>
      <c r="S4" s="107" t="s">
        <v>2</v>
      </c>
      <c r="T4" s="107" t="s">
        <v>3</v>
      </c>
      <c r="U4" s="107" t="s">
        <v>4</v>
      </c>
      <c r="V4" s="107" t="s">
        <v>5</v>
      </c>
      <c r="W4" s="107" t="s">
        <v>6</v>
      </c>
      <c r="X4" s="112" t="s">
        <v>7</v>
      </c>
      <c r="Y4" s="107" t="s">
        <v>88</v>
      </c>
      <c r="Z4" s="107" t="s">
        <v>2</v>
      </c>
      <c r="AA4" s="107" t="s">
        <v>3</v>
      </c>
      <c r="AB4" s="107" t="s">
        <v>4</v>
      </c>
      <c r="AC4" s="107" t="s">
        <v>5</v>
      </c>
      <c r="AD4" s="107" t="s">
        <v>6</v>
      </c>
      <c r="AE4" s="105" t="s">
        <v>7</v>
      </c>
      <c r="AF4" s="106" t="s">
        <v>88</v>
      </c>
      <c r="AG4" s="107" t="s">
        <v>2</v>
      </c>
      <c r="AH4" s="107" t="s">
        <v>3</v>
      </c>
      <c r="AI4" s="107" t="s">
        <v>4</v>
      </c>
      <c r="AJ4" s="107" t="s">
        <v>5</v>
      </c>
      <c r="AK4" s="107" t="s">
        <v>6</v>
      </c>
      <c r="AL4" s="105" t="s">
        <v>7</v>
      </c>
      <c r="AM4" s="36"/>
      <c r="AN4" s="108" t="s">
        <v>85</v>
      </c>
      <c r="AO4" s="108" t="s">
        <v>84</v>
      </c>
      <c r="AP4" s="108" t="s">
        <v>77</v>
      </c>
    </row>
    <row r="5" spans="1:44" ht="18" customHeight="1" thickBot="1" x14ac:dyDescent="0.25">
      <c r="A5" s="102" t="s">
        <v>150</v>
      </c>
      <c r="B5" s="237">
        <f>SUM(C5:J5)</f>
        <v>2843</v>
      </c>
      <c r="C5" s="177">
        <v>404</v>
      </c>
      <c r="D5" s="177">
        <v>412</v>
      </c>
      <c r="E5" s="177">
        <v>401</v>
      </c>
      <c r="F5" s="177">
        <v>413</v>
      </c>
      <c r="G5" s="177">
        <v>386</v>
      </c>
      <c r="H5" s="177">
        <v>395</v>
      </c>
      <c r="I5" s="177">
        <v>15</v>
      </c>
      <c r="J5" s="178">
        <v>417</v>
      </c>
      <c r="K5" s="237">
        <f>SUM(L5:Q5)</f>
        <v>73893</v>
      </c>
      <c r="L5" s="177">
        <f>S5+Z5+AG5</f>
        <v>11642</v>
      </c>
      <c r="M5" s="177">
        <f t="shared" ref="M5:P5" si="0">T5+AA5+AH5</f>
        <v>12020</v>
      </c>
      <c r="N5" s="177">
        <f t="shared" si="0"/>
        <v>12222</v>
      </c>
      <c r="O5" s="177">
        <f t="shared" si="0"/>
        <v>12643</v>
      </c>
      <c r="P5" s="177">
        <f t="shared" si="0"/>
        <v>12563</v>
      </c>
      <c r="Q5" s="182">
        <f>X5+AE5+AL5</f>
        <v>12803</v>
      </c>
      <c r="R5" s="257">
        <f>SUM(S5:X5)</f>
        <v>72152</v>
      </c>
      <c r="S5" s="177">
        <v>11402</v>
      </c>
      <c r="T5" s="177">
        <v>11724</v>
      </c>
      <c r="U5" s="177">
        <v>11922</v>
      </c>
      <c r="V5" s="177">
        <v>12335</v>
      </c>
      <c r="W5" s="177">
        <v>12263</v>
      </c>
      <c r="X5" s="178">
        <v>12506</v>
      </c>
      <c r="Y5" s="237">
        <f>SUM(Z5:AE5)</f>
        <v>1606</v>
      </c>
      <c r="Z5" s="177">
        <v>235</v>
      </c>
      <c r="AA5" s="177">
        <v>262</v>
      </c>
      <c r="AB5" s="177">
        <v>268</v>
      </c>
      <c r="AC5" s="177">
        <v>287</v>
      </c>
      <c r="AD5" s="177">
        <v>277</v>
      </c>
      <c r="AE5" s="178">
        <v>277</v>
      </c>
      <c r="AF5" s="14">
        <f>SUM(AG5:AL5)</f>
        <v>135</v>
      </c>
      <c r="AG5" s="177">
        <v>5</v>
      </c>
      <c r="AH5" s="177">
        <v>34</v>
      </c>
      <c r="AI5" s="177">
        <v>32</v>
      </c>
      <c r="AJ5" s="177">
        <v>21</v>
      </c>
      <c r="AK5" s="177">
        <v>23</v>
      </c>
      <c r="AL5" s="178">
        <v>20</v>
      </c>
      <c r="AN5" s="103">
        <f>SUM(AO5:AP5)</f>
        <v>73893</v>
      </c>
      <c r="AO5" s="168">
        <v>37801</v>
      </c>
      <c r="AP5" s="168">
        <v>36092</v>
      </c>
      <c r="AR5" s="175" t="s">
        <v>441</v>
      </c>
    </row>
    <row r="6" spans="1:44" s="16" customFormat="1" ht="18" customHeight="1" thickBot="1" x14ac:dyDescent="0.25">
      <c r="A6" s="101" t="s">
        <v>133</v>
      </c>
      <c r="B6" s="240">
        <f>IF(SUM(B7,B22,B36,B46,B55,B90,B104,B125,B149)=SUM(C6:J6),SUM(C6:J6),"縦計と横計が一致しません")</f>
        <v>2835</v>
      </c>
      <c r="C6" s="240">
        <f t="shared" ref="C6:J6" si="1">SUM(C7,C22,C36,C46,C55,C90,C104,C125,C149)</f>
        <v>414</v>
      </c>
      <c r="D6" s="240">
        <f t="shared" si="1"/>
        <v>400</v>
      </c>
      <c r="E6" s="240">
        <f t="shared" si="1"/>
        <v>402</v>
      </c>
      <c r="F6" s="240">
        <f t="shared" si="1"/>
        <v>399</v>
      </c>
      <c r="G6" s="240">
        <f t="shared" si="1"/>
        <v>386</v>
      </c>
      <c r="H6" s="240">
        <f t="shared" si="1"/>
        <v>391</v>
      </c>
      <c r="I6" s="240">
        <f t="shared" si="1"/>
        <v>14</v>
      </c>
      <c r="J6" s="241">
        <f t="shared" si="1"/>
        <v>429</v>
      </c>
      <c r="K6" s="240">
        <f>IF(SUM(K7,K22,K36,K46,K55,K90,K104,K125,K149)=SUM(L6:Q6),SUM(L6:Q6),"縦計と横計が一致しません")</f>
        <v>72967</v>
      </c>
      <c r="L6" s="240">
        <f t="shared" ref="L6:Q6" si="2">SUM(L7,L22,L36,L46,L55,L90,L104,L125,L149)</f>
        <v>11844</v>
      </c>
      <c r="M6" s="240">
        <f t="shared" si="2"/>
        <v>11622</v>
      </c>
      <c r="N6" s="240">
        <f t="shared" si="2"/>
        <v>12021</v>
      </c>
      <c r="O6" s="240">
        <f t="shared" si="2"/>
        <v>12214</v>
      </c>
      <c r="P6" s="240">
        <f t="shared" si="2"/>
        <v>12668</v>
      </c>
      <c r="Q6" s="241">
        <f t="shared" si="2"/>
        <v>12598</v>
      </c>
      <c r="R6" s="240">
        <f>IF(SUM(R7,R22,R36,R46,R55,R90,R104,R125,R149)=SUM(S6:X6),SUM(S6:X6),"縦計と横計が一致しません")</f>
        <v>71126</v>
      </c>
      <c r="S6" s="240">
        <f t="shared" ref="S6:X6" si="3">S7+S22+S36+S46+S55+S90+S104+S125+S149</f>
        <v>11604</v>
      </c>
      <c r="T6" s="240">
        <f t="shared" si="3"/>
        <v>11312</v>
      </c>
      <c r="U6" s="240">
        <f t="shared" si="3"/>
        <v>11676</v>
      </c>
      <c r="V6" s="240">
        <f t="shared" si="3"/>
        <v>11906</v>
      </c>
      <c r="W6" s="240">
        <f t="shared" si="3"/>
        <v>12337</v>
      </c>
      <c r="X6" s="241">
        <f t="shared" si="3"/>
        <v>12291</v>
      </c>
      <c r="Y6" s="240">
        <f>IF(SUM(Y7,Y22,Y36,Y46,Y55,Y90,Y104,Y125,Y149)=SUM(Z6:AE6),SUM(Z6:AE6),"縦計と横計が一致しません")</f>
        <v>1693</v>
      </c>
      <c r="Z6" s="240">
        <f t="shared" ref="Z6:AE6" si="4">Z7+Z22+Z36+Z46+Z55+Z90+Z104+Z125+Z149</f>
        <v>240</v>
      </c>
      <c r="AA6" s="240">
        <f t="shared" si="4"/>
        <v>269</v>
      </c>
      <c r="AB6" s="240">
        <f t="shared" si="4"/>
        <v>300</v>
      </c>
      <c r="AC6" s="240">
        <f t="shared" si="4"/>
        <v>291</v>
      </c>
      <c r="AD6" s="240">
        <f t="shared" si="4"/>
        <v>299</v>
      </c>
      <c r="AE6" s="241">
        <f t="shared" si="4"/>
        <v>294</v>
      </c>
      <c r="AF6" s="240">
        <f>IF(SUM(AF7,AF22,AF36,AF46,AF55,AF90,AF104,AF125,AF149)=SUM(AG6:AL6),SUM(AG6:AL6),"縦計と横計が一致しません")</f>
        <v>148</v>
      </c>
      <c r="AG6" s="240">
        <f t="shared" ref="AG6:AL6" si="5">AG7+AG22+AG36+AG46+AG55+AG90+AG104+AG125+AG149</f>
        <v>0</v>
      </c>
      <c r="AH6" s="240">
        <f t="shared" si="5"/>
        <v>41</v>
      </c>
      <c r="AI6" s="240">
        <f t="shared" si="5"/>
        <v>45</v>
      </c>
      <c r="AJ6" s="240">
        <f t="shared" si="5"/>
        <v>17</v>
      </c>
      <c r="AK6" s="240">
        <f t="shared" si="5"/>
        <v>32</v>
      </c>
      <c r="AL6" s="241">
        <f t="shared" si="5"/>
        <v>13</v>
      </c>
      <c r="AM6" s="30"/>
      <c r="AN6" s="240">
        <f>IF(SUM(AN7,AN22,AN36,AN46,AN55,AN90,AN104,AN125,AN149)=SUM(AO6:AP6),SUM(AO6:AP6),"縦計と横計が一致しません")</f>
        <v>72967</v>
      </c>
      <c r="AO6" s="241">
        <f>SUM(AO7,AO22,AO36,AO46,AO55,AO90,AO104,AO125,AO149)</f>
        <v>37350</v>
      </c>
      <c r="AP6" s="241">
        <f>SUM(AP7,AP22,AP36,AP46,AP55,AP90,AP104,AP125,AP149)</f>
        <v>35617</v>
      </c>
      <c r="AR6" s="176" t="str">
        <f>IF(K6=AN6,"〇","不一致")</f>
        <v>〇</v>
      </c>
    </row>
    <row r="7" spans="1:44" s="16" customFormat="1" ht="18" customHeight="1" x14ac:dyDescent="0.2">
      <c r="A7" s="17" t="s">
        <v>134</v>
      </c>
      <c r="B7" s="243">
        <f>IF(SUM(B8:B21)=SUM(C7:J7),SUM(C7:J7),"計が一致しません")</f>
        <v>376</v>
      </c>
      <c r="C7" s="243">
        <f>SUM(C8:C21)</f>
        <v>57</v>
      </c>
      <c r="D7" s="243">
        <f t="shared" ref="D7:J7" si="6">SUM(D8:D21)</f>
        <v>58</v>
      </c>
      <c r="E7" s="243">
        <f t="shared" si="6"/>
        <v>57</v>
      </c>
      <c r="F7" s="243">
        <f t="shared" si="6"/>
        <v>53</v>
      </c>
      <c r="G7" s="243">
        <f t="shared" si="6"/>
        <v>53</v>
      </c>
      <c r="H7" s="243">
        <f t="shared" si="6"/>
        <v>53</v>
      </c>
      <c r="I7" s="243">
        <f t="shared" si="6"/>
        <v>0</v>
      </c>
      <c r="J7" s="244">
        <f t="shared" si="6"/>
        <v>45</v>
      </c>
      <c r="K7" s="243">
        <f>IF(SUM(K8:K21)=SUM(L7:Q7),SUM(L7:Q7),"計が一致しません")</f>
        <v>11075</v>
      </c>
      <c r="L7" s="243">
        <f>SUM(L8:L21)</f>
        <v>1841</v>
      </c>
      <c r="M7" s="243">
        <f t="shared" ref="M7:P7" si="7">SUM(M8:M21)</f>
        <v>1826</v>
      </c>
      <c r="N7" s="243">
        <f t="shared" si="7"/>
        <v>1863</v>
      </c>
      <c r="O7" s="243">
        <f t="shared" si="7"/>
        <v>1796</v>
      </c>
      <c r="P7" s="243">
        <f t="shared" si="7"/>
        <v>1891</v>
      </c>
      <c r="Q7" s="244">
        <f>SUM(Q8:Q21)</f>
        <v>1858</v>
      </c>
      <c r="R7" s="243">
        <f>IF(SUM(R8:R21)=SUM(S7:X7),SUM(S7:X7),"計が一致しません")</f>
        <v>10883</v>
      </c>
      <c r="S7" s="243">
        <f>SUM(S8:S21)</f>
        <v>1805</v>
      </c>
      <c r="T7" s="243">
        <f t="shared" ref="T7:AE7" si="8">SUM(T8:T21)</f>
        <v>1789</v>
      </c>
      <c r="U7" s="243">
        <f t="shared" si="8"/>
        <v>1827</v>
      </c>
      <c r="V7" s="243">
        <f t="shared" si="8"/>
        <v>1767</v>
      </c>
      <c r="W7" s="243">
        <f t="shared" si="8"/>
        <v>1857</v>
      </c>
      <c r="X7" s="244">
        <f t="shared" si="8"/>
        <v>1838</v>
      </c>
      <c r="Y7" s="243">
        <f>IF(SUM(Y8:Y21)=SUM(Z7:AE7),SUM(Z7:AE7),"計が一致しません")</f>
        <v>192</v>
      </c>
      <c r="Z7" s="243">
        <f t="shared" si="8"/>
        <v>36</v>
      </c>
      <c r="AA7" s="243">
        <f t="shared" si="8"/>
        <v>37</v>
      </c>
      <c r="AB7" s="243">
        <f t="shared" si="8"/>
        <v>36</v>
      </c>
      <c r="AC7" s="243">
        <f t="shared" si="8"/>
        <v>29</v>
      </c>
      <c r="AD7" s="243">
        <f t="shared" si="8"/>
        <v>34</v>
      </c>
      <c r="AE7" s="244">
        <f t="shared" si="8"/>
        <v>20</v>
      </c>
      <c r="AF7" s="243">
        <f>IF(SUM(AF8:AF21)=SUM(AG7:AL7),SUM(AG7:AL7),"計が一致しません")</f>
        <v>0</v>
      </c>
      <c r="AG7" s="243">
        <v>0</v>
      </c>
      <c r="AH7" s="243">
        <v>0</v>
      </c>
      <c r="AI7" s="243">
        <v>0</v>
      </c>
      <c r="AJ7" s="243">
        <v>0</v>
      </c>
      <c r="AK7" s="243">
        <v>0</v>
      </c>
      <c r="AL7" s="244">
        <v>0</v>
      </c>
      <c r="AM7" s="30"/>
      <c r="AN7" s="243">
        <f>IF(SUM(AN8:AN21)=SUM(AO7:AP7),SUM(AO7:AP7),"計が一致しません")</f>
        <v>11075</v>
      </c>
      <c r="AO7" s="244">
        <f>SUM(AO8:AO21)</f>
        <v>5741</v>
      </c>
      <c r="AP7" s="244">
        <f t="shared" ref="AP7" si="9">SUM(AP8:AP21)</f>
        <v>5334</v>
      </c>
      <c r="AR7" s="176" t="str">
        <f t="shared" ref="AR7:AR71" si="10">IF(K7=AN7,"〇","不一致")</f>
        <v>〇</v>
      </c>
    </row>
    <row r="8" spans="1:44" ht="18" customHeight="1" x14ac:dyDescent="0.2">
      <c r="A8" s="18" t="s">
        <v>228</v>
      </c>
      <c r="B8" s="258">
        <f>SUM(C8:J8)</f>
        <v>29</v>
      </c>
      <c r="C8" s="24">
        <v>5</v>
      </c>
      <c r="D8" s="24">
        <v>4</v>
      </c>
      <c r="E8" s="24">
        <v>4</v>
      </c>
      <c r="F8" s="24">
        <v>4</v>
      </c>
      <c r="G8" s="24">
        <v>4</v>
      </c>
      <c r="H8" s="24">
        <v>4</v>
      </c>
      <c r="I8" s="24"/>
      <c r="J8" s="19">
        <v>4</v>
      </c>
      <c r="K8" s="235">
        <f>SUM(L8:Q8)</f>
        <v>857</v>
      </c>
      <c r="L8" s="259">
        <f>S8+Z8+AG8</f>
        <v>146</v>
      </c>
      <c r="M8" s="259">
        <f>T8+AA8+AH8</f>
        <v>143</v>
      </c>
      <c r="N8" s="259">
        <f>U8+AB8+AI8</f>
        <v>139</v>
      </c>
      <c r="O8" s="259">
        <f t="shared" ref="O8:Q8" si="11">V8+AC8+AJ8</f>
        <v>127</v>
      </c>
      <c r="P8" s="259">
        <f t="shared" si="11"/>
        <v>158</v>
      </c>
      <c r="Q8" s="235">
        <f t="shared" si="11"/>
        <v>144</v>
      </c>
      <c r="R8" s="260">
        <f t="shared" ref="R8:R71" si="12">SUM(S8:X8)</f>
        <v>837</v>
      </c>
      <c r="S8" s="179">
        <v>143</v>
      </c>
      <c r="T8" s="179">
        <v>139</v>
      </c>
      <c r="U8" s="179">
        <v>137</v>
      </c>
      <c r="V8" s="179">
        <v>124</v>
      </c>
      <c r="W8" s="179">
        <v>153</v>
      </c>
      <c r="X8" s="179">
        <v>141</v>
      </c>
      <c r="Y8" s="259">
        <f>SUM(Z8:AE8)</f>
        <v>20</v>
      </c>
      <c r="Z8" s="24">
        <v>3</v>
      </c>
      <c r="AA8" s="24">
        <v>4</v>
      </c>
      <c r="AB8" s="24">
        <v>2</v>
      </c>
      <c r="AC8" s="24">
        <v>3</v>
      </c>
      <c r="AD8" s="24">
        <v>5</v>
      </c>
      <c r="AE8" s="19">
        <v>3</v>
      </c>
      <c r="AF8" s="265">
        <f t="shared" ref="AF8:AF70" si="13">SUM(AG8:AL8)</f>
        <v>0</v>
      </c>
      <c r="AG8" s="24"/>
      <c r="AH8" s="24"/>
      <c r="AI8" s="24"/>
      <c r="AJ8" s="24"/>
      <c r="AK8" s="24"/>
      <c r="AL8" s="19"/>
      <c r="AM8" s="13"/>
      <c r="AN8" s="246">
        <f t="shared" ref="AN8:AN21" si="14">SUM(AO8:AP8)</f>
        <v>857</v>
      </c>
      <c r="AO8" s="19">
        <v>437</v>
      </c>
      <c r="AP8" s="19">
        <v>420</v>
      </c>
      <c r="AR8" s="176" t="str">
        <f t="shared" si="10"/>
        <v>〇</v>
      </c>
    </row>
    <row r="9" spans="1:44" ht="18" customHeight="1" x14ac:dyDescent="0.2">
      <c r="A9" s="20" t="s">
        <v>151</v>
      </c>
      <c r="B9" s="245">
        <f>SUM(C9:J9)</f>
        <v>28</v>
      </c>
      <c r="C9" s="26">
        <v>4</v>
      </c>
      <c r="D9" s="26">
        <v>4</v>
      </c>
      <c r="E9" s="26">
        <v>4</v>
      </c>
      <c r="F9" s="26">
        <v>4</v>
      </c>
      <c r="G9" s="26">
        <v>4</v>
      </c>
      <c r="H9" s="26">
        <v>4</v>
      </c>
      <c r="I9" s="26"/>
      <c r="J9" s="21">
        <v>4</v>
      </c>
      <c r="K9" s="261">
        <f t="shared" ref="K9:K70" si="15">SUM(L9:Q9)</f>
        <v>767</v>
      </c>
      <c r="L9" s="262">
        <f t="shared" ref="L9:L20" si="16">S9+Z9+AG9</f>
        <v>125</v>
      </c>
      <c r="M9" s="262">
        <f t="shared" ref="M9:M21" si="17">T9+AA9+AH9</f>
        <v>140</v>
      </c>
      <c r="N9" s="262">
        <f t="shared" ref="N9:N21" si="18">U9+AB9+AI9</f>
        <v>125</v>
      </c>
      <c r="O9" s="262">
        <f t="shared" ref="O9:O20" si="19">V9+AC9+AJ9</f>
        <v>125</v>
      </c>
      <c r="P9" s="262">
        <f t="shared" ref="P9:P21" si="20">W9+AD9+AK9</f>
        <v>134</v>
      </c>
      <c r="Q9" s="245">
        <f t="shared" ref="Q9:Q21" si="21">X9+AE9+AL9</f>
        <v>118</v>
      </c>
      <c r="R9" s="260">
        <f t="shared" si="12"/>
        <v>754</v>
      </c>
      <c r="S9" s="151">
        <v>123</v>
      </c>
      <c r="T9" s="151">
        <v>138</v>
      </c>
      <c r="U9" s="151">
        <v>122</v>
      </c>
      <c r="V9" s="151">
        <v>122</v>
      </c>
      <c r="W9" s="151">
        <v>131</v>
      </c>
      <c r="X9" s="151">
        <v>118</v>
      </c>
      <c r="Y9" s="262">
        <f t="shared" ref="Y9:Y73" si="22">SUM(Z9:AE9)</f>
        <v>13</v>
      </c>
      <c r="Z9" s="26">
        <v>2</v>
      </c>
      <c r="AA9" s="26">
        <v>2</v>
      </c>
      <c r="AB9" s="26">
        <v>3</v>
      </c>
      <c r="AC9" s="26">
        <v>3</v>
      </c>
      <c r="AD9" s="26">
        <v>3</v>
      </c>
      <c r="AE9" s="21"/>
      <c r="AF9" s="260">
        <f t="shared" si="13"/>
        <v>0</v>
      </c>
      <c r="AG9" s="26"/>
      <c r="AH9" s="26"/>
      <c r="AI9" s="26"/>
      <c r="AJ9" s="26"/>
      <c r="AK9" s="26"/>
      <c r="AL9" s="21"/>
      <c r="AM9" s="13"/>
      <c r="AN9" s="247">
        <f t="shared" si="14"/>
        <v>767</v>
      </c>
      <c r="AO9" s="21">
        <v>397</v>
      </c>
      <c r="AP9" s="21">
        <v>370</v>
      </c>
      <c r="AR9" s="176" t="str">
        <f t="shared" si="10"/>
        <v>〇</v>
      </c>
    </row>
    <row r="10" spans="1:44" ht="18" customHeight="1" x14ac:dyDescent="0.2">
      <c r="A10" s="20" t="s">
        <v>153</v>
      </c>
      <c r="B10" s="261">
        <f t="shared" ref="B10:B70" si="23">SUM(C10:J10)</f>
        <v>19</v>
      </c>
      <c r="C10" s="26">
        <v>3</v>
      </c>
      <c r="D10" s="26">
        <v>3</v>
      </c>
      <c r="E10" s="26">
        <v>3</v>
      </c>
      <c r="F10" s="26">
        <v>2</v>
      </c>
      <c r="G10" s="26">
        <v>2</v>
      </c>
      <c r="H10" s="26">
        <v>2</v>
      </c>
      <c r="I10" s="26"/>
      <c r="J10" s="21">
        <v>4</v>
      </c>
      <c r="K10" s="262">
        <f t="shared" si="15"/>
        <v>464</v>
      </c>
      <c r="L10" s="262">
        <f t="shared" si="16"/>
        <v>92</v>
      </c>
      <c r="M10" s="262">
        <f t="shared" si="17"/>
        <v>78</v>
      </c>
      <c r="N10" s="262">
        <f t="shared" si="18"/>
        <v>70</v>
      </c>
      <c r="O10" s="262">
        <f t="shared" si="19"/>
        <v>66</v>
      </c>
      <c r="P10" s="262">
        <f t="shared" si="20"/>
        <v>79</v>
      </c>
      <c r="Q10" s="245">
        <f t="shared" si="21"/>
        <v>79</v>
      </c>
      <c r="R10" s="260">
        <f t="shared" si="12"/>
        <v>451</v>
      </c>
      <c r="S10" s="151">
        <v>88</v>
      </c>
      <c r="T10" s="151">
        <v>76</v>
      </c>
      <c r="U10" s="151">
        <v>70</v>
      </c>
      <c r="V10" s="151">
        <v>65</v>
      </c>
      <c r="W10" s="151">
        <v>75</v>
      </c>
      <c r="X10" s="151">
        <v>77</v>
      </c>
      <c r="Y10" s="262">
        <f t="shared" si="22"/>
        <v>13</v>
      </c>
      <c r="Z10" s="26">
        <v>4</v>
      </c>
      <c r="AA10" s="26">
        <v>2</v>
      </c>
      <c r="AB10" s="26"/>
      <c r="AC10" s="26">
        <v>1</v>
      </c>
      <c r="AD10" s="26">
        <v>4</v>
      </c>
      <c r="AE10" s="21">
        <v>2</v>
      </c>
      <c r="AF10" s="260">
        <f t="shared" si="13"/>
        <v>0</v>
      </c>
      <c r="AG10" s="26"/>
      <c r="AH10" s="26"/>
      <c r="AI10" s="26"/>
      <c r="AJ10" s="26"/>
      <c r="AK10" s="26"/>
      <c r="AL10" s="21"/>
      <c r="AM10" s="13"/>
      <c r="AN10" s="247">
        <f t="shared" si="14"/>
        <v>464</v>
      </c>
      <c r="AO10" s="21">
        <v>235</v>
      </c>
      <c r="AP10" s="21">
        <v>229</v>
      </c>
      <c r="AR10" s="176" t="str">
        <f t="shared" si="10"/>
        <v>〇</v>
      </c>
    </row>
    <row r="11" spans="1:44" ht="18" customHeight="1" x14ac:dyDescent="0.2">
      <c r="A11" s="20" t="s">
        <v>229</v>
      </c>
      <c r="B11" s="262">
        <f t="shared" si="23"/>
        <v>25</v>
      </c>
      <c r="C11" s="26">
        <v>4</v>
      </c>
      <c r="D11" s="26">
        <v>4</v>
      </c>
      <c r="E11" s="26">
        <v>4</v>
      </c>
      <c r="F11" s="26">
        <v>3</v>
      </c>
      <c r="G11" s="26">
        <v>3</v>
      </c>
      <c r="H11" s="26">
        <v>4</v>
      </c>
      <c r="I11" s="26"/>
      <c r="J11" s="21">
        <v>3</v>
      </c>
      <c r="K11" s="262">
        <f t="shared" si="15"/>
        <v>718</v>
      </c>
      <c r="L11" s="262">
        <f t="shared" si="16"/>
        <v>132</v>
      </c>
      <c r="M11" s="262">
        <f t="shared" si="17"/>
        <v>110</v>
      </c>
      <c r="N11" s="262">
        <f t="shared" si="18"/>
        <v>118</v>
      </c>
      <c r="O11" s="262">
        <f t="shared" si="19"/>
        <v>100</v>
      </c>
      <c r="P11" s="262">
        <f t="shared" si="20"/>
        <v>119</v>
      </c>
      <c r="Q11" s="245">
        <f t="shared" si="21"/>
        <v>139</v>
      </c>
      <c r="R11" s="260">
        <f t="shared" si="12"/>
        <v>703</v>
      </c>
      <c r="S11" s="151">
        <v>130</v>
      </c>
      <c r="T11" s="151">
        <v>107</v>
      </c>
      <c r="U11" s="151">
        <v>114</v>
      </c>
      <c r="V11" s="151">
        <v>97</v>
      </c>
      <c r="W11" s="151">
        <v>118</v>
      </c>
      <c r="X11" s="151">
        <v>137</v>
      </c>
      <c r="Y11" s="262">
        <f t="shared" si="22"/>
        <v>15</v>
      </c>
      <c r="Z11" s="26">
        <v>2</v>
      </c>
      <c r="AA11" s="26">
        <v>3</v>
      </c>
      <c r="AB11" s="26">
        <v>4</v>
      </c>
      <c r="AC11" s="26">
        <v>3</v>
      </c>
      <c r="AD11" s="26">
        <v>1</v>
      </c>
      <c r="AE11" s="21">
        <v>2</v>
      </c>
      <c r="AF11" s="260">
        <f t="shared" si="13"/>
        <v>0</v>
      </c>
      <c r="AG11" s="26"/>
      <c r="AH11" s="26"/>
      <c r="AI11" s="26"/>
      <c r="AJ11" s="26"/>
      <c r="AK11" s="26"/>
      <c r="AL11" s="21"/>
      <c r="AM11" s="13"/>
      <c r="AN11" s="247">
        <f t="shared" si="14"/>
        <v>718</v>
      </c>
      <c r="AO11" s="21">
        <v>369</v>
      </c>
      <c r="AP11" s="21">
        <v>349</v>
      </c>
      <c r="AR11" s="176" t="str">
        <f t="shared" si="10"/>
        <v>〇</v>
      </c>
    </row>
    <row r="12" spans="1:44" ht="18" customHeight="1" x14ac:dyDescent="0.2">
      <c r="A12" s="20" t="s">
        <v>152</v>
      </c>
      <c r="B12" s="262">
        <f>SUM(C12:J12)</f>
        <v>38</v>
      </c>
      <c r="C12" s="26">
        <v>5</v>
      </c>
      <c r="D12" s="26">
        <v>6</v>
      </c>
      <c r="E12" s="26">
        <v>6</v>
      </c>
      <c r="F12" s="26">
        <v>5</v>
      </c>
      <c r="G12" s="26">
        <v>5</v>
      </c>
      <c r="H12" s="26">
        <v>6</v>
      </c>
      <c r="I12" s="26"/>
      <c r="J12" s="21">
        <v>5</v>
      </c>
      <c r="K12" s="262">
        <f t="shared" si="15"/>
        <v>1134</v>
      </c>
      <c r="L12" s="262">
        <f t="shared" si="16"/>
        <v>180</v>
      </c>
      <c r="M12" s="262">
        <f t="shared" si="17"/>
        <v>181</v>
      </c>
      <c r="N12" s="262">
        <f t="shared" si="18"/>
        <v>191</v>
      </c>
      <c r="O12" s="262">
        <f t="shared" si="19"/>
        <v>186</v>
      </c>
      <c r="P12" s="262">
        <f t="shared" si="20"/>
        <v>198</v>
      </c>
      <c r="Q12" s="245">
        <f t="shared" si="21"/>
        <v>198</v>
      </c>
      <c r="R12" s="260">
        <f t="shared" si="12"/>
        <v>1113</v>
      </c>
      <c r="S12" s="151">
        <v>174</v>
      </c>
      <c r="T12" s="151">
        <v>178</v>
      </c>
      <c r="U12" s="151">
        <v>188</v>
      </c>
      <c r="V12" s="151">
        <v>182</v>
      </c>
      <c r="W12" s="151">
        <v>194</v>
      </c>
      <c r="X12" s="151">
        <v>197</v>
      </c>
      <c r="Y12" s="262">
        <f t="shared" si="22"/>
        <v>21</v>
      </c>
      <c r="Z12" s="26">
        <v>6</v>
      </c>
      <c r="AA12" s="26">
        <v>3</v>
      </c>
      <c r="AB12" s="26">
        <v>3</v>
      </c>
      <c r="AC12" s="26">
        <v>4</v>
      </c>
      <c r="AD12" s="26">
        <v>4</v>
      </c>
      <c r="AE12" s="21">
        <v>1</v>
      </c>
      <c r="AF12" s="260">
        <f t="shared" si="13"/>
        <v>0</v>
      </c>
      <c r="AG12" s="26"/>
      <c r="AH12" s="26"/>
      <c r="AI12" s="26"/>
      <c r="AJ12" s="26"/>
      <c r="AK12" s="26"/>
      <c r="AL12" s="21"/>
      <c r="AM12" s="13"/>
      <c r="AN12" s="247">
        <f t="shared" si="14"/>
        <v>1134</v>
      </c>
      <c r="AO12" s="21">
        <v>581</v>
      </c>
      <c r="AP12" s="21">
        <v>553</v>
      </c>
      <c r="AR12" s="176" t="str">
        <f t="shared" si="10"/>
        <v>〇</v>
      </c>
    </row>
    <row r="13" spans="1:44" ht="18" customHeight="1" x14ac:dyDescent="0.2">
      <c r="A13" s="20" t="s">
        <v>230</v>
      </c>
      <c r="B13" s="262">
        <f t="shared" si="23"/>
        <v>28</v>
      </c>
      <c r="C13" s="26">
        <v>4</v>
      </c>
      <c r="D13" s="26">
        <v>4</v>
      </c>
      <c r="E13" s="26">
        <v>5</v>
      </c>
      <c r="F13" s="26">
        <v>4</v>
      </c>
      <c r="G13" s="26">
        <v>4</v>
      </c>
      <c r="H13" s="26">
        <v>4</v>
      </c>
      <c r="I13" s="26"/>
      <c r="J13" s="21">
        <v>3</v>
      </c>
      <c r="K13" s="262">
        <f t="shared" si="15"/>
        <v>854</v>
      </c>
      <c r="L13" s="262">
        <f t="shared" si="16"/>
        <v>140</v>
      </c>
      <c r="M13" s="262">
        <f t="shared" si="17"/>
        <v>143</v>
      </c>
      <c r="N13" s="262">
        <f t="shared" si="18"/>
        <v>154</v>
      </c>
      <c r="O13" s="262">
        <f t="shared" si="19"/>
        <v>129</v>
      </c>
      <c r="P13" s="262">
        <f t="shared" si="20"/>
        <v>154</v>
      </c>
      <c r="Q13" s="245">
        <f t="shared" si="21"/>
        <v>134</v>
      </c>
      <c r="R13" s="260">
        <f t="shared" si="12"/>
        <v>839</v>
      </c>
      <c r="S13" s="151">
        <v>137</v>
      </c>
      <c r="T13" s="151">
        <v>140</v>
      </c>
      <c r="U13" s="151">
        <v>150</v>
      </c>
      <c r="V13" s="151">
        <v>126</v>
      </c>
      <c r="W13" s="151">
        <v>152</v>
      </c>
      <c r="X13" s="151">
        <v>134</v>
      </c>
      <c r="Y13" s="262">
        <f t="shared" si="22"/>
        <v>15</v>
      </c>
      <c r="Z13" s="26">
        <v>3</v>
      </c>
      <c r="AA13" s="26">
        <v>3</v>
      </c>
      <c r="AB13" s="26">
        <v>4</v>
      </c>
      <c r="AC13" s="26">
        <v>3</v>
      </c>
      <c r="AD13" s="26">
        <v>2</v>
      </c>
      <c r="AE13" s="21"/>
      <c r="AF13" s="260">
        <f t="shared" si="13"/>
        <v>0</v>
      </c>
      <c r="AG13" s="26"/>
      <c r="AH13" s="26"/>
      <c r="AI13" s="26"/>
      <c r="AJ13" s="26"/>
      <c r="AK13" s="26"/>
      <c r="AL13" s="21"/>
      <c r="AM13" s="13"/>
      <c r="AN13" s="247">
        <f t="shared" si="14"/>
        <v>854</v>
      </c>
      <c r="AO13" s="21">
        <v>430</v>
      </c>
      <c r="AP13" s="21">
        <v>424</v>
      </c>
      <c r="AR13" s="176" t="str">
        <f t="shared" si="10"/>
        <v>〇</v>
      </c>
    </row>
    <row r="14" spans="1:44" ht="18" customHeight="1" x14ac:dyDescent="0.2">
      <c r="A14" s="20" t="s">
        <v>231</v>
      </c>
      <c r="B14" s="262">
        <f>SUM(C14:J14)</f>
        <v>33</v>
      </c>
      <c r="C14" s="26">
        <v>5</v>
      </c>
      <c r="D14" s="26">
        <v>6</v>
      </c>
      <c r="E14" s="26">
        <v>5</v>
      </c>
      <c r="F14" s="26">
        <v>5</v>
      </c>
      <c r="G14" s="26">
        <v>5</v>
      </c>
      <c r="H14" s="26">
        <v>5</v>
      </c>
      <c r="I14" s="26">
        <v>0</v>
      </c>
      <c r="J14" s="21">
        <v>2</v>
      </c>
      <c r="K14" s="262">
        <f t="shared" si="15"/>
        <v>1136</v>
      </c>
      <c r="L14" s="262">
        <f t="shared" si="16"/>
        <v>168</v>
      </c>
      <c r="M14" s="262">
        <f t="shared" si="17"/>
        <v>199</v>
      </c>
      <c r="N14" s="262">
        <f t="shared" si="18"/>
        <v>184</v>
      </c>
      <c r="O14" s="262">
        <f t="shared" si="19"/>
        <v>197</v>
      </c>
      <c r="P14" s="262">
        <f t="shared" si="20"/>
        <v>198</v>
      </c>
      <c r="Q14" s="245">
        <f t="shared" si="21"/>
        <v>190</v>
      </c>
      <c r="R14" s="260">
        <f t="shared" si="12"/>
        <v>1127</v>
      </c>
      <c r="S14" s="151">
        <v>166</v>
      </c>
      <c r="T14" s="151">
        <v>196</v>
      </c>
      <c r="U14" s="151">
        <v>183</v>
      </c>
      <c r="V14" s="151">
        <v>197</v>
      </c>
      <c r="W14" s="151">
        <v>195</v>
      </c>
      <c r="X14" s="151">
        <v>190</v>
      </c>
      <c r="Y14" s="262">
        <f t="shared" si="22"/>
        <v>9</v>
      </c>
      <c r="Z14" s="26">
        <v>2</v>
      </c>
      <c r="AA14" s="26">
        <v>3</v>
      </c>
      <c r="AB14" s="26">
        <v>1</v>
      </c>
      <c r="AC14" s="26"/>
      <c r="AD14" s="26">
        <v>3</v>
      </c>
      <c r="AE14" s="21"/>
      <c r="AF14" s="260">
        <f t="shared" si="13"/>
        <v>0</v>
      </c>
      <c r="AG14" s="26"/>
      <c r="AH14" s="26"/>
      <c r="AI14" s="26"/>
      <c r="AJ14" s="26"/>
      <c r="AK14" s="26"/>
      <c r="AL14" s="21"/>
      <c r="AM14" s="13"/>
      <c r="AN14" s="247">
        <f t="shared" si="14"/>
        <v>1136</v>
      </c>
      <c r="AO14" s="21">
        <v>589</v>
      </c>
      <c r="AP14" s="21">
        <v>547</v>
      </c>
      <c r="AR14" s="176" t="str">
        <f t="shared" si="10"/>
        <v>〇</v>
      </c>
    </row>
    <row r="15" spans="1:44" ht="18" customHeight="1" x14ac:dyDescent="0.2">
      <c r="A15" s="20" t="s">
        <v>232</v>
      </c>
      <c r="B15" s="262">
        <f t="shared" si="23"/>
        <v>24</v>
      </c>
      <c r="C15" s="26">
        <v>4</v>
      </c>
      <c r="D15" s="26">
        <v>4</v>
      </c>
      <c r="E15" s="26">
        <v>3</v>
      </c>
      <c r="F15" s="26">
        <v>3</v>
      </c>
      <c r="G15" s="26">
        <v>4</v>
      </c>
      <c r="H15" s="26">
        <v>4</v>
      </c>
      <c r="I15" s="26"/>
      <c r="J15" s="21">
        <v>2</v>
      </c>
      <c r="K15" s="262">
        <f t="shared" si="15"/>
        <v>748</v>
      </c>
      <c r="L15" s="262">
        <f t="shared" si="16"/>
        <v>132</v>
      </c>
      <c r="M15" s="262">
        <f t="shared" si="17"/>
        <v>129</v>
      </c>
      <c r="N15" s="262">
        <f t="shared" si="18"/>
        <v>115</v>
      </c>
      <c r="O15" s="262">
        <f t="shared" si="19"/>
        <v>115</v>
      </c>
      <c r="P15" s="262">
        <f t="shared" si="20"/>
        <v>127</v>
      </c>
      <c r="Q15" s="245">
        <f t="shared" si="21"/>
        <v>130</v>
      </c>
      <c r="R15" s="260">
        <f t="shared" si="12"/>
        <v>742</v>
      </c>
      <c r="S15" s="151">
        <v>131</v>
      </c>
      <c r="T15" s="151">
        <v>126</v>
      </c>
      <c r="U15" s="151">
        <v>114</v>
      </c>
      <c r="V15" s="151">
        <v>114</v>
      </c>
      <c r="W15" s="151">
        <v>127</v>
      </c>
      <c r="X15" s="151">
        <v>130</v>
      </c>
      <c r="Y15" s="262">
        <f t="shared" si="22"/>
        <v>6</v>
      </c>
      <c r="Z15" s="26">
        <v>1</v>
      </c>
      <c r="AA15" s="26">
        <v>3</v>
      </c>
      <c r="AB15" s="26">
        <v>1</v>
      </c>
      <c r="AC15" s="26">
        <v>1</v>
      </c>
      <c r="AD15" s="26"/>
      <c r="AE15" s="21"/>
      <c r="AF15" s="260">
        <f t="shared" si="13"/>
        <v>0</v>
      </c>
      <c r="AG15" s="26"/>
      <c r="AH15" s="26"/>
      <c r="AI15" s="26"/>
      <c r="AJ15" s="26"/>
      <c r="AK15" s="26"/>
      <c r="AL15" s="21"/>
      <c r="AM15" s="13"/>
      <c r="AN15" s="247">
        <f t="shared" si="14"/>
        <v>748</v>
      </c>
      <c r="AO15" s="21">
        <v>384</v>
      </c>
      <c r="AP15" s="21">
        <v>364</v>
      </c>
      <c r="AR15" s="176" t="str">
        <f t="shared" si="10"/>
        <v>〇</v>
      </c>
    </row>
    <row r="16" spans="1:44" ht="18" customHeight="1" x14ac:dyDescent="0.2">
      <c r="A16" s="20" t="s">
        <v>155</v>
      </c>
      <c r="B16" s="262">
        <f t="shared" si="23"/>
        <v>26</v>
      </c>
      <c r="C16" s="26">
        <v>4</v>
      </c>
      <c r="D16" s="26">
        <v>4</v>
      </c>
      <c r="E16" s="26">
        <v>5</v>
      </c>
      <c r="F16" s="26">
        <v>4</v>
      </c>
      <c r="G16" s="26">
        <v>4</v>
      </c>
      <c r="H16" s="26">
        <v>3</v>
      </c>
      <c r="I16" s="26"/>
      <c r="J16" s="21">
        <v>2</v>
      </c>
      <c r="K16" s="262">
        <f t="shared" si="15"/>
        <v>760</v>
      </c>
      <c r="L16" s="262">
        <f t="shared" si="16"/>
        <v>113</v>
      </c>
      <c r="M16" s="262">
        <f t="shared" si="17"/>
        <v>127</v>
      </c>
      <c r="N16" s="262">
        <f t="shared" si="18"/>
        <v>160</v>
      </c>
      <c r="O16" s="262">
        <f t="shared" si="19"/>
        <v>115</v>
      </c>
      <c r="P16" s="262">
        <f t="shared" si="20"/>
        <v>130</v>
      </c>
      <c r="Q16" s="245">
        <f t="shared" si="21"/>
        <v>115</v>
      </c>
      <c r="R16" s="260">
        <f t="shared" si="12"/>
        <v>750</v>
      </c>
      <c r="S16" s="151">
        <v>111</v>
      </c>
      <c r="T16" s="151">
        <v>126</v>
      </c>
      <c r="U16" s="151">
        <v>158</v>
      </c>
      <c r="V16" s="151">
        <v>114</v>
      </c>
      <c r="W16" s="151">
        <v>126</v>
      </c>
      <c r="X16" s="151">
        <v>115</v>
      </c>
      <c r="Y16" s="262">
        <f t="shared" si="22"/>
        <v>10</v>
      </c>
      <c r="Z16" s="26">
        <v>2</v>
      </c>
      <c r="AA16" s="26">
        <v>1</v>
      </c>
      <c r="AB16" s="26">
        <v>2</v>
      </c>
      <c r="AC16" s="26">
        <v>1</v>
      </c>
      <c r="AD16" s="26">
        <v>4</v>
      </c>
      <c r="AE16" s="21"/>
      <c r="AF16" s="260">
        <f t="shared" si="13"/>
        <v>0</v>
      </c>
      <c r="AG16" s="26"/>
      <c r="AH16" s="26"/>
      <c r="AI16" s="26"/>
      <c r="AJ16" s="26"/>
      <c r="AK16" s="26"/>
      <c r="AL16" s="21"/>
      <c r="AM16" s="13"/>
      <c r="AN16" s="247">
        <f t="shared" si="14"/>
        <v>760</v>
      </c>
      <c r="AO16" s="21">
        <v>384</v>
      </c>
      <c r="AP16" s="21">
        <v>376</v>
      </c>
      <c r="AR16" s="176" t="str">
        <f t="shared" si="10"/>
        <v>〇</v>
      </c>
    </row>
    <row r="17" spans="1:44" ht="18" customHeight="1" x14ac:dyDescent="0.2">
      <c r="A17" s="20" t="s">
        <v>156</v>
      </c>
      <c r="B17" s="262">
        <f t="shared" si="23"/>
        <v>27</v>
      </c>
      <c r="C17" s="26">
        <v>4</v>
      </c>
      <c r="D17" s="26">
        <v>4</v>
      </c>
      <c r="E17" s="26">
        <v>4</v>
      </c>
      <c r="F17" s="26">
        <v>4</v>
      </c>
      <c r="G17" s="26">
        <v>3</v>
      </c>
      <c r="H17" s="26">
        <v>3</v>
      </c>
      <c r="I17" s="26"/>
      <c r="J17" s="21">
        <v>5</v>
      </c>
      <c r="K17" s="262">
        <f t="shared" si="15"/>
        <v>714</v>
      </c>
      <c r="L17" s="262">
        <f t="shared" si="16"/>
        <v>128</v>
      </c>
      <c r="M17" s="262">
        <f t="shared" si="17"/>
        <v>108</v>
      </c>
      <c r="N17" s="262">
        <f t="shared" si="18"/>
        <v>133</v>
      </c>
      <c r="O17" s="262">
        <f t="shared" si="19"/>
        <v>126</v>
      </c>
      <c r="P17" s="262">
        <f t="shared" si="20"/>
        <v>95</v>
      </c>
      <c r="Q17" s="245">
        <f t="shared" si="21"/>
        <v>124</v>
      </c>
      <c r="R17" s="260">
        <f t="shared" si="12"/>
        <v>693</v>
      </c>
      <c r="S17" s="151">
        <v>127</v>
      </c>
      <c r="T17" s="151">
        <v>105</v>
      </c>
      <c r="U17" s="151">
        <v>126</v>
      </c>
      <c r="V17" s="151">
        <v>122</v>
      </c>
      <c r="W17" s="151">
        <v>93</v>
      </c>
      <c r="X17" s="151">
        <v>120</v>
      </c>
      <c r="Y17" s="262">
        <f t="shared" si="22"/>
        <v>21</v>
      </c>
      <c r="Z17" s="26">
        <v>1</v>
      </c>
      <c r="AA17" s="26">
        <v>3</v>
      </c>
      <c r="AB17" s="26">
        <v>7</v>
      </c>
      <c r="AC17" s="26">
        <v>4</v>
      </c>
      <c r="AD17" s="26">
        <v>2</v>
      </c>
      <c r="AE17" s="21">
        <v>4</v>
      </c>
      <c r="AF17" s="260">
        <f t="shared" si="13"/>
        <v>0</v>
      </c>
      <c r="AG17" s="26"/>
      <c r="AH17" s="26"/>
      <c r="AI17" s="26"/>
      <c r="AJ17" s="26"/>
      <c r="AK17" s="26"/>
      <c r="AL17" s="21"/>
      <c r="AM17" s="13"/>
      <c r="AN17" s="247">
        <f t="shared" si="14"/>
        <v>714</v>
      </c>
      <c r="AO17" s="21">
        <v>383</v>
      </c>
      <c r="AP17" s="21">
        <v>331</v>
      </c>
      <c r="AR17" s="176" t="str">
        <f t="shared" si="10"/>
        <v>〇</v>
      </c>
    </row>
    <row r="18" spans="1:44" ht="18" customHeight="1" x14ac:dyDescent="0.2">
      <c r="A18" s="20" t="s">
        <v>233</v>
      </c>
      <c r="B18" s="262">
        <f t="shared" si="23"/>
        <v>21</v>
      </c>
      <c r="C18" s="26">
        <v>3</v>
      </c>
      <c r="D18" s="26">
        <v>3</v>
      </c>
      <c r="E18" s="26">
        <v>3</v>
      </c>
      <c r="F18" s="26">
        <v>3</v>
      </c>
      <c r="G18" s="26">
        <v>4</v>
      </c>
      <c r="H18" s="26">
        <v>3</v>
      </c>
      <c r="I18" s="26"/>
      <c r="J18" s="21">
        <v>2</v>
      </c>
      <c r="K18" s="262">
        <f t="shared" si="15"/>
        <v>596</v>
      </c>
      <c r="L18" s="262">
        <f t="shared" si="16"/>
        <v>88</v>
      </c>
      <c r="M18" s="262">
        <f t="shared" si="17"/>
        <v>76</v>
      </c>
      <c r="N18" s="262">
        <f t="shared" si="18"/>
        <v>105</v>
      </c>
      <c r="O18" s="262">
        <f t="shared" si="19"/>
        <v>101</v>
      </c>
      <c r="P18" s="262">
        <f t="shared" si="20"/>
        <v>127</v>
      </c>
      <c r="Q18" s="245">
        <f t="shared" si="21"/>
        <v>99</v>
      </c>
      <c r="R18" s="260">
        <f t="shared" si="12"/>
        <v>585</v>
      </c>
      <c r="S18" s="151">
        <v>85</v>
      </c>
      <c r="T18" s="151">
        <v>75</v>
      </c>
      <c r="U18" s="151">
        <v>104</v>
      </c>
      <c r="V18" s="151">
        <v>101</v>
      </c>
      <c r="W18" s="151">
        <v>124</v>
      </c>
      <c r="X18" s="151">
        <v>96</v>
      </c>
      <c r="Y18" s="262">
        <f t="shared" si="22"/>
        <v>11</v>
      </c>
      <c r="Z18" s="26">
        <v>3</v>
      </c>
      <c r="AA18" s="26">
        <v>1</v>
      </c>
      <c r="AB18" s="26">
        <v>1</v>
      </c>
      <c r="AC18" s="26"/>
      <c r="AD18" s="26">
        <v>3</v>
      </c>
      <c r="AE18" s="21">
        <v>3</v>
      </c>
      <c r="AF18" s="260">
        <f t="shared" si="13"/>
        <v>0</v>
      </c>
      <c r="AG18" s="26"/>
      <c r="AH18" s="26"/>
      <c r="AI18" s="26"/>
      <c r="AJ18" s="26"/>
      <c r="AK18" s="26"/>
      <c r="AL18" s="21"/>
      <c r="AM18" s="13"/>
      <c r="AN18" s="247">
        <f t="shared" si="14"/>
        <v>596</v>
      </c>
      <c r="AO18" s="21">
        <v>308</v>
      </c>
      <c r="AP18" s="21">
        <v>288</v>
      </c>
      <c r="AR18" s="176" t="str">
        <f t="shared" si="10"/>
        <v>〇</v>
      </c>
    </row>
    <row r="19" spans="1:44" ht="18" customHeight="1" x14ac:dyDescent="0.2">
      <c r="A19" s="20" t="s">
        <v>234</v>
      </c>
      <c r="B19" s="262">
        <f t="shared" si="23"/>
        <v>32</v>
      </c>
      <c r="C19" s="26">
        <v>5</v>
      </c>
      <c r="D19" s="26">
        <v>5</v>
      </c>
      <c r="E19" s="26">
        <v>4</v>
      </c>
      <c r="F19" s="26">
        <v>5</v>
      </c>
      <c r="G19" s="26">
        <v>5</v>
      </c>
      <c r="H19" s="26">
        <v>5</v>
      </c>
      <c r="I19" s="26"/>
      <c r="J19" s="21">
        <v>3</v>
      </c>
      <c r="K19" s="262">
        <f t="shared" si="15"/>
        <v>1037</v>
      </c>
      <c r="L19" s="262">
        <f t="shared" si="16"/>
        <v>177</v>
      </c>
      <c r="M19" s="262">
        <f t="shared" si="17"/>
        <v>177</v>
      </c>
      <c r="N19" s="262">
        <f t="shared" si="18"/>
        <v>154</v>
      </c>
      <c r="O19" s="262">
        <f t="shared" si="19"/>
        <v>180</v>
      </c>
      <c r="P19" s="262">
        <f t="shared" si="20"/>
        <v>174</v>
      </c>
      <c r="Q19" s="245">
        <f t="shared" si="21"/>
        <v>175</v>
      </c>
      <c r="R19" s="260">
        <f t="shared" si="12"/>
        <v>1026</v>
      </c>
      <c r="S19" s="151">
        <v>175</v>
      </c>
      <c r="T19" s="151">
        <v>175</v>
      </c>
      <c r="U19" s="151">
        <v>150</v>
      </c>
      <c r="V19" s="151">
        <v>178</v>
      </c>
      <c r="W19" s="151">
        <v>174</v>
      </c>
      <c r="X19" s="151">
        <v>174</v>
      </c>
      <c r="Y19" s="262">
        <f t="shared" si="22"/>
        <v>11</v>
      </c>
      <c r="Z19" s="26">
        <v>2</v>
      </c>
      <c r="AA19" s="26">
        <v>2</v>
      </c>
      <c r="AB19" s="26">
        <v>4</v>
      </c>
      <c r="AC19" s="26">
        <v>2</v>
      </c>
      <c r="AD19" s="26"/>
      <c r="AE19" s="21">
        <v>1</v>
      </c>
      <c r="AF19" s="260">
        <f t="shared" si="13"/>
        <v>0</v>
      </c>
      <c r="AG19" s="26"/>
      <c r="AH19" s="26"/>
      <c r="AI19" s="26"/>
      <c r="AJ19" s="26"/>
      <c r="AK19" s="26"/>
      <c r="AL19" s="21"/>
      <c r="AM19" s="13"/>
      <c r="AN19" s="247">
        <f t="shared" si="14"/>
        <v>1037</v>
      </c>
      <c r="AO19" s="21">
        <v>573</v>
      </c>
      <c r="AP19" s="21">
        <v>464</v>
      </c>
      <c r="AR19" s="176" t="str">
        <f t="shared" si="10"/>
        <v>〇</v>
      </c>
    </row>
    <row r="20" spans="1:44" ht="18" customHeight="1" x14ac:dyDescent="0.2">
      <c r="A20" s="20" t="s">
        <v>9</v>
      </c>
      <c r="B20" s="262">
        <f t="shared" si="23"/>
        <v>14</v>
      </c>
      <c r="C20" s="26">
        <v>2</v>
      </c>
      <c r="D20" s="26">
        <v>2</v>
      </c>
      <c r="E20" s="26">
        <v>2</v>
      </c>
      <c r="F20" s="26">
        <v>2</v>
      </c>
      <c r="G20" s="26">
        <v>2</v>
      </c>
      <c r="H20" s="26">
        <v>2</v>
      </c>
      <c r="I20" s="26"/>
      <c r="J20" s="21">
        <v>2</v>
      </c>
      <c r="K20" s="262">
        <f t="shared" si="15"/>
        <v>339</v>
      </c>
      <c r="L20" s="262">
        <f t="shared" si="16"/>
        <v>58</v>
      </c>
      <c r="M20" s="262">
        <f t="shared" si="17"/>
        <v>49</v>
      </c>
      <c r="N20" s="262">
        <f t="shared" si="18"/>
        <v>57</v>
      </c>
      <c r="O20" s="262">
        <f t="shared" si="19"/>
        <v>69</v>
      </c>
      <c r="P20" s="262">
        <f t="shared" si="20"/>
        <v>51</v>
      </c>
      <c r="Q20" s="245">
        <f t="shared" si="21"/>
        <v>55</v>
      </c>
      <c r="R20" s="260">
        <f t="shared" si="12"/>
        <v>329</v>
      </c>
      <c r="S20" s="151">
        <v>56</v>
      </c>
      <c r="T20" s="151">
        <v>47</v>
      </c>
      <c r="U20" s="151">
        <v>55</v>
      </c>
      <c r="V20" s="151">
        <v>68</v>
      </c>
      <c r="W20" s="151">
        <v>48</v>
      </c>
      <c r="X20" s="151">
        <v>55</v>
      </c>
      <c r="Y20" s="262">
        <f t="shared" si="22"/>
        <v>10</v>
      </c>
      <c r="Z20" s="26">
        <v>2</v>
      </c>
      <c r="AA20" s="26">
        <v>2</v>
      </c>
      <c r="AB20" s="26">
        <v>2</v>
      </c>
      <c r="AC20" s="26">
        <v>1</v>
      </c>
      <c r="AD20" s="26">
        <v>3</v>
      </c>
      <c r="AE20" s="21"/>
      <c r="AF20" s="260">
        <f t="shared" si="13"/>
        <v>0</v>
      </c>
      <c r="AG20" s="26"/>
      <c r="AH20" s="26"/>
      <c r="AI20" s="26"/>
      <c r="AJ20" s="26"/>
      <c r="AK20" s="26"/>
      <c r="AL20" s="21"/>
      <c r="AM20" s="13"/>
      <c r="AN20" s="247">
        <f t="shared" si="14"/>
        <v>339</v>
      </c>
      <c r="AO20" s="21">
        <v>176</v>
      </c>
      <c r="AP20" s="21">
        <v>163</v>
      </c>
      <c r="AR20" s="176" t="str">
        <f t="shared" si="10"/>
        <v>〇</v>
      </c>
    </row>
    <row r="21" spans="1:44" ht="18" customHeight="1" x14ac:dyDescent="0.2">
      <c r="A21" s="22" t="s">
        <v>157</v>
      </c>
      <c r="B21" s="263">
        <f t="shared" si="23"/>
        <v>32</v>
      </c>
      <c r="C21" s="25">
        <v>5</v>
      </c>
      <c r="D21" s="25">
        <v>5</v>
      </c>
      <c r="E21" s="25">
        <v>5</v>
      </c>
      <c r="F21" s="25">
        <v>5</v>
      </c>
      <c r="G21" s="25">
        <v>4</v>
      </c>
      <c r="H21" s="25">
        <v>4</v>
      </c>
      <c r="I21" s="25"/>
      <c r="J21" s="23">
        <v>4</v>
      </c>
      <c r="K21" s="263">
        <f t="shared" si="15"/>
        <v>951</v>
      </c>
      <c r="L21" s="263">
        <f>S21+Z21+AG21</f>
        <v>162</v>
      </c>
      <c r="M21" s="263">
        <f t="shared" si="17"/>
        <v>166</v>
      </c>
      <c r="N21" s="263">
        <f t="shared" si="18"/>
        <v>158</v>
      </c>
      <c r="O21" s="263">
        <f>V21+AC21+AJ21</f>
        <v>160</v>
      </c>
      <c r="P21" s="263">
        <f t="shared" si="20"/>
        <v>147</v>
      </c>
      <c r="Q21" s="9">
        <f t="shared" si="21"/>
        <v>158</v>
      </c>
      <c r="R21" s="264">
        <f t="shared" si="12"/>
        <v>934</v>
      </c>
      <c r="S21" s="159">
        <v>159</v>
      </c>
      <c r="T21" s="159">
        <v>161</v>
      </c>
      <c r="U21" s="159">
        <v>156</v>
      </c>
      <c r="V21" s="159">
        <v>157</v>
      </c>
      <c r="W21" s="159">
        <v>147</v>
      </c>
      <c r="X21" s="159">
        <v>154</v>
      </c>
      <c r="Y21" s="263">
        <f t="shared" si="22"/>
        <v>17</v>
      </c>
      <c r="Z21" s="25">
        <v>3</v>
      </c>
      <c r="AA21" s="25">
        <v>5</v>
      </c>
      <c r="AB21" s="25">
        <v>2</v>
      </c>
      <c r="AC21" s="25">
        <v>3</v>
      </c>
      <c r="AD21" s="25"/>
      <c r="AE21" s="23">
        <v>4</v>
      </c>
      <c r="AF21" s="264">
        <f t="shared" si="13"/>
        <v>0</v>
      </c>
      <c r="AG21" s="25"/>
      <c r="AH21" s="25"/>
      <c r="AI21" s="25"/>
      <c r="AJ21" s="25"/>
      <c r="AK21" s="25"/>
      <c r="AL21" s="23"/>
      <c r="AM21" s="13"/>
      <c r="AN21" s="249">
        <f t="shared" si="14"/>
        <v>951</v>
      </c>
      <c r="AO21" s="23">
        <v>495</v>
      </c>
      <c r="AP21" s="23">
        <v>456</v>
      </c>
      <c r="AR21" s="176" t="str">
        <f t="shared" si="10"/>
        <v>〇</v>
      </c>
    </row>
    <row r="22" spans="1:44" s="16" customFormat="1" ht="18" customHeight="1" x14ac:dyDescent="0.2">
      <c r="A22" s="17" t="s">
        <v>135</v>
      </c>
      <c r="B22" s="243">
        <f>IF(SUM(B23:B35)=SUM(C22:J22),SUM(C22:J22),"計が一致しません")</f>
        <v>253</v>
      </c>
      <c r="C22" s="243">
        <f>SUM(C23:C35)</f>
        <v>37</v>
      </c>
      <c r="D22" s="243">
        <f t="shared" ref="D22:J22" si="24">SUM(D23:D35)</f>
        <v>38</v>
      </c>
      <c r="E22" s="243">
        <f t="shared" si="24"/>
        <v>36</v>
      </c>
      <c r="F22" s="243">
        <f t="shared" si="24"/>
        <v>38</v>
      </c>
      <c r="G22" s="243">
        <f t="shared" si="24"/>
        <v>36</v>
      </c>
      <c r="H22" s="243">
        <f t="shared" si="24"/>
        <v>35</v>
      </c>
      <c r="I22" s="243">
        <f t="shared" si="24"/>
        <v>0</v>
      </c>
      <c r="J22" s="244">
        <f t="shared" si="24"/>
        <v>33</v>
      </c>
      <c r="K22" s="243">
        <f>IF(SUM(K23:K35)=SUM(L22:Q22),SUM(L22:Q22),"計が一致しません")</f>
        <v>6798</v>
      </c>
      <c r="L22" s="243">
        <f t="shared" ref="L22:O22" si="25">SUM(L23:L35)</f>
        <v>1103</v>
      </c>
      <c r="M22" s="243">
        <f t="shared" si="25"/>
        <v>1121</v>
      </c>
      <c r="N22" s="243">
        <f t="shared" si="25"/>
        <v>1120</v>
      </c>
      <c r="O22" s="243">
        <f t="shared" si="25"/>
        <v>1120</v>
      </c>
      <c r="P22" s="243">
        <f>SUM(P23:P35)</f>
        <v>1199</v>
      </c>
      <c r="Q22" s="244">
        <f>SUM(Q23:Q35)</f>
        <v>1135</v>
      </c>
      <c r="R22" s="243">
        <f>IF(SUM(R23:R35)=SUM(S22:X22),SUM(S22:X22),"計が一致しません")</f>
        <v>6655</v>
      </c>
      <c r="S22" s="254">
        <f>SUM(S23:S35)</f>
        <v>1077</v>
      </c>
      <c r="T22" s="254">
        <f t="shared" ref="T22:AE22" si="26">SUM(T23:T35)</f>
        <v>1098</v>
      </c>
      <c r="U22" s="254">
        <f t="shared" si="26"/>
        <v>1095</v>
      </c>
      <c r="V22" s="254">
        <f t="shared" si="26"/>
        <v>1100</v>
      </c>
      <c r="W22" s="254">
        <f t="shared" si="26"/>
        <v>1182</v>
      </c>
      <c r="X22" s="250">
        <f t="shared" si="26"/>
        <v>1103</v>
      </c>
      <c r="Y22" s="243">
        <f>IF(SUM(Y23:Y35)=SUM(Z22:AE22),SUM(Z22:AE22),"計が一致しません")</f>
        <v>143</v>
      </c>
      <c r="Z22" s="243">
        <f t="shared" si="26"/>
        <v>26</v>
      </c>
      <c r="AA22" s="243">
        <f t="shared" si="26"/>
        <v>23</v>
      </c>
      <c r="AB22" s="243">
        <f t="shared" si="26"/>
        <v>25</v>
      </c>
      <c r="AC22" s="243">
        <f t="shared" si="26"/>
        <v>20</v>
      </c>
      <c r="AD22" s="243">
        <f t="shared" si="26"/>
        <v>17</v>
      </c>
      <c r="AE22" s="244">
        <f t="shared" si="26"/>
        <v>32</v>
      </c>
      <c r="AF22" s="243">
        <f>IF(SUM(AF23:AF35)=SUM(AG22:AL22),SUM(AG22:AL22),"計が一致しません")</f>
        <v>0</v>
      </c>
      <c r="AG22" s="243">
        <f t="shared" ref="AG22:AL22" si="27">SUM(AG23:AG35)</f>
        <v>0</v>
      </c>
      <c r="AH22" s="243">
        <f t="shared" si="27"/>
        <v>0</v>
      </c>
      <c r="AI22" s="243">
        <f t="shared" si="27"/>
        <v>0</v>
      </c>
      <c r="AJ22" s="243">
        <f>SUM(AJ23:AJ35)</f>
        <v>0</v>
      </c>
      <c r="AK22" s="243">
        <f t="shared" si="27"/>
        <v>0</v>
      </c>
      <c r="AL22" s="244">
        <f t="shared" si="27"/>
        <v>0</v>
      </c>
      <c r="AM22" s="30"/>
      <c r="AN22" s="243">
        <f>IF(SUM(AN23:AN35)=SUM(AO22:AP22),SUM(AO22:AP22),"計が一致しません")</f>
        <v>6798</v>
      </c>
      <c r="AO22" s="250">
        <f>SUM(AO23:AO35)</f>
        <v>3468</v>
      </c>
      <c r="AP22" s="250">
        <f t="shared" ref="AP22" si="28">SUM(AP23:AP35)</f>
        <v>3330</v>
      </c>
      <c r="AR22" s="176" t="str">
        <f t="shared" si="10"/>
        <v>〇</v>
      </c>
    </row>
    <row r="23" spans="1:44" ht="18" customHeight="1" x14ac:dyDescent="0.2">
      <c r="A23" s="18" t="s">
        <v>235</v>
      </c>
      <c r="B23" s="259">
        <f t="shared" si="23"/>
        <v>33</v>
      </c>
      <c r="C23" s="24">
        <v>5</v>
      </c>
      <c r="D23" s="24">
        <v>5</v>
      </c>
      <c r="E23" s="24">
        <v>5</v>
      </c>
      <c r="F23" s="24">
        <v>5</v>
      </c>
      <c r="G23" s="24">
        <v>5</v>
      </c>
      <c r="H23" s="24">
        <v>5</v>
      </c>
      <c r="I23" s="24"/>
      <c r="J23" s="19">
        <v>3</v>
      </c>
      <c r="K23" s="259">
        <f t="shared" si="15"/>
        <v>963</v>
      </c>
      <c r="L23" s="259">
        <f>S23+Z23+AG23</f>
        <v>151</v>
      </c>
      <c r="M23" s="259">
        <f>T23+AA23+AH23</f>
        <v>149</v>
      </c>
      <c r="N23" s="259">
        <f>U23+AB23+AI23</f>
        <v>172</v>
      </c>
      <c r="O23" s="259">
        <f t="shared" ref="O23:O35" si="29">V23+AC23+AJ23</f>
        <v>146</v>
      </c>
      <c r="P23" s="259">
        <f t="shared" ref="P23:P35" si="30">W23+AD23+AK23</f>
        <v>171</v>
      </c>
      <c r="Q23" s="235">
        <f t="shared" ref="Q23:Q35" si="31">X23+AE23+AL23</f>
        <v>174</v>
      </c>
      <c r="R23" s="265">
        <f t="shared" si="12"/>
        <v>951</v>
      </c>
      <c r="S23" s="163">
        <v>149</v>
      </c>
      <c r="T23" s="163">
        <v>147</v>
      </c>
      <c r="U23" s="163">
        <v>168</v>
      </c>
      <c r="V23" s="163">
        <v>145</v>
      </c>
      <c r="W23" s="163">
        <v>170</v>
      </c>
      <c r="X23" s="163">
        <v>172</v>
      </c>
      <c r="Y23" s="259">
        <f t="shared" si="22"/>
        <v>12</v>
      </c>
      <c r="Z23" s="24">
        <v>2</v>
      </c>
      <c r="AA23" s="24">
        <v>2</v>
      </c>
      <c r="AB23" s="24">
        <v>4</v>
      </c>
      <c r="AC23" s="24">
        <v>1</v>
      </c>
      <c r="AD23" s="24">
        <v>1</v>
      </c>
      <c r="AE23" s="19">
        <v>2</v>
      </c>
      <c r="AF23" s="265">
        <f t="shared" si="13"/>
        <v>0</v>
      </c>
      <c r="AG23" s="24"/>
      <c r="AH23" s="24"/>
      <c r="AI23" s="24"/>
      <c r="AJ23" s="24"/>
      <c r="AK23" s="24"/>
      <c r="AL23" s="19"/>
      <c r="AM23" s="13"/>
      <c r="AN23" s="246">
        <f t="shared" ref="AN23:AN35" si="32">SUM(AO23:AP23)</f>
        <v>963</v>
      </c>
      <c r="AO23" s="19">
        <v>481</v>
      </c>
      <c r="AP23" s="19">
        <v>482</v>
      </c>
      <c r="AR23" s="176" t="str">
        <f t="shared" si="10"/>
        <v>〇</v>
      </c>
    </row>
    <row r="24" spans="1:44" ht="18" customHeight="1" x14ac:dyDescent="0.2">
      <c r="A24" s="20" t="s">
        <v>236</v>
      </c>
      <c r="B24" s="262">
        <f t="shared" si="23"/>
        <v>39</v>
      </c>
      <c r="C24" s="26">
        <v>5</v>
      </c>
      <c r="D24" s="26">
        <v>6</v>
      </c>
      <c r="E24" s="26">
        <v>6</v>
      </c>
      <c r="F24" s="26">
        <v>6</v>
      </c>
      <c r="G24" s="26">
        <v>6</v>
      </c>
      <c r="H24" s="26">
        <v>6</v>
      </c>
      <c r="I24" s="26"/>
      <c r="J24" s="21">
        <v>4</v>
      </c>
      <c r="K24" s="262">
        <f t="shared" si="15"/>
        <v>1207</v>
      </c>
      <c r="L24" s="262">
        <f t="shared" ref="L24:L35" si="33">S24+Z24+AG24</f>
        <v>177</v>
      </c>
      <c r="M24" s="262">
        <f t="shared" ref="M24:M35" si="34">T24+AA24+AH24</f>
        <v>183</v>
      </c>
      <c r="N24" s="262">
        <f t="shared" ref="N24:N35" si="35">U24+AB24+AI24</f>
        <v>190</v>
      </c>
      <c r="O24" s="262">
        <f t="shared" si="29"/>
        <v>213</v>
      </c>
      <c r="P24" s="262">
        <f t="shared" si="30"/>
        <v>234</v>
      </c>
      <c r="Q24" s="245">
        <f t="shared" si="31"/>
        <v>210</v>
      </c>
      <c r="R24" s="260">
        <f t="shared" si="12"/>
        <v>1188</v>
      </c>
      <c r="S24" s="151">
        <v>174</v>
      </c>
      <c r="T24" s="151">
        <v>180</v>
      </c>
      <c r="U24" s="151">
        <v>186</v>
      </c>
      <c r="V24" s="151">
        <v>213</v>
      </c>
      <c r="W24" s="151">
        <v>231</v>
      </c>
      <c r="X24" s="151">
        <v>204</v>
      </c>
      <c r="Y24" s="262">
        <f t="shared" si="22"/>
        <v>19</v>
      </c>
      <c r="Z24" s="26">
        <v>3</v>
      </c>
      <c r="AA24" s="26">
        <v>3</v>
      </c>
      <c r="AB24" s="26">
        <v>4</v>
      </c>
      <c r="AC24" s="26"/>
      <c r="AD24" s="26">
        <v>3</v>
      </c>
      <c r="AE24" s="21">
        <v>6</v>
      </c>
      <c r="AF24" s="260">
        <f t="shared" si="13"/>
        <v>0</v>
      </c>
      <c r="AG24" s="26"/>
      <c r="AH24" s="26"/>
      <c r="AI24" s="26"/>
      <c r="AJ24" s="26"/>
      <c r="AK24" s="26"/>
      <c r="AL24" s="21"/>
      <c r="AM24" s="13"/>
      <c r="AN24" s="247">
        <f t="shared" si="32"/>
        <v>1207</v>
      </c>
      <c r="AO24" s="21">
        <v>595</v>
      </c>
      <c r="AP24" s="21">
        <v>612</v>
      </c>
      <c r="AR24" s="176" t="str">
        <f t="shared" si="10"/>
        <v>〇</v>
      </c>
    </row>
    <row r="25" spans="1:44" ht="18" customHeight="1" x14ac:dyDescent="0.2">
      <c r="A25" s="20" t="s">
        <v>237</v>
      </c>
      <c r="B25" s="262">
        <f t="shared" si="23"/>
        <v>15</v>
      </c>
      <c r="C25" s="26">
        <v>2</v>
      </c>
      <c r="D25" s="26">
        <v>2</v>
      </c>
      <c r="E25" s="26">
        <v>2</v>
      </c>
      <c r="F25" s="26">
        <v>2</v>
      </c>
      <c r="G25" s="26">
        <v>2</v>
      </c>
      <c r="H25" s="26">
        <v>2</v>
      </c>
      <c r="I25" s="26"/>
      <c r="J25" s="21">
        <v>3</v>
      </c>
      <c r="K25" s="262">
        <f t="shared" si="15"/>
        <v>369</v>
      </c>
      <c r="L25" s="262">
        <f t="shared" si="33"/>
        <v>61</v>
      </c>
      <c r="M25" s="262">
        <f t="shared" si="34"/>
        <v>61</v>
      </c>
      <c r="N25" s="262">
        <f t="shared" si="35"/>
        <v>65</v>
      </c>
      <c r="O25" s="262">
        <f t="shared" si="29"/>
        <v>58</v>
      </c>
      <c r="P25" s="262">
        <f t="shared" si="30"/>
        <v>66</v>
      </c>
      <c r="Q25" s="245">
        <f t="shared" si="31"/>
        <v>58</v>
      </c>
      <c r="R25" s="260">
        <f t="shared" si="12"/>
        <v>355</v>
      </c>
      <c r="S25" s="151">
        <v>58</v>
      </c>
      <c r="T25" s="151">
        <v>61</v>
      </c>
      <c r="U25" s="151">
        <v>65</v>
      </c>
      <c r="V25" s="151">
        <v>55</v>
      </c>
      <c r="W25" s="151">
        <v>62</v>
      </c>
      <c r="X25" s="151">
        <v>54</v>
      </c>
      <c r="Y25" s="262">
        <f t="shared" si="22"/>
        <v>14</v>
      </c>
      <c r="Z25" s="26">
        <v>3</v>
      </c>
      <c r="AA25" s="26"/>
      <c r="AB25" s="26"/>
      <c r="AC25" s="26">
        <v>3</v>
      </c>
      <c r="AD25" s="26">
        <v>4</v>
      </c>
      <c r="AE25" s="21">
        <v>4</v>
      </c>
      <c r="AF25" s="260">
        <f t="shared" si="13"/>
        <v>0</v>
      </c>
      <c r="AG25" s="26"/>
      <c r="AH25" s="26"/>
      <c r="AI25" s="26"/>
      <c r="AJ25" s="26"/>
      <c r="AK25" s="26"/>
      <c r="AL25" s="21"/>
      <c r="AM25" s="13"/>
      <c r="AN25" s="247">
        <f t="shared" si="32"/>
        <v>369</v>
      </c>
      <c r="AO25" s="21">
        <v>191</v>
      </c>
      <c r="AP25" s="21">
        <v>178</v>
      </c>
      <c r="AR25" s="176" t="str">
        <f t="shared" si="10"/>
        <v>〇</v>
      </c>
    </row>
    <row r="26" spans="1:44" ht="18" customHeight="1" x14ac:dyDescent="0.2">
      <c r="A26" s="20" t="s">
        <v>238</v>
      </c>
      <c r="B26" s="262">
        <f t="shared" si="23"/>
        <v>7</v>
      </c>
      <c r="C26" s="26">
        <v>1</v>
      </c>
      <c r="D26" s="26">
        <v>1</v>
      </c>
      <c r="E26" s="26">
        <v>1</v>
      </c>
      <c r="F26" s="26">
        <v>1</v>
      </c>
      <c r="G26" s="26">
        <v>1</v>
      </c>
      <c r="H26" s="26">
        <v>1</v>
      </c>
      <c r="I26" s="26"/>
      <c r="J26" s="21">
        <v>1</v>
      </c>
      <c r="K26" s="262">
        <f t="shared" si="15"/>
        <v>63</v>
      </c>
      <c r="L26" s="262">
        <f t="shared" si="33"/>
        <v>6</v>
      </c>
      <c r="M26" s="262">
        <f t="shared" si="34"/>
        <v>12</v>
      </c>
      <c r="N26" s="262">
        <f t="shared" si="35"/>
        <v>10</v>
      </c>
      <c r="O26" s="262">
        <f>V26+AC26+AJ26</f>
        <v>9</v>
      </c>
      <c r="P26" s="262">
        <f t="shared" si="30"/>
        <v>12</v>
      </c>
      <c r="Q26" s="245">
        <f t="shared" si="31"/>
        <v>14</v>
      </c>
      <c r="R26" s="260">
        <f t="shared" si="12"/>
        <v>62</v>
      </c>
      <c r="S26" s="151">
        <v>6</v>
      </c>
      <c r="T26" s="151">
        <v>11</v>
      </c>
      <c r="U26" s="151">
        <v>10</v>
      </c>
      <c r="V26" s="151">
        <v>9</v>
      </c>
      <c r="W26" s="151">
        <v>12</v>
      </c>
      <c r="X26" s="151">
        <v>14</v>
      </c>
      <c r="Y26" s="262">
        <f t="shared" si="22"/>
        <v>1</v>
      </c>
      <c r="Z26" s="26"/>
      <c r="AA26" s="26">
        <v>1</v>
      </c>
      <c r="AB26" s="26"/>
      <c r="AC26" s="26"/>
      <c r="AD26" s="26">
        <v>0</v>
      </c>
      <c r="AE26" s="21"/>
      <c r="AF26" s="260">
        <f t="shared" si="13"/>
        <v>0</v>
      </c>
      <c r="AG26" s="26"/>
      <c r="AH26" s="26"/>
      <c r="AI26" s="26"/>
      <c r="AJ26" s="26"/>
      <c r="AK26" s="26"/>
      <c r="AL26" s="21"/>
      <c r="AM26" s="13"/>
      <c r="AN26" s="247">
        <f t="shared" si="32"/>
        <v>63</v>
      </c>
      <c r="AO26" s="21">
        <v>31</v>
      </c>
      <c r="AP26" s="21">
        <v>32</v>
      </c>
      <c r="AR26" s="176" t="str">
        <f t="shared" si="10"/>
        <v>〇</v>
      </c>
    </row>
    <row r="27" spans="1:44" ht="18" customHeight="1" x14ac:dyDescent="0.2">
      <c r="A27" s="20" t="s">
        <v>239</v>
      </c>
      <c r="B27" s="262">
        <f t="shared" si="23"/>
        <v>21</v>
      </c>
      <c r="C27" s="26">
        <v>3</v>
      </c>
      <c r="D27" s="26">
        <v>3</v>
      </c>
      <c r="E27" s="26">
        <v>3</v>
      </c>
      <c r="F27" s="26">
        <v>4</v>
      </c>
      <c r="G27" s="26">
        <v>3</v>
      </c>
      <c r="H27" s="26">
        <v>3</v>
      </c>
      <c r="I27" s="26"/>
      <c r="J27" s="21">
        <v>2</v>
      </c>
      <c r="K27" s="262">
        <f t="shared" si="15"/>
        <v>630</v>
      </c>
      <c r="L27" s="262">
        <f t="shared" si="33"/>
        <v>96</v>
      </c>
      <c r="M27" s="262">
        <f t="shared" si="34"/>
        <v>92</v>
      </c>
      <c r="N27" s="262">
        <f t="shared" si="35"/>
        <v>105</v>
      </c>
      <c r="O27" s="262">
        <f t="shared" si="29"/>
        <v>111</v>
      </c>
      <c r="P27" s="262">
        <f t="shared" si="30"/>
        <v>112</v>
      </c>
      <c r="Q27" s="245">
        <f t="shared" si="31"/>
        <v>114</v>
      </c>
      <c r="R27" s="260">
        <f t="shared" si="12"/>
        <v>618</v>
      </c>
      <c r="S27" s="151">
        <v>94</v>
      </c>
      <c r="T27" s="151">
        <v>89</v>
      </c>
      <c r="U27" s="151">
        <v>103</v>
      </c>
      <c r="V27" s="151">
        <v>107</v>
      </c>
      <c r="W27" s="151">
        <v>111</v>
      </c>
      <c r="X27" s="151">
        <v>114</v>
      </c>
      <c r="Y27" s="262">
        <f t="shared" si="22"/>
        <v>12</v>
      </c>
      <c r="Z27" s="26">
        <v>2</v>
      </c>
      <c r="AA27" s="26">
        <v>3</v>
      </c>
      <c r="AB27" s="26">
        <v>2</v>
      </c>
      <c r="AC27" s="26">
        <v>4</v>
      </c>
      <c r="AD27" s="26">
        <v>1</v>
      </c>
      <c r="AE27" s="21"/>
      <c r="AF27" s="260">
        <f t="shared" si="13"/>
        <v>0</v>
      </c>
      <c r="AG27" s="26"/>
      <c r="AH27" s="26"/>
      <c r="AI27" s="26"/>
      <c r="AJ27" s="26"/>
      <c r="AK27" s="26"/>
      <c r="AL27" s="21"/>
      <c r="AM27" s="13"/>
      <c r="AN27" s="247">
        <f t="shared" si="32"/>
        <v>630</v>
      </c>
      <c r="AO27" s="21">
        <v>320</v>
      </c>
      <c r="AP27" s="21">
        <v>310</v>
      </c>
      <c r="AR27" s="176" t="str">
        <f t="shared" si="10"/>
        <v>〇</v>
      </c>
    </row>
    <row r="28" spans="1:44" ht="18" customHeight="1" x14ac:dyDescent="0.2">
      <c r="A28" s="20" t="s">
        <v>240</v>
      </c>
      <c r="B28" s="262">
        <f t="shared" si="23"/>
        <v>16</v>
      </c>
      <c r="C28" s="26">
        <v>3</v>
      </c>
      <c r="D28" s="26">
        <v>2</v>
      </c>
      <c r="E28" s="26">
        <v>2</v>
      </c>
      <c r="F28" s="26">
        <v>3</v>
      </c>
      <c r="G28" s="26">
        <v>2</v>
      </c>
      <c r="H28" s="26">
        <v>2</v>
      </c>
      <c r="I28" s="26"/>
      <c r="J28" s="21">
        <v>2</v>
      </c>
      <c r="K28" s="262">
        <f t="shared" si="15"/>
        <v>413</v>
      </c>
      <c r="L28" s="262">
        <f t="shared" si="33"/>
        <v>77</v>
      </c>
      <c r="M28" s="262">
        <f t="shared" si="34"/>
        <v>64</v>
      </c>
      <c r="N28" s="262">
        <f t="shared" si="35"/>
        <v>70</v>
      </c>
      <c r="O28" s="262">
        <f t="shared" si="29"/>
        <v>73</v>
      </c>
      <c r="P28" s="262">
        <f t="shared" si="30"/>
        <v>63</v>
      </c>
      <c r="Q28" s="245">
        <f t="shared" si="31"/>
        <v>66</v>
      </c>
      <c r="R28" s="260">
        <f t="shared" si="12"/>
        <v>403</v>
      </c>
      <c r="S28" s="151">
        <v>75</v>
      </c>
      <c r="T28" s="151">
        <v>62</v>
      </c>
      <c r="U28" s="151">
        <v>68</v>
      </c>
      <c r="V28" s="151">
        <v>72</v>
      </c>
      <c r="W28" s="151">
        <v>62</v>
      </c>
      <c r="X28" s="151">
        <v>64</v>
      </c>
      <c r="Y28" s="262">
        <f t="shared" si="22"/>
        <v>10</v>
      </c>
      <c r="Z28" s="26">
        <v>2</v>
      </c>
      <c r="AA28" s="26">
        <v>2</v>
      </c>
      <c r="AB28" s="26">
        <v>2</v>
      </c>
      <c r="AC28" s="26">
        <v>1</v>
      </c>
      <c r="AD28" s="26">
        <v>1</v>
      </c>
      <c r="AE28" s="21">
        <v>2</v>
      </c>
      <c r="AF28" s="260">
        <f t="shared" si="13"/>
        <v>0</v>
      </c>
      <c r="AG28" s="26"/>
      <c r="AH28" s="26"/>
      <c r="AI28" s="26"/>
      <c r="AJ28" s="26"/>
      <c r="AK28" s="26"/>
      <c r="AL28" s="21"/>
      <c r="AM28" s="13"/>
      <c r="AN28" s="247">
        <f t="shared" si="32"/>
        <v>413</v>
      </c>
      <c r="AO28" s="21">
        <v>228</v>
      </c>
      <c r="AP28" s="21">
        <v>185</v>
      </c>
      <c r="AR28" s="176" t="str">
        <f t="shared" si="10"/>
        <v>〇</v>
      </c>
    </row>
    <row r="29" spans="1:44" ht="18" customHeight="1" x14ac:dyDescent="0.2">
      <c r="A29" s="20" t="s">
        <v>241</v>
      </c>
      <c r="B29" s="262">
        <f t="shared" si="23"/>
        <v>14</v>
      </c>
      <c r="C29" s="26">
        <v>2</v>
      </c>
      <c r="D29" s="26">
        <v>2</v>
      </c>
      <c r="E29" s="26">
        <v>2</v>
      </c>
      <c r="F29" s="26">
        <v>2</v>
      </c>
      <c r="G29" s="26">
        <v>2</v>
      </c>
      <c r="H29" s="26">
        <v>2</v>
      </c>
      <c r="I29" s="26"/>
      <c r="J29" s="21">
        <v>2</v>
      </c>
      <c r="K29" s="262">
        <f t="shared" si="15"/>
        <v>310</v>
      </c>
      <c r="L29" s="262">
        <f t="shared" si="33"/>
        <v>57</v>
      </c>
      <c r="M29" s="262">
        <f t="shared" si="34"/>
        <v>52</v>
      </c>
      <c r="N29" s="262">
        <f t="shared" si="35"/>
        <v>48</v>
      </c>
      <c r="O29" s="262">
        <f t="shared" si="29"/>
        <v>54</v>
      </c>
      <c r="P29" s="262">
        <f t="shared" si="30"/>
        <v>49</v>
      </c>
      <c r="Q29" s="245">
        <f t="shared" si="31"/>
        <v>50</v>
      </c>
      <c r="R29" s="260">
        <f t="shared" si="12"/>
        <v>305</v>
      </c>
      <c r="S29" s="151">
        <v>57</v>
      </c>
      <c r="T29" s="151">
        <v>52</v>
      </c>
      <c r="U29" s="151">
        <v>46</v>
      </c>
      <c r="V29" s="151">
        <v>53</v>
      </c>
      <c r="W29" s="151">
        <v>48</v>
      </c>
      <c r="X29" s="151">
        <v>49</v>
      </c>
      <c r="Y29" s="262">
        <f t="shared" si="22"/>
        <v>5</v>
      </c>
      <c r="Z29" s="26"/>
      <c r="AA29" s="26"/>
      <c r="AB29" s="26">
        <v>2</v>
      </c>
      <c r="AC29" s="26">
        <v>1</v>
      </c>
      <c r="AD29" s="26">
        <v>1</v>
      </c>
      <c r="AE29" s="21">
        <v>1</v>
      </c>
      <c r="AF29" s="260">
        <f t="shared" si="13"/>
        <v>0</v>
      </c>
      <c r="AG29" s="26"/>
      <c r="AH29" s="26"/>
      <c r="AI29" s="26"/>
      <c r="AJ29" s="26"/>
      <c r="AK29" s="26"/>
      <c r="AL29" s="21"/>
      <c r="AM29" s="13"/>
      <c r="AN29" s="247">
        <f t="shared" si="32"/>
        <v>310</v>
      </c>
      <c r="AO29" s="21">
        <v>164</v>
      </c>
      <c r="AP29" s="21">
        <v>146</v>
      </c>
      <c r="AR29" s="176" t="str">
        <f t="shared" si="10"/>
        <v>〇</v>
      </c>
    </row>
    <row r="30" spans="1:44" ht="18" customHeight="1" x14ac:dyDescent="0.2">
      <c r="A30" s="20" t="s">
        <v>242</v>
      </c>
      <c r="B30" s="262">
        <f t="shared" si="23"/>
        <v>16</v>
      </c>
      <c r="C30" s="26">
        <v>2</v>
      </c>
      <c r="D30" s="26">
        <v>2</v>
      </c>
      <c r="E30" s="26">
        <v>2</v>
      </c>
      <c r="F30" s="26">
        <v>2</v>
      </c>
      <c r="G30" s="26">
        <v>3</v>
      </c>
      <c r="H30" s="26">
        <v>3</v>
      </c>
      <c r="I30" s="26"/>
      <c r="J30" s="21">
        <v>2</v>
      </c>
      <c r="K30" s="262">
        <f t="shared" si="15"/>
        <v>424</v>
      </c>
      <c r="L30" s="262">
        <f t="shared" si="33"/>
        <v>51</v>
      </c>
      <c r="M30" s="262">
        <f t="shared" si="34"/>
        <v>61</v>
      </c>
      <c r="N30" s="262">
        <f t="shared" si="35"/>
        <v>70</v>
      </c>
      <c r="O30" s="262">
        <f t="shared" si="29"/>
        <v>61</v>
      </c>
      <c r="P30" s="262">
        <f t="shared" si="30"/>
        <v>84</v>
      </c>
      <c r="Q30" s="245">
        <f t="shared" si="31"/>
        <v>97</v>
      </c>
      <c r="R30" s="260">
        <f t="shared" si="12"/>
        <v>410</v>
      </c>
      <c r="S30" s="151">
        <v>50</v>
      </c>
      <c r="T30" s="151">
        <v>58</v>
      </c>
      <c r="U30" s="151">
        <v>67</v>
      </c>
      <c r="V30" s="151">
        <v>58</v>
      </c>
      <c r="W30" s="151">
        <v>83</v>
      </c>
      <c r="X30" s="151">
        <v>94</v>
      </c>
      <c r="Y30" s="262">
        <f t="shared" si="22"/>
        <v>14</v>
      </c>
      <c r="Z30" s="26">
        <v>1</v>
      </c>
      <c r="AA30" s="26">
        <v>3</v>
      </c>
      <c r="AB30" s="26">
        <v>3</v>
      </c>
      <c r="AC30" s="26">
        <v>3</v>
      </c>
      <c r="AD30" s="26">
        <v>1</v>
      </c>
      <c r="AE30" s="21">
        <v>3</v>
      </c>
      <c r="AF30" s="260">
        <f t="shared" si="13"/>
        <v>0</v>
      </c>
      <c r="AG30" s="26"/>
      <c r="AH30" s="26"/>
      <c r="AI30" s="26"/>
      <c r="AJ30" s="26"/>
      <c r="AK30" s="26"/>
      <c r="AL30" s="21"/>
      <c r="AM30" s="13"/>
      <c r="AN30" s="247">
        <f t="shared" si="32"/>
        <v>424</v>
      </c>
      <c r="AO30" s="21">
        <v>206</v>
      </c>
      <c r="AP30" s="21">
        <v>218</v>
      </c>
      <c r="AR30" s="176" t="str">
        <f t="shared" si="10"/>
        <v>〇</v>
      </c>
    </row>
    <row r="31" spans="1:44" ht="18" customHeight="1" x14ac:dyDescent="0.2">
      <c r="A31" s="20" t="s">
        <v>446</v>
      </c>
      <c r="B31" s="262">
        <f t="shared" ref="B31" si="36">SUM(C31:J31)</f>
        <v>15</v>
      </c>
      <c r="C31" s="26">
        <v>3</v>
      </c>
      <c r="D31" s="26">
        <v>3</v>
      </c>
      <c r="E31" s="26">
        <v>2</v>
      </c>
      <c r="F31" s="26">
        <v>2</v>
      </c>
      <c r="G31" s="26">
        <v>2</v>
      </c>
      <c r="H31" s="26">
        <v>1</v>
      </c>
      <c r="I31" s="26"/>
      <c r="J31" s="21">
        <v>2</v>
      </c>
      <c r="K31" s="262">
        <f t="shared" ref="K31" si="37">SUM(L31:Q31)</f>
        <v>396</v>
      </c>
      <c r="L31" s="262">
        <f t="shared" ref="L31" si="38">S31+Z31+AG31</f>
        <v>94</v>
      </c>
      <c r="M31" s="262">
        <f t="shared" ref="M31" si="39">T31+AA31+AH31</f>
        <v>80</v>
      </c>
      <c r="N31" s="262">
        <f t="shared" ref="N31" si="40">U31+AB31+AI31</f>
        <v>69</v>
      </c>
      <c r="O31" s="262">
        <f t="shared" ref="O31" si="41">V31+AC31+AJ31</f>
        <v>72</v>
      </c>
      <c r="P31" s="262">
        <f t="shared" ref="P31" si="42">W31+AD31+AK31</f>
        <v>56</v>
      </c>
      <c r="Q31" s="245">
        <f t="shared" ref="Q31" si="43">X31+AE31+AL31</f>
        <v>25</v>
      </c>
      <c r="R31" s="260">
        <f t="shared" ref="R31" si="44">SUM(S31:X31)</f>
        <v>392</v>
      </c>
      <c r="S31" s="151">
        <v>93</v>
      </c>
      <c r="T31" s="151">
        <v>79</v>
      </c>
      <c r="U31" s="151">
        <v>69</v>
      </c>
      <c r="V31" s="151">
        <v>71</v>
      </c>
      <c r="W31" s="151">
        <v>55</v>
      </c>
      <c r="X31" s="151">
        <v>25</v>
      </c>
      <c r="Y31" s="262">
        <f t="shared" ref="Y31" si="45">SUM(Z31:AE31)</f>
        <v>4</v>
      </c>
      <c r="Z31" s="26">
        <v>1</v>
      </c>
      <c r="AA31" s="26">
        <v>1</v>
      </c>
      <c r="AB31" s="26"/>
      <c r="AC31" s="26">
        <v>1</v>
      </c>
      <c r="AD31" s="26">
        <v>1</v>
      </c>
      <c r="AE31" s="21"/>
      <c r="AF31" s="260">
        <f t="shared" ref="AF31" si="46">SUM(AG31:AL31)</f>
        <v>0</v>
      </c>
      <c r="AG31" s="26"/>
      <c r="AH31" s="26"/>
      <c r="AI31" s="26"/>
      <c r="AJ31" s="26"/>
      <c r="AK31" s="26"/>
      <c r="AL31" s="21"/>
      <c r="AM31" s="13"/>
      <c r="AN31" s="247">
        <f t="shared" ref="AN31" si="47">SUM(AO31:AP31)</f>
        <v>396</v>
      </c>
      <c r="AO31" s="21">
        <v>193</v>
      </c>
      <c r="AP31" s="21">
        <v>203</v>
      </c>
      <c r="AR31" s="176" t="str">
        <f t="shared" ref="AR31" si="48">IF(K31=AN31,"〇","不一致")</f>
        <v>〇</v>
      </c>
    </row>
    <row r="32" spans="1:44" ht="18" customHeight="1" x14ac:dyDescent="0.2">
      <c r="A32" s="20" t="s">
        <v>243</v>
      </c>
      <c r="B32" s="262">
        <f t="shared" si="23"/>
        <v>22</v>
      </c>
      <c r="C32" s="26">
        <v>3</v>
      </c>
      <c r="D32" s="26">
        <v>3</v>
      </c>
      <c r="E32" s="26">
        <v>3</v>
      </c>
      <c r="F32" s="26">
        <v>3</v>
      </c>
      <c r="G32" s="26">
        <v>3</v>
      </c>
      <c r="H32" s="26">
        <v>3</v>
      </c>
      <c r="I32" s="26"/>
      <c r="J32" s="21">
        <v>4</v>
      </c>
      <c r="K32" s="262">
        <f t="shared" si="15"/>
        <v>602</v>
      </c>
      <c r="L32" s="262">
        <f t="shared" si="33"/>
        <v>90</v>
      </c>
      <c r="M32" s="262">
        <f t="shared" si="34"/>
        <v>109</v>
      </c>
      <c r="N32" s="262">
        <f t="shared" si="35"/>
        <v>98</v>
      </c>
      <c r="O32" s="262">
        <f t="shared" si="29"/>
        <v>99</v>
      </c>
      <c r="P32" s="262">
        <f t="shared" si="30"/>
        <v>107</v>
      </c>
      <c r="Q32" s="245">
        <f t="shared" si="31"/>
        <v>99</v>
      </c>
      <c r="R32" s="260">
        <f t="shared" si="12"/>
        <v>581</v>
      </c>
      <c r="S32" s="151">
        <v>84</v>
      </c>
      <c r="T32" s="151">
        <v>104</v>
      </c>
      <c r="U32" s="151">
        <v>94</v>
      </c>
      <c r="V32" s="151">
        <v>97</v>
      </c>
      <c r="W32" s="151">
        <v>106</v>
      </c>
      <c r="X32" s="151">
        <v>96</v>
      </c>
      <c r="Y32" s="262">
        <f t="shared" si="22"/>
        <v>21</v>
      </c>
      <c r="Z32" s="26">
        <v>6</v>
      </c>
      <c r="AA32" s="26">
        <v>5</v>
      </c>
      <c r="AB32" s="26">
        <v>4</v>
      </c>
      <c r="AC32" s="26">
        <v>2</v>
      </c>
      <c r="AD32" s="26">
        <v>1</v>
      </c>
      <c r="AE32" s="21">
        <v>3</v>
      </c>
      <c r="AF32" s="260">
        <f t="shared" si="13"/>
        <v>0</v>
      </c>
      <c r="AG32" s="26"/>
      <c r="AH32" s="26"/>
      <c r="AI32" s="26"/>
      <c r="AJ32" s="26"/>
      <c r="AK32" s="26"/>
      <c r="AL32" s="21"/>
      <c r="AM32" s="13"/>
      <c r="AN32" s="247">
        <f t="shared" si="32"/>
        <v>602</v>
      </c>
      <c r="AO32" s="21">
        <v>290</v>
      </c>
      <c r="AP32" s="21">
        <v>312</v>
      </c>
      <c r="AR32" s="176" t="str">
        <f t="shared" si="10"/>
        <v>〇</v>
      </c>
    </row>
    <row r="33" spans="1:44" ht="18" customHeight="1" x14ac:dyDescent="0.2">
      <c r="A33" s="20" t="s">
        <v>244</v>
      </c>
      <c r="B33" s="262">
        <f t="shared" si="23"/>
        <v>21</v>
      </c>
      <c r="C33" s="26">
        <v>3</v>
      </c>
      <c r="D33" s="26">
        <v>3</v>
      </c>
      <c r="E33" s="26">
        <v>3</v>
      </c>
      <c r="F33" s="26">
        <v>3</v>
      </c>
      <c r="G33" s="26">
        <v>3</v>
      </c>
      <c r="H33" s="26">
        <v>3</v>
      </c>
      <c r="I33" s="26"/>
      <c r="J33" s="21">
        <v>3</v>
      </c>
      <c r="K33" s="262">
        <f t="shared" si="15"/>
        <v>545</v>
      </c>
      <c r="L33" s="262">
        <f t="shared" si="33"/>
        <v>93</v>
      </c>
      <c r="M33" s="262">
        <f t="shared" si="34"/>
        <v>96</v>
      </c>
      <c r="N33" s="262">
        <f t="shared" si="35"/>
        <v>82</v>
      </c>
      <c r="O33" s="262">
        <f t="shared" si="29"/>
        <v>92</v>
      </c>
      <c r="P33" s="262">
        <f t="shared" si="30"/>
        <v>94</v>
      </c>
      <c r="Q33" s="245">
        <f t="shared" si="31"/>
        <v>88</v>
      </c>
      <c r="R33" s="260">
        <f t="shared" si="12"/>
        <v>533</v>
      </c>
      <c r="S33" s="151">
        <v>88</v>
      </c>
      <c r="T33" s="151">
        <v>95</v>
      </c>
      <c r="U33" s="151">
        <v>81</v>
      </c>
      <c r="V33" s="151">
        <v>91</v>
      </c>
      <c r="W33" s="151">
        <v>93</v>
      </c>
      <c r="X33" s="151">
        <v>85</v>
      </c>
      <c r="Y33" s="262">
        <f t="shared" si="22"/>
        <v>12</v>
      </c>
      <c r="Z33" s="26">
        <v>5</v>
      </c>
      <c r="AA33" s="26">
        <v>1</v>
      </c>
      <c r="AB33" s="26">
        <v>1</v>
      </c>
      <c r="AC33" s="26">
        <v>1</v>
      </c>
      <c r="AD33" s="26">
        <v>1</v>
      </c>
      <c r="AE33" s="21">
        <v>3</v>
      </c>
      <c r="AF33" s="260">
        <f t="shared" si="13"/>
        <v>0</v>
      </c>
      <c r="AG33" s="26"/>
      <c r="AH33" s="26"/>
      <c r="AI33" s="26"/>
      <c r="AJ33" s="26"/>
      <c r="AK33" s="26"/>
      <c r="AL33" s="21"/>
      <c r="AM33" s="13"/>
      <c r="AN33" s="247">
        <f t="shared" si="32"/>
        <v>545</v>
      </c>
      <c r="AO33" s="21">
        <v>295</v>
      </c>
      <c r="AP33" s="21">
        <v>250</v>
      </c>
      <c r="AR33" s="176" t="str">
        <f t="shared" si="10"/>
        <v>〇</v>
      </c>
    </row>
    <row r="34" spans="1:44" ht="18" customHeight="1" x14ac:dyDescent="0.2">
      <c r="A34" s="20" t="s">
        <v>245</v>
      </c>
      <c r="B34" s="262">
        <f t="shared" si="23"/>
        <v>15</v>
      </c>
      <c r="C34" s="26">
        <v>2</v>
      </c>
      <c r="D34" s="26">
        <v>3</v>
      </c>
      <c r="E34" s="26">
        <v>2</v>
      </c>
      <c r="F34" s="26">
        <v>2</v>
      </c>
      <c r="G34" s="26">
        <v>2</v>
      </c>
      <c r="H34" s="26">
        <v>2</v>
      </c>
      <c r="I34" s="26"/>
      <c r="J34" s="21">
        <v>2</v>
      </c>
      <c r="K34" s="262">
        <f t="shared" si="15"/>
        <v>397</v>
      </c>
      <c r="L34" s="262">
        <f t="shared" si="33"/>
        <v>67</v>
      </c>
      <c r="M34" s="262">
        <f t="shared" si="34"/>
        <v>77</v>
      </c>
      <c r="N34" s="262">
        <f t="shared" si="35"/>
        <v>67</v>
      </c>
      <c r="O34" s="262">
        <f t="shared" si="29"/>
        <v>55</v>
      </c>
      <c r="P34" s="262">
        <f t="shared" si="30"/>
        <v>69</v>
      </c>
      <c r="Q34" s="245">
        <f t="shared" si="31"/>
        <v>62</v>
      </c>
      <c r="R34" s="260">
        <f t="shared" si="12"/>
        <v>389</v>
      </c>
      <c r="S34" s="151">
        <v>66</v>
      </c>
      <c r="T34" s="151">
        <v>77</v>
      </c>
      <c r="U34" s="151">
        <v>66</v>
      </c>
      <c r="V34" s="151">
        <v>54</v>
      </c>
      <c r="W34" s="151">
        <v>69</v>
      </c>
      <c r="X34" s="151">
        <v>57</v>
      </c>
      <c r="Y34" s="262">
        <f t="shared" si="22"/>
        <v>8</v>
      </c>
      <c r="Z34" s="26">
        <v>1</v>
      </c>
      <c r="AA34" s="26"/>
      <c r="AB34" s="26">
        <v>1</v>
      </c>
      <c r="AC34" s="26">
        <v>1</v>
      </c>
      <c r="AD34" s="26"/>
      <c r="AE34" s="21">
        <v>5</v>
      </c>
      <c r="AF34" s="260">
        <f t="shared" si="13"/>
        <v>0</v>
      </c>
      <c r="AG34" s="26"/>
      <c r="AH34" s="26"/>
      <c r="AI34" s="26"/>
      <c r="AJ34" s="26"/>
      <c r="AK34" s="26"/>
      <c r="AL34" s="21"/>
      <c r="AM34" s="13"/>
      <c r="AN34" s="247">
        <f t="shared" si="32"/>
        <v>397</v>
      </c>
      <c r="AO34" s="21">
        <v>225</v>
      </c>
      <c r="AP34" s="21">
        <v>172</v>
      </c>
      <c r="AR34" s="176" t="str">
        <f t="shared" si="10"/>
        <v>〇</v>
      </c>
    </row>
    <row r="35" spans="1:44" ht="18" customHeight="1" x14ac:dyDescent="0.2">
      <c r="A35" s="22" t="s">
        <v>246</v>
      </c>
      <c r="B35" s="263">
        <f t="shared" si="23"/>
        <v>19</v>
      </c>
      <c r="C35" s="144">
        <v>3</v>
      </c>
      <c r="D35" s="144">
        <v>3</v>
      </c>
      <c r="E35" s="144">
        <v>3</v>
      </c>
      <c r="F35" s="144">
        <v>3</v>
      </c>
      <c r="G35" s="144">
        <v>2</v>
      </c>
      <c r="H35" s="144">
        <v>2</v>
      </c>
      <c r="I35" s="144"/>
      <c r="J35" s="149">
        <v>3</v>
      </c>
      <c r="K35" s="263">
        <f t="shared" si="15"/>
        <v>479</v>
      </c>
      <c r="L35" s="262">
        <f t="shared" si="33"/>
        <v>83</v>
      </c>
      <c r="M35" s="262">
        <f t="shared" si="34"/>
        <v>85</v>
      </c>
      <c r="N35" s="262">
        <f t="shared" si="35"/>
        <v>74</v>
      </c>
      <c r="O35" s="262">
        <f t="shared" si="29"/>
        <v>77</v>
      </c>
      <c r="P35" s="262">
        <f t="shared" si="30"/>
        <v>82</v>
      </c>
      <c r="Q35" s="245">
        <f t="shared" si="31"/>
        <v>78</v>
      </c>
      <c r="R35" s="264">
        <f t="shared" si="12"/>
        <v>468</v>
      </c>
      <c r="S35" s="159">
        <v>83</v>
      </c>
      <c r="T35" s="159">
        <v>83</v>
      </c>
      <c r="U35" s="159">
        <v>72</v>
      </c>
      <c r="V35" s="159">
        <v>75</v>
      </c>
      <c r="W35" s="159">
        <v>80</v>
      </c>
      <c r="X35" s="159">
        <v>75</v>
      </c>
      <c r="Y35" s="266">
        <f t="shared" si="22"/>
        <v>11</v>
      </c>
      <c r="Z35" s="144"/>
      <c r="AA35" s="144">
        <v>2</v>
      </c>
      <c r="AB35" s="144">
        <v>2</v>
      </c>
      <c r="AC35" s="144">
        <v>2</v>
      </c>
      <c r="AD35" s="144">
        <v>2</v>
      </c>
      <c r="AE35" s="149">
        <v>3</v>
      </c>
      <c r="AF35" s="264">
        <f t="shared" si="13"/>
        <v>0</v>
      </c>
      <c r="AG35" s="25"/>
      <c r="AH35" s="25"/>
      <c r="AI35" s="25"/>
      <c r="AJ35" s="25"/>
      <c r="AK35" s="25"/>
      <c r="AL35" s="23"/>
      <c r="AM35" s="13"/>
      <c r="AN35" s="249">
        <f t="shared" si="32"/>
        <v>479</v>
      </c>
      <c r="AO35" s="23">
        <v>249</v>
      </c>
      <c r="AP35" s="23">
        <v>230</v>
      </c>
      <c r="AR35" s="176" t="str">
        <f t="shared" si="10"/>
        <v>〇</v>
      </c>
    </row>
    <row r="36" spans="1:44" s="16" customFormat="1" ht="18" customHeight="1" x14ac:dyDescent="0.2">
      <c r="A36" s="17" t="s">
        <v>136</v>
      </c>
      <c r="B36" s="243">
        <f>IF(SUM(B37:B45)=SUM(C36:J36),SUM(C36:J36),"計が一致しません")</f>
        <v>178</v>
      </c>
      <c r="C36" s="254">
        <f>SUM(C37:C45)</f>
        <v>27</v>
      </c>
      <c r="D36" s="254">
        <f t="shared" ref="D36:J36" si="49">SUM(D37:D45)</f>
        <v>27</v>
      </c>
      <c r="E36" s="254">
        <f t="shared" si="49"/>
        <v>26</v>
      </c>
      <c r="F36" s="254">
        <f t="shared" si="49"/>
        <v>25</v>
      </c>
      <c r="G36" s="254">
        <f t="shared" si="49"/>
        <v>23</v>
      </c>
      <c r="H36" s="254">
        <f t="shared" si="49"/>
        <v>22</v>
      </c>
      <c r="I36" s="254">
        <f t="shared" si="49"/>
        <v>0</v>
      </c>
      <c r="J36" s="250">
        <f t="shared" si="49"/>
        <v>28</v>
      </c>
      <c r="K36" s="243">
        <f>IF(SUM(K37:K45)=SUM(L36:Q36),SUM(L36:Q36),"計が一致しません")</f>
        <v>4581</v>
      </c>
      <c r="L36" s="254">
        <f>SUM(L37:L45)</f>
        <v>814</v>
      </c>
      <c r="M36" s="254">
        <f t="shared" ref="M36:Q36" si="50">SUM(M37:M45)</f>
        <v>767</v>
      </c>
      <c r="N36" s="254">
        <f t="shared" si="50"/>
        <v>778</v>
      </c>
      <c r="O36" s="254">
        <f t="shared" si="50"/>
        <v>756</v>
      </c>
      <c r="P36" s="250">
        <f t="shared" si="50"/>
        <v>767</v>
      </c>
      <c r="Q36" s="250">
        <f t="shared" si="50"/>
        <v>699</v>
      </c>
      <c r="R36" s="243">
        <f>IF(SUM(R37:R45)=SUM(S36:X36),SUM(S36:X36),"計が一致しません")</f>
        <v>4461</v>
      </c>
      <c r="S36" s="254">
        <f>SUM(S37:S45)</f>
        <v>794</v>
      </c>
      <c r="T36" s="254">
        <f t="shared" ref="T36:AE36" si="51">SUM(T37:T45)</f>
        <v>750</v>
      </c>
      <c r="U36" s="254">
        <f t="shared" si="51"/>
        <v>753</v>
      </c>
      <c r="V36" s="254">
        <f t="shared" si="51"/>
        <v>739</v>
      </c>
      <c r="W36" s="254">
        <f t="shared" si="51"/>
        <v>747</v>
      </c>
      <c r="X36" s="250">
        <f t="shared" si="51"/>
        <v>678</v>
      </c>
      <c r="Y36" s="250">
        <f>IF(SUM(Y37:Y45)=SUM(Z36:AE36),SUM(Z36:AE36),"計が一致しません")</f>
        <v>120</v>
      </c>
      <c r="Z36" s="254">
        <f t="shared" si="51"/>
        <v>20</v>
      </c>
      <c r="AA36" s="254">
        <f t="shared" si="51"/>
        <v>17</v>
      </c>
      <c r="AB36" s="254">
        <f t="shared" si="51"/>
        <v>25</v>
      </c>
      <c r="AC36" s="254">
        <f t="shared" si="51"/>
        <v>17</v>
      </c>
      <c r="AD36" s="254">
        <f t="shared" si="51"/>
        <v>20</v>
      </c>
      <c r="AE36" s="250">
        <f t="shared" si="51"/>
        <v>21</v>
      </c>
      <c r="AF36" s="243">
        <f>IF(SUM(AF37:AF45)=SUM(AG36:AL36),SUM(AG36:AL36),"計が一致しません")</f>
        <v>0</v>
      </c>
      <c r="AG36" s="243">
        <v>0</v>
      </c>
      <c r="AH36" s="243">
        <v>0</v>
      </c>
      <c r="AI36" s="243">
        <v>0</v>
      </c>
      <c r="AJ36" s="243">
        <v>0</v>
      </c>
      <c r="AK36" s="243">
        <v>0</v>
      </c>
      <c r="AL36" s="244">
        <v>0</v>
      </c>
      <c r="AM36" s="30"/>
      <c r="AN36" s="243">
        <f>IF(SUM(AN37:AN45)=SUM(AO36:AP36),SUM(AO36:AP36),"計が一致しません")</f>
        <v>4581</v>
      </c>
      <c r="AO36" s="250">
        <f>SUM(AO37:AO45)</f>
        <v>2280</v>
      </c>
      <c r="AP36" s="250">
        <f t="shared" ref="AP36" si="52">SUM(AP37:AP45)</f>
        <v>2301</v>
      </c>
      <c r="AR36" s="176" t="str">
        <f t="shared" si="10"/>
        <v>〇</v>
      </c>
    </row>
    <row r="37" spans="1:44" ht="18" customHeight="1" x14ac:dyDescent="0.2">
      <c r="A37" s="18" t="s">
        <v>247</v>
      </c>
      <c r="B37" s="259">
        <f t="shared" si="23"/>
        <v>19</v>
      </c>
      <c r="C37" s="24">
        <v>3</v>
      </c>
      <c r="D37" s="24">
        <v>3</v>
      </c>
      <c r="E37" s="24">
        <v>3</v>
      </c>
      <c r="F37" s="24">
        <v>3</v>
      </c>
      <c r="G37" s="24">
        <v>2</v>
      </c>
      <c r="H37" s="24">
        <v>2</v>
      </c>
      <c r="I37" s="24"/>
      <c r="J37" s="19">
        <v>3</v>
      </c>
      <c r="K37" s="259">
        <f t="shared" si="15"/>
        <v>473</v>
      </c>
      <c r="L37" s="259">
        <f>S37+Z37+AG37</f>
        <v>91</v>
      </c>
      <c r="M37" s="259">
        <f>T37+AA37+AH37</f>
        <v>82</v>
      </c>
      <c r="N37" s="259">
        <f>U37+AB37+AI37</f>
        <v>74</v>
      </c>
      <c r="O37" s="259">
        <f t="shared" ref="O37:O39" si="53">V37+AC37+AJ37</f>
        <v>90</v>
      </c>
      <c r="P37" s="259">
        <f t="shared" ref="P37:P45" si="54">W37+AD37+AK37</f>
        <v>76</v>
      </c>
      <c r="Q37" s="235">
        <f t="shared" ref="Q37:Q44" si="55">X37+AE37+AL37</f>
        <v>60</v>
      </c>
      <c r="R37" s="265">
        <f t="shared" si="12"/>
        <v>460</v>
      </c>
      <c r="S37" s="163">
        <v>90</v>
      </c>
      <c r="T37" s="163">
        <v>80</v>
      </c>
      <c r="U37" s="163">
        <v>72</v>
      </c>
      <c r="V37" s="163">
        <v>88</v>
      </c>
      <c r="W37" s="163">
        <v>72</v>
      </c>
      <c r="X37" s="163">
        <v>58</v>
      </c>
      <c r="Y37" s="259">
        <f t="shared" si="22"/>
        <v>13</v>
      </c>
      <c r="Z37" s="24">
        <v>1</v>
      </c>
      <c r="AA37" s="24">
        <v>2</v>
      </c>
      <c r="AB37" s="24">
        <v>2</v>
      </c>
      <c r="AC37" s="24">
        <v>2</v>
      </c>
      <c r="AD37" s="24">
        <v>4</v>
      </c>
      <c r="AE37" s="19">
        <v>2</v>
      </c>
      <c r="AF37" s="265">
        <f t="shared" si="13"/>
        <v>0</v>
      </c>
      <c r="AG37" s="24"/>
      <c r="AH37" s="24"/>
      <c r="AI37" s="24"/>
      <c r="AJ37" s="24"/>
      <c r="AK37" s="24"/>
      <c r="AL37" s="19"/>
      <c r="AM37" s="13"/>
      <c r="AN37" s="246">
        <f t="shared" ref="AN37:AN45" si="56">SUM(AO37:AP37)</f>
        <v>473</v>
      </c>
      <c r="AO37" s="19">
        <v>251</v>
      </c>
      <c r="AP37" s="19">
        <v>222</v>
      </c>
      <c r="AR37" s="176" t="str">
        <f t="shared" si="10"/>
        <v>〇</v>
      </c>
    </row>
    <row r="38" spans="1:44" ht="18" customHeight="1" x14ac:dyDescent="0.2">
      <c r="A38" s="20" t="s">
        <v>248</v>
      </c>
      <c r="B38" s="262">
        <f t="shared" si="23"/>
        <v>15</v>
      </c>
      <c r="C38" s="26">
        <v>2</v>
      </c>
      <c r="D38" s="26">
        <v>2</v>
      </c>
      <c r="E38" s="26">
        <v>2</v>
      </c>
      <c r="F38" s="26">
        <v>2</v>
      </c>
      <c r="G38" s="26">
        <v>2</v>
      </c>
      <c r="H38" s="26">
        <v>3</v>
      </c>
      <c r="I38" s="26"/>
      <c r="J38" s="21">
        <v>2</v>
      </c>
      <c r="K38" s="262">
        <f t="shared" si="15"/>
        <v>374</v>
      </c>
      <c r="L38" s="262">
        <f t="shared" ref="L38:L44" si="57">S38+Z38+AG38</f>
        <v>62</v>
      </c>
      <c r="M38" s="262">
        <f t="shared" ref="M38:M45" si="58">T38+AA38+AH38</f>
        <v>64</v>
      </c>
      <c r="N38" s="262">
        <f t="shared" ref="N38:N45" si="59">U38+AB38+AI38</f>
        <v>57</v>
      </c>
      <c r="O38" s="262">
        <f t="shared" si="53"/>
        <v>47</v>
      </c>
      <c r="P38" s="262">
        <f t="shared" si="54"/>
        <v>53</v>
      </c>
      <c r="Q38" s="245">
        <f t="shared" si="55"/>
        <v>91</v>
      </c>
      <c r="R38" s="260">
        <f t="shared" si="12"/>
        <v>364</v>
      </c>
      <c r="S38" s="151">
        <v>60</v>
      </c>
      <c r="T38" s="151">
        <v>62</v>
      </c>
      <c r="U38" s="151">
        <v>53</v>
      </c>
      <c r="V38" s="151">
        <v>46</v>
      </c>
      <c r="W38" s="151">
        <v>53</v>
      </c>
      <c r="X38" s="151">
        <v>90</v>
      </c>
      <c r="Y38" s="262">
        <f t="shared" si="22"/>
        <v>10</v>
      </c>
      <c r="Z38" s="26">
        <v>2</v>
      </c>
      <c r="AA38" s="26">
        <v>2</v>
      </c>
      <c r="AB38" s="26">
        <v>4</v>
      </c>
      <c r="AC38" s="26">
        <v>1</v>
      </c>
      <c r="AD38" s="26"/>
      <c r="AE38" s="21">
        <v>1</v>
      </c>
      <c r="AF38" s="260">
        <f t="shared" si="13"/>
        <v>0</v>
      </c>
      <c r="AG38" s="26"/>
      <c r="AH38" s="26"/>
      <c r="AI38" s="26"/>
      <c r="AJ38" s="26"/>
      <c r="AK38" s="26"/>
      <c r="AL38" s="21"/>
      <c r="AM38" s="13"/>
      <c r="AN38" s="247">
        <f t="shared" si="56"/>
        <v>374</v>
      </c>
      <c r="AO38" s="21">
        <v>197</v>
      </c>
      <c r="AP38" s="21">
        <v>177</v>
      </c>
      <c r="AR38" s="176" t="str">
        <f t="shared" si="10"/>
        <v>〇</v>
      </c>
    </row>
    <row r="39" spans="1:44" ht="18" customHeight="1" x14ac:dyDescent="0.2">
      <c r="A39" s="20" t="s">
        <v>249</v>
      </c>
      <c r="B39" s="262">
        <f t="shared" si="23"/>
        <v>14</v>
      </c>
      <c r="C39" s="26">
        <v>2</v>
      </c>
      <c r="D39" s="26">
        <v>2</v>
      </c>
      <c r="E39" s="26">
        <v>2</v>
      </c>
      <c r="F39" s="26">
        <v>2</v>
      </c>
      <c r="G39" s="26">
        <v>2</v>
      </c>
      <c r="H39" s="26">
        <v>2</v>
      </c>
      <c r="I39" s="26"/>
      <c r="J39" s="21">
        <v>2</v>
      </c>
      <c r="K39" s="262">
        <f t="shared" si="15"/>
        <v>300</v>
      </c>
      <c r="L39" s="262">
        <f t="shared" si="57"/>
        <v>40</v>
      </c>
      <c r="M39" s="262">
        <f t="shared" si="58"/>
        <v>45</v>
      </c>
      <c r="N39" s="262">
        <f t="shared" si="59"/>
        <v>54</v>
      </c>
      <c r="O39" s="262">
        <f t="shared" si="53"/>
        <v>46</v>
      </c>
      <c r="P39" s="262">
        <f t="shared" si="54"/>
        <v>61</v>
      </c>
      <c r="Q39" s="245">
        <f t="shared" si="55"/>
        <v>54</v>
      </c>
      <c r="R39" s="260">
        <f t="shared" si="12"/>
        <v>292</v>
      </c>
      <c r="S39" s="151">
        <v>39</v>
      </c>
      <c r="T39" s="151">
        <v>43</v>
      </c>
      <c r="U39" s="151">
        <v>52</v>
      </c>
      <c r="V39" s="151">
        <v>46</v>
      </c>
      <c r="W39" s="151">
        <v>60</v>
      </c>
      <c r="X39" s="151">
        <v>52</v>
      </c>
      <c r="Y39" s="262">
        <f t="shared" si="22"/>
        <v>8</v>
      </c>
      <c r="Z39" s="26">
        <v>1</v>
      </c>
      <c r="AA39" s="26">
        <v>2</v>
      </c>
      <c r="AB39" s="26">
        <v>2</v>
      </c>
      <c r="AC39" s="26"/>
      <c r="AD39" s="26">
        <v>1</v>
      </c>
      <c r="AE39" s="21">
        <v>2</v>
      </c>
      <c r="AF39" s="260">
        <f t="shared" si="13"/>
        <v>0</v>
      </c>
      <c r="AG39" s="26"/>
      <c r="AH39" s="26"/>
      <c r="AI39" s="26"/>
      <c r="AJ39" s="26"/>
      <c r="AK39" s="26"/>
      <c r="AL39" s="21"/>
      <c r="AM39" s="13"/>
      <c r="AN39" s="247">
        <f t="shared" si="56"/>
        <v>300</v>
      </c>
      <c r="AO39" s="21">
        <v>142</v>
      </c>
      <c r="AP39" s="21">
        <v>158</v>
      </c>
      <c r="AR39" s="176" t="str">
        <f t="shared" si="10"/>
        <v>〇</v>
      </c>
    </row>
    <row r="40" spans="1:44" ht="18" customHeight="1" x14ac:dyDescent="0.2">
      <c r="A40" s="20" t="s">
        <v>250</v>
      </c>
      <c r="B40" s="262">
        <f t="shared" si="23"/>
        <v>15</v>
      </c>
      <c r="C40" s="26">
        <v>2</v>
      </c>
      <c r="D40" s="26">
        <v>2</v>
      </c>
      <c r="E40" s="26">
        <v>2</v>
      </c>
      <c r="F40" s="26">
        <v>2</v>
      </c>
      <c r="G40" s="26">
        <v>2</v>
      </c>
      <c r="H40" s="26">
        <v>2</v>
      </c>
      <c r="I40" s="26"/>
      <c r="J40" s="21">
        <v>3</v>
      </c>
      <c r="K40" s="262">
        <f t="shared" si="15"/>
        <v>297</v>
      </c>
      <c r="L40" s="262">
        <f t="shared" si="57"/>
        <v>38</v>
      </c>
      <c r="M40" s="262">
        <f t="shared" si="58"/>
        <v>48</v>
      </c>
      <c r="N40" s="262">
        <f t="shared" si="59"/>
        <v>54</v>
      </c>
      <c r="O40" s="262">
        <f>V40+AC40+AJ40</f>
        <v>44</v>
      </c>
      <c r="P40" s="262">
        <f t="shared" si="54"/>
        <v>67</v>
      </c>
      <c r="Q40" s="245">
        <f t="shared" si="55"/>
        <v>46</v>
      </c>
      <c r="R40" s="260">
        <f t="shared" si="12"/>
        <v>294</v>
      </c>
      <c r="S40" s="151">
        <v>37</v>
      </c>
      <c r="T40" s="151">
        <v>48</v>
      </c>
      <c r="U40" s="151">
        <v>52</v>
      </c>
      <c r="V40" s="151">
        <v>44</v>
      </c>
      <c r="W40" s="151">
        <v>67</v>
      </c>
      <c r="X40" s="151">
        <v>46</v>
      </c>
      <c r="Y40" s="262">
        <f t="shared" si="22"/>
        <v>3</v>
      </c>
      <c r="Z40" s="26">
        <v>1</v>
      </c>
      <c r="AA40" s="26"/>
      <c r="AB40" s="26">
        <v>2</v>
      </c>
      <c r="AC40" s="26">
        <v>0</v>
      </c>
      <c r="AD40" s="26"/>
      <c r="AE40" s="21"/>
      <c r="AF40" s="260">
        <f t="shared" si="13"/>
        <v>0</v>
      </c>
      <c r="AG40" s="26"/>
      <c r="AH40" s="26"/>
      <c r="AI40" s="26"/>
      <c r="AJ40" s="26"/>
      <c r="AK40" s="26"/>
      <c r="AL40" s="21"/>
      <c r="AM40" s="13"/>
      <c r="AN40" s="247">
        <f t="shared" si="56"/>
        <v>297</v>
      </c>
      <c r="AO40" s="21">
        <v>148</v>
      </c>
      <c r="AP40" s="21">
        <v>149</v>
      </c>
      <c r="AR40" s="176" t="str">
        <f t="shared" si="10"/>
        <v>〇</v>
      </c>
    </row>
    <row r="41" spans="1:44" ht="18" customHeight="1" x14ac:dyDescent="0.2">
      <c r="A41" s="20" t="s">
        <v>251</v>
      </c>
      <c r="B41" s="262">
        <f t="shared" si="23"/>
        <v>20</v>
      </c>
      <c r="C41" s="26">
        <v>2</v>
      </c>
      <c r="D41" s="26">
        <v>3</v>
      </c>
      <c r="E41" s="26">
        <v>3</v>
      </c>
      <c r="F41" s="26">
        <v>3</v>
      </c>
      <c r="G41" s="26">
        <v>3</v>
      </c>
      <c r="H41" s="26">
        <v>3</v>
      </c>
      <c r="I41" s="26"/>
      <c r="J41" s="21">
        <v>3</v>
      </c>
      <c r="K41" s="262">
        <f t="shared" si="15"/>
        <v>509</v>
      </c>
      <c r="L41" s="262">
        <f t="shared" si="57"/>
        <v>71</v>
      </c>
      <c r="M41" s="262">
        <f t="shared" si="58"/>
        <v>76</v>
      </c>
      <c r="N41" s="262">
        <f t="shared" si="59"/>
        <v>80</v>
      </c>
      <c r="O41" s="262">
        <f t="shared" ref="O41:O45" si="60">V41+AC41+AJ41</f>
        <v>96</v>
      </c>
      <c r="P41" s="262">
        <f t="shared" si="54"/>
        <v>103</v>
      </c>
      <c r="Q41" s="245">
        <f t="shared" si="55"/>
        <v>83</v>
      </c>
      <c r="R41" s="260">
        <f t="shared" si="12"/>
        <v>498</v>
      </c>
      <c r="S41" s="151">
        <v>70</v>
      </c>
      <c r="T41" s="151">
        <v>75</v>
      </c>
      <c r="U41" s="151">
        <v>78</v>
      </c>
      <c r="V41" s="151">
        <v>93</v>
      </c>
      <c r="W41" s="151">
        <v>102</v>
      </c>
      <c r="X41" s="151">
        <v>80</v>
      </c>
      <c r="Y41" s="262">
        <f t="shared" si="22"/>
        <v>11</v>
      </c>
      <c r="Z41" s="26">
        <v>1</v>
      </c>
      <c r="AA41" s="26">
        <v>1</v>
      </c>
      <c r="AB41" s="26">
        <v>2</v>
      </c>
      <c r="AC41" s="26">
        <v>3</v>
      </c>
      <c r="AD41" s="26">
        <v>1</v>
      </c>
      <c r="AE41" s="21">
        <v>3</v>
      </c>
      <c r="AF41" s="260">
        <f t="shared" si="13"/>
        <v>0</v>
      </c>
      <c r="AG41" s="26"/>
      <c r="AH41" s="26"/>
      <c r="AI41" s="26"/>
      <c r="AJ41" s="26"/>
      <c r="AK41" s="26"/>
      <c r="AL41" s="21"/>
      <c r="AM41" s="13"/>
      <c r="AN41" s="247">
        <f t="shared" si="56"/>
        <v>509</v>
      </c>
      <c r="AO41" s="21">
        <v>241</v>
      </c>
      <c r="AP41" s="21">
        <v>268</v>
      </c>
      <c r="AR41" s="176" t="str">
        <f t="shared" si="10"/>
        <v>〇</v>
      </c>
    </row>
    <row r="42" spans="1:44" ht="18" customHeight="1" x14ac:dyDescent="0.2">
      <c r="A42" s="20" t="s">
        <v>252</v>
      </c>
      <c r="B42" s="262">
        <f t="shared" si="23"/>
        <v>21</v>
      </c>
      <c r="C42" s="26">
        <v>4</v>
      </c>
      <c r="D42" s="26">
        <v>3</v>
      </c>
      <c r="E42" s="26">
        <v>3</v>
      </c>
      <c r="F42" s="26">
        <v>3</v>
      </c>
      <c r="G42" s="26">
        <v>2</v>
      </c>
      <c r="H42" s="26">
        <v>2</v>
      </c>
      <c r="I42" s="26"/>
      <c r="J42" s="21">
        <v>4</v>
      </c>
      <c r="K42" s="262">
        <f t="shared" si="15"/>
        <v>515</v>
      </c>
      <c r="L42" s="262">
        <f t="shared" si="57"/>
        <v>112</v>
      </c>
      <c r="M42" s="262">
        <f t="shared" si="58"/>
        <v>80</v>
      </c>
      <c r="N42" s="262">
        <f t="shared" si="59"/>
        <v>95</v>
      </c>
      <c r="O42" s="262">
        <f t="shared" si="60"/>
        <v>90</v>
      </c>
      <c r="P42" s="262">
        <f t="shared" si="54"/>
        <v>66</v>
      </c>
      <c r="Q42" s="245">
        <f t="shared" si="55"/>
        <v>72</v>
      </c>
      <c r="R42" s="260">
        <f t="shared" si="12"/>
        <v>498</v>
      </c>
      <c r="S42" s="151">
        <v>109</v>
      </c>
      <c r="T42" s="151">
        <v>80</v>
      </c>
      <c r="U42" s="151">
        <v>92</v>
      </c>
      <c r="V42" s="151">
        <v>88</v>
      </c>
      <c r="W42" s="151">
        <v>61</v>
      </c>
      <c r="X42" s="151">
        <v>68</v>
      </c>
      <c r="Y42" s="262">
        <f t="shared" si="22"/>
        <v>17</v>
      </c>
      <c r="Z42" s="26">
        <v>3</v>
      </c>
      <c r="AA42" s="26"/>
      <c r="AB42" s="26">
        <v>3</v>
      </c>
      <c r="AC42" s="26">
        <v>2</v>
      </c>
      <c r="AD42" s="26">
        <v>5</v>
      </c>
      <c r="AE42" s="21">
        <v>4</v>
      </c>
      <c r="AF42" s="260">
        <f t="shared" si="13"/>
        <v>0</v>
      </c>
      <c r="AG42" s="26"/>
      <c r="AH42" s="26"/>
      <c r="AI42" s="26"/>
      <c r="AJ42" s="26"/>
      <c r="AK42" s="26"/>
      <c r="AL42" s="21"/>
      <c r="AM42" s="13"/>
      <c r="AN42" s="247">
        <f t="shared" si="56"/>
        <v>515</v>
      </c>
      <c r="AO42" s="21">
        <v>272</v>
      </c>
      <c r="AP42" s="21">
        <v>243</v>
      </c>
      <c r="AR42" s="176" t="str">
        <f t="shared" si="10"/>
        <v>〇</v>
      </c>
    </row>
    <row r="43" spans="1:44" ht="18" customHeight="1" x14ac:dyDescent="0.2">
      <c r="A43" s="20" t="s">
        <v>253</v>
      </c>
      <c r="B43" s="262">
        <f t="shared" si="23"/>
        <v>30</v>
      </c>
      <c r="C43" s="26">
        <v>5</v>
      </c>
      <c r="D43" s="26">
        <v>5</v>
      </c>
      <c r="E43" s="26">
        <v>4</v>
      </c>
      <c r="F43" s="26">
        <v>4</v>
      </c>
      <c r="G43" s="26">
        <v>4</v>
      </c>
      <c r="H43" s="26">
        <v>4</v>
      </c>
      <c r="I43" s="26"/>
      <c r="J43" s="21">
        <v>4</v>
      </c>
      <c r="K43" s="262">
        <f t="shared" si="15"/>
        <v>867</v>
      </c>
      <c r="L43" s="262">
        <f t="shared" si="57"/>
        <v>166</v>
      </c>
      <c r="M43" s="262">
        <f t="shared" si="58"/>
        <v>153</v>
      </c>
      <c r="N43" s="262">
        <f t="shared" si="59"/>
        <v>145</v>
      </c>
      <c r="O43" s="262">
        <f t="shared" si="60"/>
        <v>137</v>
      </c>
      <c r="P43" s="262">
        <f t="shared" si="54"/>
        <v>132</v>
      </c>
      <c r="Q43" s="245">
        <f t="shared" si="55"/>
        <v>134</v>
      </c>
      <c r="R43" s="260">
        <f t="shared" si="12"/>
        <v>847</v>
      </c>
      <c r="S43" s="151">
        <v>162</v>
      </c>
      <c r="T43" s="151">
        <v>152</v>
      </c>
      <c r="U43" s="151">
        <v>143</v>
      </c>
      <c r="V43" s="151">
        <v>133</v>
      </c>
      <c r="W43" s="151">
        <v>128</v>
      </c>
      <c r="X43" s="151">
        <v>129</v>
      </c>
      <c r="Y43" s="262">
        <f t="shared" si="22"/>
        <v>20</v>
      </c>
      <c r="Z43" s="26">
        <v>4</v>
      </c>
      <c r="AA43" s="26">
        <v>1</v>
      </c>
      <c r="AB43" s="26">
        <v>2</v>
      </c>
      <c r="AC43" s="26">
        <v>4</v>
      </c>
      <c r="AD43" s="26">
        <v>4</v>
      </c>
      <c r="AE43" s="21">
        <v>5</v>
      </c>
      <c r="AF43" s="260">
        <f t="shared" si="13"/>
        <v>0</v>
      </c>
      <c r="AG43" s="26"/>
      <c r="AH43" s="26"/>
      <c r="AI43" s="26"/>
      <c r="AJ43" s="26"/>
      <c r="AK43" s="26"/>
      <c r="AL43" s="21"/>
      <c r="AM43" s="13"/>
      <c r="AN43" s="247">
        <f t="shared" si="56"/>
        <v>867</v>
      </c>
      <c r="AO43" s="21">
        <v>427</v>
      </c>
      <c r="AP43" s="21">
        <v>440</v>
      </c>
      <c r="AR43" s="176" t="str">
        <f t="shared" si="10"/>
        <v>〇</v>
      </c>
    </row>
    <row r="44" spans="1:44" ht="18" customHeight="1" x14ac:dyDescent="0.2">
      <c r="A44" s="20" t="s">
        <v>254</v>
      </c>
      <c r="B44" s="262">
        <f t="shared" si="23"/>
        <v>22</v>
      </c>
      <c r="C44" s="26">
        <v>3</v>
      </c>
      <c r="D44" s="26">
        <v>3</v>
      </c>
      <c r="E44" s="26">
        <v>4</v>
      </c>
      <c r="F44" s="26">
        <v>3</v>
      </c>
      <c r="G44" s="26">
        <v>3</v>
      </c>
      <c r="H44" s="26">
        <v>2</v>
      </c>
      <c r="I44" s="26"/>
      <c r="J44" s="21">
        <v>4</v>
      </c>
      <c r="K44" s="262">
        <f t="shared" si="15"/>
        <v>612</v>
      </c>
      <c r="L44" s="262">
        <f t="shared" si="57"/>
        <v>107</v>
      </c>
      <c r="M44" s="262">
        <f t="shared" si="58"/>
        <v>104</v>
      </c>
      <c r="N44" s="262">
        <f t="shared" si="59"/>
        <v>121</v>
      </c>
      <c r="O44" s="262">
        <f t="shared" si="60"/>
        <v>99</v>
      </c>
      <c r="P44" s="262">
        <f t="shared" si="54"/>
        <v>101</v>
      </c>
      <c r="Q44" s="245">
        <f t="shared" si="55"/>
        <v>80</v>
      </c>
      <c r="R44" s="260">
        <f t="shared" si="12"/>
        <v>592</v>
      </c>
      <c r="S44" s="151">
        <v>103</v>
      </c>
      <c r="T44" s="151">
        <v>99</v>
      </c>
      <c r="U44" s="151">
        <v>117</v>
      </c>
      <c r="V44" s="151">
        <v>96</v>
      </c>
      <c r="W44" s="151">
        <v>98</v>
      </c>
      <c r="X44" s="151">
        <v>79</v>
      </c>
      <c r="Y44" s="262">
        <f t="shared" si="22"/>
        <v>20</v>
      </c>
      <c r="Z44" s="26">
        <v>4</v>
      </c>
      <c r="AA44" s="26">
        <v>5</v>
      </c>
      <c r="AB44" s="26">
        <v>4</v>
      </c>
      <c r="AC44" s="26">
        <v>3</v>
      </c>
      <c r="AD44" s="26">
        <v>3</v>
      </c>
      <c r="AE44" s="21">
        <v>1</v>
      </c>
      <c r="AF44" s="260">
        <f t="shared" si="13"/>
        <v>0</v>
      </c>
      <c r="AG44" s="26"/>
      <c r="AH44" s="26"/>
      <c r="AI44" s="26"/>
      <c r="AJ44" s="26"/>
      <c r="AK44" s="26"/>
      <c r="AL44" s="21"/>
      <c r="AM44" s="13"/>
      <c r="AN44" s="247">
        <f t="shared" si="56"/>
        <v>612</v>
      </c>
      <c r="AO44" s="21">
        <v>296</v>
      </c>
      <c r="AP44" s="21">
        <v>316</v>
      </c>
      <c r="AR44" s="176" t="str">
        <f t="shared" si="10"/>
        <v>〇</v>
      </c>
    </row>
    <row r="45" spans="1:44" ht="18" customHeight="1" x14ac:dyDescent="0.2">
      <c r="A45" s="22" t="s">
        <v>255</v>
      </c>
      <c r="B45" s="263">
        <f t="shared" si="23"/>
        <v>22</v>
      </c>
      <c r="C45" s="25">
        <v>4</v>
      </c>
      <c r="D45" s="25">
        <v>4</v>
      </c>
      <c r="E45" s="25">
        <v>3</v>
      </c>
      <c r="F45" s="25">
        <v>3</v>
      </c>
      <c r="G45" s="25">
        <v>3</v>
      </c>
      <c r="H45" s="25">
        <v>2</v>
      </c>
      <c r="I45" s="25">
        <v>0</v>
      </c>
      <c r="J45" s="23">
        <v>3</v>
      </c>
      <c r="K45" s="263">
        <f t="shared" si="15"/>
        <v>634</v>
      </c>
      <c r="L45" s="266">
        <f>S45+Z45+AG45</f>
        <v>127</v>
      </c>
      <c r="M45" s="266">
        <f t="shared" si="58"/>
        <v>115</v>
      </c>
      <c r="N45" s="266">
        <f t="shared" si="59"/>
        <v>98</v>
      </c>
      <c r="O45" s="266">
        <f t="shared" si="60"/>
        <v>107</v>
      </c>
      <c r="P45" s="266">
        <f t="shared" si="54"/>
        <v>108</v>
      </c>
      <c r="Q45" s="248">
        <f>X45+AE45+AL45</f>
        <v>79</v>
      </c>
      <c r="R45" s="264">
        <f t="shared" si="12"/>
        <v>616</v>
      </c>
      <c r="S45" s="159">
        <v>124</v>
      </c>
      <c r="T45" s="159">
        <v>111</v>
      </c>
      <c r="U45" s="159">
        <v>94</v>
      </c>
      <c r="V45" s="159">
        <v>105</v>
      </c>
      <c r="W45" s="159">
        <v>106</v>
      </c>
      <c r="X45" s="159">
        <v>76</v>
      </c>
      <c r="Y45" s="263">
        <f t="shared" si="22"/>
        <v>18</v>
      </c>
      <c r="Z45" s="25">
        <v>3</v>
      </c>
      <c r="AA45" s="25">
        <v>4</v>
      </c>
      <c r="AB45" s="25">
        <v>4</v>
      </c>
      <c r="AC45" s="25">
        <v>2</v>
      </c>
      <c r="AD45" s="25">
        <v>2</v>
      </c>
      <c r="AE45" s="23">
        <v>3</v>
      </c>
      <c r="AF45" s="264">
        <f t="shared" si="13"/>
        <v>0</v>
      </c>
      <c r="AG45" s="25"/>
      <c r="AH45" s="25"/>
      <c r="AI45" s="25"/>
      <c r="AJ45" s="25"/>
      <c r="AK45" s="25"/>
      <c r="AL45" s="23"/>
      <c r="AM45" s="13"/>
      <c r="AN45" s="249">
        <f t="shared" si="56"/>
        <v>634</v>
      </c>
      <c r="AO45" s="23">
        <v>306</v>
      </c>
      <c r="AP45" s="23">
        <v>328</v>
      </c>
      <c r="AR45" s="176" t="str">
        <f t="shared" si="10"/>
        <v>〇</v>
      </c>
    </row>
    <row r="46" spans="1:44" s="16" customFormat="1" ht="18" customHeight="1" x14ac:dyDescent="0.2">
      <c r="A46" s="17" t="s">
        <v>137</v>
      </c>
      <c r="B46" s="243">
        <f>IF(SUM(B47:B54)=SUM(C46:J46),SUM(C46:J46),"計が一致しません")</f>
        <v>156</v>
      </c>
      <c r="C46" s="243">
        <f>SUM(C47:C54)</f>
        <v>22</v>
      </c>
      <c r="D46" s="243">
        <f t="shared" ref="D46:J46" si="61">SUM(D47:D54)</f>
        <v>21</v>
      </c>
      <c r="E46" s="243">
        <f t="shared" si="61"/>
        <v>21</v>
      </c>
      <c r="F46" s="243">
        <f t="shared" si="61"/>
        <v>21</v>
      </c>
      <c r="G46" s="243">
        <f t="shared" si="61"/>
        <v>20</v>
      </c>
      <c r="H46" s="243">
        <f t="shared" si="61"/>
        <v>23</v>
      </c>
      <c r="I46" s="243">
        <f t="shared" si="61"/>
        <v>0</v>
      </c>
      <c r="J46" s="244">
        <f t="shared" si="61"/>
        <v>28</v>
      </c>
      <c r="K46" s="243">
        <f>IF(SUM(K47:K54)=SUM(L46:Q46),SUM(L46:Q46),"計が一致しません")</f>
        <v>4018</v>
      </c>
      <c r="L46" s="254">
        <f>SUM(L47:L54)</f>
        <v>648</v>
      </c>
      <c r="M46" s="254">
        <f t="shared" ref="M46:Q46" si="62">SUM(M47:M54)</f>
        <v>621</v>
      </c>
      <c r="N46" s="254">
        <f t="shared" si="62"/>
        <v>660</v>
      </c>
      <c r="O46" s="254">
        <f t="shared" si="62"/>
        <v>688</v>
      </c>
      <c r="P46" s="254">
        <f t="shared" si="62"/>
        <v>666</v>
      </c>
      <c r="Q46" s="250">
        <f t="shared" si="62"/>
        <v>735</v>
      </c>
      <c r="R46" s="243">
        <f>IF(SUM(R47:R54)=SUM(S46:X46),SUM(S46:X46),"計が一致しません")</f>
        <v>3891</v>
      </c>
      <c r="S46" s="254">
        <f>SUM(S47:S54)</f>
        <v>637</v>
      </c>
      <c r="T46" s="254">
        <f t="shared" ref="T46:AE46" si="63">SUM(T47:T54)</f>
        <v>600</v>
      </c>
      <c r="U46" s="254">
        <f t="shared" si="63"/>
        <v>625</v>
      </c>
      <c r="V46" s="254">
        <f t="shared" si="63"/>
        <v>670</v>
      </c>
      <c r="W46" s="254">
        <f t="shared" si="63"/>
        <v>654</v>
      </c>
      <c r="X46" s="250">
        <f t="shared" si="63"/>
        <v>705</v>
      </c>
      <c r="Y46" s="243">
        <f>IF(SUM(Y47:Y54)=SUM(Z46:AE46),SUM(Z46:AE46),"計が一致しません")</f>
        <v>127</v>
      </c>
      <c r="Z46" s="243">
        <f t="shared" si="63"/>
        <v>11</v>
      </c>
      <c r="AA46" s="243">
        <f t="shared" si="63"/>
        <v>21</v>
      </c>
      <c r="AB46" s="243">
        <f t="shared" si="63"/>
        <v>35</v>
      </c>
      <c r="AC46" s="243">
        <f t="shared" si="63"/>
        <v>18</v>
      </c>
      <c r="AD46" s="243">
        <f t="shared" si="63"/>
        <v>12</v>
      </c>
      <c r="AE46" s="244">
        <f t="shared" si="63"/>
        <v>30</v>
      </c>
      <c r="AF46" s="243">
        <f>IF(SUM(AF47:AF54)=SUM(AG46:AL46),SUM(AG46:AL46),"計が一致しません")</f>
        <v>0</v>
      </c>
      <c r="AG46" s="243">
        <v>0</v>
      </c>
      <c r="AH46" s="243">
        <v>0</v>
      </c>
      <c r="AI46" s="243">
        <v>0</v>
      </c>
      <c r="AJ46" s="243">
        <v>0</v>
      </c>
      <c r="AK46" s="243">
        <v>0</v>
      </c>
      <c r="AL46" s="244">
        <v>0</v>
      </c>
      <c r="AM46" s="30"/>
      <c r="AN46" s="243">
        <f>IF(SUM(AN47:AN54)=SUM(AO46:AP46),SUM(AO46:AP46),"計が一致しません")</f>
        <v>4018</v>
      </c>
      <c r="AO46" s="250">
        <f>SUM(AO47:AO54)</f>
        <v>2049</v>
      </c>
      <c r="AP46" s="250">
        <f t="shared" ref="AP46" si="64">SUM(AP47:AP54)</f>
        <v>1969</v>
      </c>
      <c r="AR46" s="176" t="str">
        <f t="shared" si="10"/>
        <v>〇</v>
      </c>
    </row>
    <row r="47" spans="1:44" ht="18" customHeight="1" x14ac:dyDescent="0.2">
      <c r="A47" s="109" t="s">
        <v>372</v>
      </c>
      <c r="B47" s="259">
        <f t="shared" si="23"/>
        <v>31</v>
      </c>
      <c r="C47" s="24">
        <v>4</v>
      </c>
      <c r="D47" s="24">
        <v>4</v>
      </c>
      <c r="E47" s="24">
        <v>4</v>
      </c>
      <c r="F47" s="24">
        <v>4</v>
      </c>
      <c r="G47" s="24">
        <v>4</v>
      </c>
      <c r="H47" s="24">
        <v>4</v>
      </c>
      <c r="I47" s="24"/>
      <c r="J47" s="19">
        <v>7</v>
      </c>
      <c r="K47" s="259">
        <f t="shared" si="15"/>
        <v>769</v>
      </c>
      <c r="L47" s="259">
        <f>S47+Z47+AG47</f>
        <v>127</v>
      </c>
      <c r="M47" s="259">
        <f>T47+AA47+AH47</f>
        <v>119</v>
      </c>
      <c r="N47" s="259">
        <f>U47+AB47+AI47</f>
        <v>122</v>
      </c>
      <c r="O47" s="259">
        <f t="shared" ref="O47:O49" si="65">V47+AC47+AJ47</f>
        <v>140</v>
      </c>
      <c r="P47" s="259">
        <f t="shared" ref="P47:P54" si="66">W47+AD47+AK47</f>
        <v>127</v>
      </c>
      <c r="Q47" s="235">
        <f t="shared" ref="Q47:Q53" si="67">X47+AE47+AL47</f>
        <v>134</v>
      </c>
      <c r="R47" s="265">
        <f t="shared" si="12"/>
        <v>741</v>
      </c>
      <c r="S47" s="163">
        <v>123</v>
      </c>
      <c r="T47" s="163">
        <v>116</v>
      </c>
      <c r="U47" s="163">
        <v>118</v>
      </c>
      <c r="V47" s="163">
        <v>132</v>
      </c>
      <c r="W47" s="163">
        <v>124</v>
      </c>
      <c r="X47" s="163">
        <v>128</v>
      </c>
      <c r="Y47" s="259">
        <f t="shared" si="22"/>
        <v>28</v>
      </c>
      <c r="Z47" s="24">
        <v>4</v>
      </c>
      <c r="AA47" s="24">
        <v>3</v>
      </c>
      <c r="AB47" s="24">
        <v>4</v>
      </c>
      <c r="AC47" s="24">
        <v>8</v>
      </c>
      <c r="AD47" s="24">
        <v>3</v>
      </c>
      <c r="AE47" s="19">
        <v>6</v>
      </c>
      <c r="AF47" s="265">
        <f>SUM(AG47:AL47)</f>
        <v>0</v>
      </c>
      <c r="AG47" s="24"/>
      <c r="AH47" s="24"/>
      <c r="AI47" s="24"/>
      <c r="AJ47" s="24"/>
      <c r="AK47" s="24"/>
      <c r="AL47" s="19"/>
      <c r="AM47" s="13"/>
      <c r="AN47" s="246">
        <f t="shared" ref="AN47:AN54" si="68">SUM(AO47:AP47)</f>
        <v>769</v>
      </c>
      <c r="AO47" s="19">
        <v>374</v>
      </c>
      <c r="AP47" s="19">
        <v>395</v>
      </c>
      <c r="AR47" s="176" t="str">
        <f t="shared" si="10"/>
        <v>〇</v>
      </c>
    </row>
    <row r="48" spans="1:44" ht="18" customHeight="1" x14ac:dyDescent="0.2">
      <c r="A48" s="20" t="s">
        <v>347</v>
      </c>
      <c r="B48" s="262">
        <f t="shared" si="23"/>
        <v>23</v>
      </c>
      <c r="C48" s="26">
        <v>3</v>
      </c>
      <c r="D48" s="26">
        <v>3</v>
      </c>
      <c r="E48" s="26">
        <v>4</v>
      </c>
      <c r="F48" s="26">
        <v>3</v>
      </c>
      <c r="G48" s="26">
        <v>4</v>
      </c>
      <c r="H48" s="26">
        <v>3</v>
      </c>
      <c r="I48" s="26"/>
      <c r="J48" s="21">
        <v>3</v>
      </c>
      <c r="K48" s="262">
        <f t="shared" si="15"/>
        <v>673</v>
      </c>
      <c r="L48" s="262">
        <f t="shared" ref="L48:L54" si="69">S48+Z48+AG48</f>
        <v>100</v>
      </c>
      <c r="M48" s="262">
        <f t="shared" ref="M48:M54" si="70">T48+AA48+AH48</f>
        <v>93</v>
      </c>
      <c r="N48" s="262">
        <f t="shared" ref="N48:N54" si="71">U48+AB48+AI48</f>
        <v>121</v>
      </c>
      <c r="O48" s="262">
        <f t="shared" si="65"/>
        <v>110</v>
      </c>
      <c r="P48" s="262">
        <f t="shared" si="66"/>
        <v>123</v>
      </c>
      <c r="Q48" s="245">
        <f t="shared" si="67"/>
        <v>126</v>
      </c>
      <c r="R48" s="260">
        <f t="shared" si="12"/>
        <v>655</v>
      </c>
      <c r="S48" s="151">
        <v>100</v>
      </c>
      <c r="T48" s="151">
        <v>90</v>
      </c>
      <c r="U48" s="151">
        <v>115</v>
      </c>
      <c r="V48" s="151">
        <v>109</v>
      </c>
      <c r="W48" s="151">
        <v>121</v>
      </c>
      <c r="X48" s="151">
        <v>120</v>
      </c>
      <c r="Y48" s="262">
        <f t="shared" si="22"/>
        <v>18</v>
      </c>
      <c r="Z48" s="26"/>
      <c r="AA48" s="26">
        <v>3</v>
      </c>
      <c r="AB48" s="26">
        <v>6</v>
      </c>
      <c r="AC48" s="26">
        <v>1</v>
      </c>
      <c r="AD48" s="26">
        <v>2</v>
      </c>
      <c r="AE48" s="21">
        <v>6</v>
      </c>
      <c r="AF48" s="260">
        <f t="shared" si="13"/>
        <v>0</v>
      </c>
      <c r="AG48" s="26"/>
      <c r="AH48" s="26"/>
      <c r="AI48" s="26"/>
      <c r="AJ48" s="26"/>
      <c r="AK48" s="26"/>
      <c r="AL48" s="21"/>
      <c r="AM48" s="13"/>
      <c r="AN48" s="247">
        <f t="shared" si="68"/>
        <v>673</v>
      </c>
      <c r="AO48" s="21">
        <v>341</v>
      </c>
      <c r="AP48" s="21">
        <v>332</v>
      </c>
      <c r="AR48" s="176" t="str">
        <f t="shared" si="10"/>
        <v>〇</v>
      </c>
    </row>
    <row r="49" spans="1:44" ht="18" customHeight="1" x14ac:dyDescent="0.2">
      <c r="A49" s="20" t="s">
        <v>256</v>
      </c>
      <c r="B49" s="262">
        <f t="shared" si="23"/>
        <v>22</v>
      </c>
      <c r="C49" s="26">
        <v>3</v>
      </c>
      <c r="D49" s="26">
        <v>3</v>
      </c>
      <c r="E49" s="26">
        <v>3</v>
      </c>
      <c r="F49" s="26">
        <v>3</v>
      </c>
      <c r="G49" s="26">
        <v>3</v>
      </c>
      <c r="H49" s="26">
        <v>3</v>
      </c>
      <c r="I49" s="26"/>
      <c r="J49" s="21">
        <v>4</v>
      </c>
      <c r="K49" s="262">
        <f t="shared" si="15"/>
        <v>583</v>
      </c>
      <c r="L49" s="262">
        <f t="shared" si="69"/>
        <v>98</v>
      </c>
      <c r="M49" s="262">
        <f t="shared" si="70"/>
        <v>91</v>
      </c>
      <c r="N49" s="262">
        <f t="shared" si="71"/>
        <v>101</v>
      </c>
      <c r="O49" s="262">
        <f t="shared" si="65"/>
        <v>92</v>
      </c>
      <c r="P49" s="262">
        <f t="shared" si="66"/>
        <v>107</v>
      </c>
      <c r="Q49" s="245">
        <f t="shared" si="67"/>
        <v>94</v>
      </c>
      <c r="R49" s="260">
        <f t="shared" si="12"/>
        <v>566</v>
      </c>
      <c r="S49" s="151">
        <v>98</v>
      </c>
      <c r="T49" s="151">
        <v>87</v>
      </c>
      <c r="U49" s="151">
        <v>94</v>
      </c>
      <c r="V49" s="151">
        <v>92</v>
      </c>
      <c r="W49" s="151">
        <v>105</v>
      </c>
      <c r="X49" s="151">
        <v>90</v>
      </c>
      <c r="Y49" s="262">
        <f t="shared" si="22"/>
        <v>17</v>
      </c>
      <c r="Z49" s="26"/>
      <c r="AA49" s="26">
        <v>4</v>
      </c>
      <c r="AB49" s="26">
        <v>7</v>
      </c>
      <c r="AC49" s="26"/>
      <c r="AD49" s="26">
        <v>2</v>
      </c>
      <c r="AE49" s="21">
        <v>4</v>
      </c>
      <c r="AF49" s="260">
        <f t="shared" si="13"/>
        <v>0</v>
      </c>
      <c r="AG49" s="26"/>
      <c r="AH49" s="26"/>
      <c r="AI49" s="26"/>
      <c r="AJ49" s="26"/>
      <c r="AK49" s="26"/>
      <c r="AL49" s="21"/>
      <c r="AM49" s="13"/>
      <c r="AN49" s="247">
        <f t="shared" si="68"/>
        <v>583</v>
      </c>
      <c r="AO49" s="21">
        <v>311</v>
      </c>
      <c r="AP49" s="21">
        <v>272</v>
      </c>
      <c r="AR49" s="176" t="str">
        <f t="shared" si="10"/>
        <v>〇</v>
      </c>
    </row>
    <row r="50" spans="1:44" ht="18" customHeight="1" x14ac:dyDescent="0.2">
      <c r="A50" s="20" t="s">
        <v>257</v>
      </c>
      <c r="B50" s="262">
        <f t="shared" si="23"/>
        <v>22</v>
      </c>
      <c r="C50" s="26">
        <v>3</v>
      </c>
      <c r="D50" s="26">
        <v>3</v>
      </c>
      <c r="E50" s="26">
        <v>3</v>
      </c>
      <c r="F50" s="26">
        <v>3</v>
      </c>
      <c r="G50" s="26">
        <v>3</v>
      </c>
      <c r="H50" s="26">
        <v>3</v>
      </c>
      <c r="I50" s="26"/>
      <c r="J50" s="21">
        <v>4</v>
      </c>
      <c r="K50" s="262">
        <f t="shared" si="15"/>
        <v>630</v>
      </c>
      <c r="L50" s="262">
        <f t="shared" si="69"/>
        <v>95</v>
      </c>
      <c r="M50" s="262">
        <f t="shared" si="70"/>
        <v>100</v>
      </c>
      <c r="N50" s="262">
        <f t="shared" si="71"/>
        <v>104</v>
      </c>
      <c r="O50" s="262">
        <f>V50+AC50+AJ50</f>
        <v>99</v>
      </c>
      <c r="P50" s="262">
        <f t="shared" si="66"/>
        <v>112</v>
      </c>
      <c r="Q50" s="245">
        <f t="shared" si="67"/>
        <v>120</v>
      </c>
      <c r="R50" s="260">
        <f t="shared" si="12"/>
        <v>612</v>
      </c>
      <c r="S50" s="151">
        <v>94</v>
      </c>
      <c r="T50" s="151">
        <v>96</v>
      </c>
      <c r="U50" s="151">
        <v>99</v>
      </c>
      <c r="V50" s="151">
        <v>98</v>
      </c>
      <c r="W50" s="151">
        <v>109</v>
      </c>
      <c r="X50" s="151">
        <v>116</v>
      </c>
      <c r="Y50" s="262">
        <f t="shared" si="22"/>
        <v>18</v>
      </c>
      <c r="Z50" s="26">
        <v>1</v>
      </c>
      <c r="AA50" s="26">
        <v>4</v>
      </c>
      <c r="AB50" s="26">
        <v>5</v>
      </c>
      <c r="AC50" s="26">
        <v>1</v>
      </c>
      <c r="AD50" s="26">
        <v>3</v>
      </c>
      <c r="AE50" s="21">
        <v>4</v>
      </c>
      <c r="AF50" s="260">
        <f t="shared" si="13"/>
        <v>0</v>
      </c>
      <c r="AG50" s="26"/>
      <c r="AH50" s="26"/>
      <c r="AI50" s="26"/>
      <c r="AJ50" s="26"/>
      <c r="AK50" s="26"/>
      <c r="AL50" s="21"/>
      <c r="AM50" s="13"/>
      <c r="AN50" s="247">
        <f t="shared" si="68"/>
        <v>630</v>
      </c>
      <c r="AO50" s="21">
        <v>323</v>
      </c>
      <c r="AP50" s="21">
        <v>307</v>
      </c>
      <c r="AR50" s="176" t="str">
        <f t="shared" si="10"/>
        <v>〇</v>
      </c>
    </row>
    <row r="51" spans="1:44" ht="18" customHeight="1" x14ac:dyDescent="0.2">
      <c r="A51" s="20" t="s">
        <v>258</v>
      </c>
      <c r="B51" s="262">
        <f t="shared" si="23"/>
        <v>13</v>
      </c>
      <c r="C51" s="26">
        <v>2</v>
      </c>
      <c r="D51" s="26">
        <v>2</v>
      </c>
      <c r="E51" s="26">
        <v>1</v>
      </c>
      <c r="F51" s="26">
        <v>2</v>
      </c>
      <c r="G51" s="26">
        <v>2</v>
      </c>
      <c r="H51" s="26">
        <v>2</v>
      </c>
      <c r="I51" s="26"/>
      <c r="J51" s="21">
        <v>2</v>
      </c>
      <c r="K51" s="262">
        <f t="shared" si="15"/>
        <v>278</v>
      </c>
      <c r="L51" s="262">
        <f t="shared" si="69"/>
        <v>54</v>
      </c>
      <c r="M51" s="262">
        <f t="shared" si="70"/>
        <v>37</v>
      </c>
      <c r="N51" s="262">
        <f t="shared" si="71"/>
        <v>40</v>
      </c>
      <c r="O51" s="262">
        <f t="shared" ref="O51:O54" si="72">V51+AC51+AJ51</f>
        <v>57</v>
      </c>
      <c r="P51" s="262">
        <f t="shared" si="66"/>
        <v>41</v>
      </c>
      <c r="Q51" s="245">
        <f t="shared" si="67"/>
        <v>49</v>
      </c>
      <c r="R51" s="260">
        <f t="shared" si="12"/>
        <v>267</v>
      </c>
      <c r="S51" s="151">
        <v>53</v>
      </c>
      <c r="T51" s="151">
        <v>36</v>
      </c>
      <c r="U51" s="151">
        <v>36</v>
      </c>
      <c r="V51" s="151">
        <v>56</v>
      </c>
      <c r="W51" s="151">
        <v>41</v>
      </c>
      <c r="X51" s="151">
        <v>45</v>
      </c>
      <c r="Y51" s="262">
        <f t="shared" si="22"/>
        <v>11</v>
      </c>
      <c r="Z51" s="26">
        <v>1</v>
      </c>
      <c r="AA51" s="26">
        <v>1</v>
      </c>
      <c r="AB51" s="26">
        <v>4</v>
      </c>
      <c r="AC51" s="26">
        <v>1</v>
      </c>
      <c r="AD51" s="26"/>
      <c r="AE51" s="21">
        <v>4</v>
      </c>
      <c r="AF51" s="260">
        <f t="shared" si="13"/>
        <v>0</v>
      </c>
      <c r="AG51" s="26"/>
      <c r="AH51" s="26"/>
      <c r="AI51" s="26"/>
      <c r="AJ51" s="26"/>
      <c r="AK51" s="26"/>
      <c r="AL51" s="21"/>
      <c r="AM51" s="13"/>
      <c r="AN51" s="247">
        <f t="shared" si="68"/>
        <v>278</v>
      </c>
      <c r="AO51" s="21">
        <v>143</v>
      </c>
      <c r="AP51" s="21">
        <v>135</v>
      </c>
      <c r="AR51" s="176" t="str">
        <f t="shared" si="10"/>
        <v>〇</v>
      </c>
    </row>
    <row r="52" spans="1:44" ht="18" customHeight="1" x14ac:dyDescent="0.2">
      <c r="A52" s="20" t="s">
        <v>259</v>
      </c>
      <c r="B52" s="262">
        <f t="shared" si="23"/>
        <v>11</v>
      </c>
      <c r="C52" s="26">
        <v>2</v>
      </c>
      <c r="D52" s="26">
        <v>1</v>
      </c>
      <c r="E52" s="26">
        <v>2</v>
      </c>
      <c r="F52" s="26">
        <v>1</v>
      </c>
      <c r="G52" s="26">
        <v>1</v>
      </c>
      <c r="H52" s="26">
        <v>2</v>
      </c>
      <c r="I52" s="26"/>
      <c r="J52" s="21">
        <v>2</v>
      </c>
      <c r="K52" s="262">
        <f t="shared" si="15"/>
        <v>222</v>
      </c>
      <c r="L52" s="262">
        <f t="shared" si="69"/>
        <v>37</v>
      </c>
      <c r="M52" s="262">
        <f t="shared" si="70"/>
        <v>31</v>
      </c>
      <c r="N52" s="262">
        <f t="shared" si="71"/>
        <v>43</v>
      </c>
      <c r="O52" s="262">
        <f t="shared" si="72"/>
        <v>27</v>
      </c>
      <c r="P52" s="262">
        <f t="shared" si="66"/>
        <v>38</v>
      </c>
      <c r="Q52" s="245">
        <f t="shared" si="67"/>
        <v>46</v>
      </c>
      <c r="R52" s="260">
        <f t="shared" si="12"/>
        <v>215</v>
      </c>
      <c r="S52" s="151">
        <v>36</v>
      </c>
      <c r="T52" s="151">
        <v>31</v>
      </c>
      <c r="U52" s="151">
        <v>39</v>
      </c>
      <c r="V52" s="151">
        <v>26</v>
      </c>
      <c r="W52" s="151">
        <v>38</v>
      </c>
      <c r="X52" s="151">
        <v>45</v>
      </c>
      <c r="Y52" s="262">
        <f t="shared" si="22"/>
        <v>7</v>
      </c>
      <c r="Z52" s="26">
        <v>1</v>
      </c>
      <c r="AA52" s="26"/>
      <c r="AB52" s="26">
        <v>4</v>
      </c>
      <c r="AC52" s="26">
        <v>1</v>
      </c>
      <c r="AD52" s="26"/>
      <c r="AE52" s="21">
        <v>1</v>
      </c>
      <c r="AF52" s="260">
        <f t="shared" si="13"/>
        <v>0</v>
      </c>
      <c r="AG52" s="26"/>
      <c r="AH52" s="26"/>
      <c r="AI52" s="26"/>
      <c r="AJ52" s="26"/>
      <c r="AK52" s="26"/>
      <c r="AL52" s="21"/>
      <c r="AM52" s="13"/>
      <c r="AN52" s="247">
        <f t="shared" si="68"/>
        <v>222</v>
      </c>
      <c r="AO52" s="21">
        <v>119</v>
      </c>
      <c r="AP52" s="21">
        <v>103</v>
      </c>
      <c r="AR52" s="176" t="str">
        <f t="shared" si="10"/>
        <v>〇</v>
      </c>
    </row>
    <row r="53" spans="1:44" ht="18" customHeight="1" x14ac:dyDescent="0.2">
      <c r="A53" s="20" t="s">
        <v>260</v>
      </c>
      <c r="B53" s="262">
        <f t="shared" si="23"/>
        <v>24</v>
      </c>
      <c r="C53" s="26">
        <v>4</v>
      </c>
      <c r="D53" s="26">
        <v>3</v>
      </c>
      <c r="E53" s="26">
        <v>3</v>
      </c>
      <c r="F53" s="26">
        <v>4</v>
      </c>
      <c r="G53" s="26">
        <v>2</v>
      </c>
      <c r="H53" s="26">
        <v>4</v>
      </c>
      <c r="I53" s="26"/>
      <c r="J53" s="21">
        <v>4</v>
      </c>
      <c r="K53" s="262">
        <f t="shared" si="15"/>
        <v>652</v>
      </c>
      <c r="L53" s="262">
        <f t="shared" si="69"/>
        <v>112</v>
      </c>
      <c r="M53" s="262">
        <f t="shared" si="70"/>
        <v>108</v>
      </c>
      <c r="N53" s="262">
        <f t="shared" si="71"/>
        <v>102</v>
      </c>
      <c r="O53" s="262">
        <f t="shared" si="72"/>
        <v>123</v>
      </c>
      <c r="P53" s="262">
        <f t="shared" si="66"/>
        <v>81</v>
      </c>
      <c r="Q53" s="245">
        <f t="shared" si="67"/>
        <v>126</v>
      </c>
      <c r="R53" s="260">
        <f t="shared" si="12"/>
        <v>629</v>
      </c>
      <c r="S53" s="151">
        <v>109</v>
      </c>
      <c r="T53" s="151">
        <v>103</v>
      </c>
      <c r="U53" s="151">
        <v>97</v>
      </c>
      <c r="V53" s="151">
        <v>119</v>
      </c>
      <c r="W53" s="151">
        <v>79</v>
      </c>
      <c r="X53" s="151">
        <v>122</v>
      </c>
      <c r="Y53" s="262">
        <f t="shared" si="22"/>
        <v>23</v>
      </c>
      <c r="Z53" s="26">
        <v>3</v>
      </c>
      <c r="AA53" s="26">
        <v>5</v>
      </c>
      <c r="AB53" s="26">
        <v>5</v>
      </c>
      <c r="AC53" s="26">
        <v>4</v>
      </c>
      <c r="AD53" s="26">
        <v>2</v>
      </c>
      <c r="AE53" s="21">
        <v>4</v>
      </c>
      <c r="AF53" s="260">
        <f t="shared" si="13"/>
        <v>0</v>
      </c>
      <c r="AG53" s="26"/>
      <c r="AH53" s="26"/>
      <c r="AI53" s="26"/>
      <c r="AJ53" s="26"/>
      <c r="AK53" s="26"/>
      <c r="AL53" s="21"/>
      <c r="AM53" s="13"/>
      <c r="AN53" s="247">
        <f t="shared" si="68"/>
        <v>652</v>
      </c>
      <c r="AO53" s="21">
        <v>337</v>
      </c>
      <c r="AP53" s="21">
        <v>315</v>
      </c>
      <c r="AR53" s="176" t="str">
        <f t="shared" si="10"/>
        <v>〇</v>
      </c>
    </row>
    <row r="54" spans="1:44" ht="18" customHeight="1" x14ac:dyDescent="0.2">
      <c r="A54" s="22" t="s">
        <v>261</v>
      </c>
      <c r="B54" s="263">
        <f t="shared" si="23"/>
        <v>10</v>
      </c>
      <c r="C54" s="25">
        <v>1</v>
      </c>
      <c r="D54" s="25">
        <v>2</v>
      </c>
      <c r="E54" s="25">
        <v>1</v>
      </c>
      <c r="F54" s="25">
        <v>1</v>
      </c>
      <c r="G54" s="25">
        <v>1</v>
      </c>
      <c r="H54" s="25">
        <v>2</v>
      </c>
      <c r="I54" s="25"/>
      <c r="J54" s="23">
        <v>2</v>
      </c>
      <c r="K54" s="263">
        <f t="shared" si="15"/>
        <v>211</v>
      </c>
      <c r="L54" s="266">
        <f t="shared" si="69"/>
        <v>25</v>
      </c>
      <c r="M54" s="266">
        <f t="shared" si="70"/>
        <v>42</v>
      </c>
      <c r="N54" s="266">
        <f t="shared" si="71"/>
        <v>27</v>
      </c>
      <c r="O54" s="266">
        <f t="shared" si="72"/>
        <v>40</v>
      </c>
      <c r="P54" s="266">
        <f t="shared" si="66"/>
        <v>37</v>
      </c>
      <c r="Q54" s="248">
        <f>X54+AE54+AL54</f>
        <v>40</v>
      </c>
      <c r="R54" s="264">
        <f t="shared" si="12"/>
        <v>206</v>
      </c>
      <c r="S54" s="159">
        <v>24</v>
      </c>
      <c r="T54" s="159">
        <v>41</v>
      </c>
      <c r="U54" s="159">
        <v>27</v>
      </c>
      <c r="V54" s="159">
        <v>38</v>
      </c>
      <c r="W54" s="159">
        <v>37</v>
      </c>
      <c r="X54" s="159">
        <v>39</v>
      </c>
      <c r="Y54" s="263">
        <f t="shared" si="22"/>
        <v>5</v>
      </c>
      <c r="Z54" s="25">
        <v>1</v>
      </c>
      <c r="AA54" s="25">
        <v>1</v>
      </c>
      <c r="AB54" s="25"/>
      <c r="AC54" s="25">
        <v>2</v>
      </c>
      <c r="AD54" s="25"/>
      <c r="AE54" s="23">
        <v>1</v>
      </c>
      <c r="AF54" s="264">
        <f t="shared" si="13"/>
        <v>0</v>
      </c>
      <c r="AG54" s="25"/>
      <c r="AH54" s="25"/>
      <c r="AI54" s="25"/>
      <c r="AJ54" s="25"/>
      <c r="AK54" s="25"/>
      <c r="AL54" s="23"/>
      <c r="AM54" s="13"/>
      <c r="AN54" s="249">
        <f t="shared" si="68"/>
        <v>211</v>
      </c>
      <c r="AO54" s="23">
        <v>101</v>
      </c>
      <c r="AP54" s="23">
        <v>110</v>
      </c>
      <c r="AR54" s="176" t="str">
        <f t="shared" si="10"/>
        <v>〇</v>
      </c>
    </row>
    <row r="55" spans="1:44" s="16" customFormat="1" ht="18" customHeight="1" x14ac:dyDescent="0.2">
      <c r="A55" s="17" t="s">
        <v>138</v>
      </c>
      <c r="B55" s="243">
        <f>IF(SUM(B56:B89)=SUM(C55:J55),SUM(C55:J55),"計が一致しません")</f>
        <v>468</v>
      </c>
      <c r="C55" s="243">
        <f t="shared" ref="C55:J55" si="73">SUM(C56:C89)</f>
        <v>66</v>
      </c>
      <c r="D55" s="243">
        <f t="shared" si="73"/>
        <v>60</v>
      </c>
      <c r="E55" s="243">
        <f t="shared" si="73"/>
        <v>61</v>
      </c>
      <c r="F55" s="243">
        <f t="shared" si="73"/>
        <v>66</v>
      </c>
      <c r="G55" s="243">
        <f t="shared" si="73"/>
        <v>64</v>
      </c>
      <c r="H55" s="243">
        <f t="shared" si="73"/>
        <v>68</v>
      </c>
      <c r="I55" s="243">
        <f t="shared" si="73"/>
        <v>11</v>
      </c>
      <c r="J55" s="244">
        <f t="shared" si="73"/>
        <v>72</v>
      </c>
      <c r="K55" s="243">
        <f>IF(SUM(K56:K89)=SUM(L55:Q55),SUM(L55:Q55),"計が一致しません")</f>
        <v>10849</v>
      </c>
      <c r="L55" s="254">
        <f t="shared" ref="L55:Q55" si="74">SUM(L56:L89)</f>
        <v>1678</v>
      </c>
      <c r="M55" s="254">
        <f t="shared" si="74"/>
        <v>1657</v>
      </c>
      <c r="N55" s="254">
        <f t="shared" si="74"/>
        <v>1757</v>
      </c>
      <c r="O55" s="254">
        <f t="shared" si="74"/>
        <v>1836</v>
      </c>
      <c r="P55" s="254">
        <f t="shared" si="74"/>
        <v>1976</v>
      </c>
      <c r="Q55" s="250">
        <f t="shared" si="74"/>
        <v>1945</v>
      </c>
      <c r="R55" s="243">
        <f>IF(SUM(R56:R89)=SUM(S55:X55),SUM(S55:X55),"計が一致しません")</f>
        <v>10492</v>
      </c>
      <c r="S55" s="254">
        <f t="shared" ref="S55:X55" si="75">SUM(S56:S89)</f>
        <v>1645</v>
      </c>
      <c r="T55" s="254">
        <f t="shared" si="75"/>
        <v>1585</v>
      </c>
      <c r="U55" s="254">
        <f t="shared" si="75"/>
        <v>1683</v>
      </c>
      <c r="V55" s="254">
        <f t="shared" si="75"/>
        <v>1784</v>
      </c>
      <c r="W55" s="254">
        <f t="shared" si="75"/>
        <v>1901</v>
      </c>
      <c r="X55" s="250">
        <f t="shared" si="75"/>
        <v>1894</v>
      </c>
      <c r="Y55" s="243">
        <f>IF(SUM(Y56:Y89)=SUM(Z55:AE55),SUM(Z55:AE55),"計が一致しません")</f>
        <v>244</v>
      </c>
      <c r="Z55" s="243">
        <f t="shared" ref="Z55:AE55" si="76">SUM(Z56:Z89)</f>
        <v>33</v>
      </c>
      <c r="AA55" s="243">
        <f t="shared" si="76"/>
        <v>38</v>
      </c>
      <c r="AB55" s="243">
        <f t="shared" si="76"/>
        <v>42</v>
      </c>
      <c r="AC55" s="243">
        <f t="shared" si="76"/>
        <v>44</v>
      </c>
      <c r="AD55" s="243">
        <f t="shared" si="76"/>
        <v>49</v>
      </c>
      <c r="AE55" s="244">
        <f t="shared" si="76"/>
        <v>38</v>
      </c>
      <c r="AF55" s="243">
        <f>IF(SUM(AF56:AF89)=SUM(AG55:AL55),SUM(AG55:AL55),"計が一致しません")</f>
        <v>113</v>
      </c>
      <c r="AG55" s="243">
        <f t="shared" ref="AG55:AL55" si="77">SUM(AG56:AG89)</f>
        <v>0</v>
      </c>
      <c r="AH55" s="243">
        <f t="shared" si="77"/>
        <v>34</v>
      </c>
      <c r="AI55" s="243">
        <f t="shared" si="77"/>
        <v>32</v>
      </c>
      <c r="AJ55" s="243">
        <f t="shared" si="77"/>
        <v>8</v>
      </c>
      <c r="AK55" s="243">
        <f t="shared" si="77"/>
        <v>26</v>
      </c>
      <c r="AL55" s="244">
        <f t="shared" si="77"/>
        <v>13</v>
      </c>
      <c r="AM55" s="30"/>
      <c r="AN55" s="243">
        <f>IF(SUM(AN56:AN89)=SUM(AO55:AP55),SUM(AO55:AP55),"計が一致しません")</f>
        <v>10849</v>
      </c>
      <c r="AO55" s="250">
        <f>SUM(AO56:AO89)</f>
        <v>5452</v>
      </c>
      <c r="AP55" s="250">
        <f>SUM(AP56:AP89)</f>
        <v>5397</v>
      </c>
      <c r="AR55" s="176" t="str">
        <f t="shared" si="10"/>
        <v>〇</v>
      </c>
    </row>
    <row r="56" spans="1:44" ht="18" customHeight="1" x14ac:dyDescent="0.2">
      <c r="A56" s="18" t="s">
        <v>171</v>
      </c>
      <c r="B56" s="259">
        <f t="shared" si="23"/>
        <v>5</v>
      </c>
      <c r="C56" s="24">
        <v>1</v>
      </c>
      <c r="D56" s="24">
        <v>0</v>
      </c>
      <c r="E56" s="24"/>
      <c r="F56" s="24">
        <v>1</v>
      </c>
      <c r="G56" s="24">
        <v>1</v>
      </c>
      <c r="H56" s="24">
        <v>1</v>
      </c>
      <c r="I56" s="24">
        <v>1</v>
      </c>
      <c r="J56" s="19"/>
      <c r="K56" s="259">
        <f t="shared" si="15"/>
        <v>30</v>
      </c>
      <c r="L56" s="259">
        <f>S56+Z56+AG56</f>
        <v>7</v>
      </c>
      <c r="M56" s="259">
        <f>T56+AA56+AH56</f>
        <v>2</v>
      </c>
      <c r="N56" s="259">
        <f>U56+AB56+AI56</f>
        <v>4</v>
      </c>
      <c r="O56" s="259">
        <f t="shared" ref="O56" si="78">V56+AC56+AJ56</f>
        <v>1</v>
      </c>
      <c r="P56" s="259">
        <f t="shared" ref="P56" si="79">W56+AD56+AK56</f>
        <v>8</v>
      </c>
      <c r="Q56" s="235">
        <f t="shared" ref="Q56" si="80">X56+AE56+AL56</f>
        <v>8</v>
      </c>
      <c r="R56" s="265">
        <f t="shared" si="12"/>
        <v>24</v>
      </c>
      <c r="S56" s="163">
        <v>7</v>
      </c>
      <c r="T56" s="163">
        <v>0</v>
      </c>
      <c r="U56" s="163"/>
      <c r="V56" s="163">
        <v>1</v>
      </c>
      <c r="W56" s="163">
        <v>8</v>
      </c>
      <c r="X56" s="163">
        <v>8</v>
      </c>
      <c r="Y56" s="259">
        <f t="shared" si="22"/>
        <v>0</v>
      </c>
      <c r="Z56" s="24"/>
      <c r="AA56" s="24"/>
      <c r="AB56" s="24"/>
      <c r="AC56" s="24"/>
      <c r="AD56" s="24"/>
      <c r="AE56" s="19"/>
      <c r="AF56" s="265">
        <f t="shared" si="13"/>
        <v>6</v>
      </c>
      <c r="AG56" s="24"/>
      <c r="AH56" s="24">
        <v>2</v>
      </c>
      <c r="AI56" s="24">
        <v>4</v>
      </c>
      <c r="AJ56" s="24"/>
      <c r="AK56" s="24"/>
      <c r="AL56" s="19"/>
      <c r="AM56" s="13"/>
      <c r="AN56" s="246">
        <f t="shared" ref="AN56:AN89" si="81">SUM(AO56:AP56)</f>
        <v>30</v>
      </c>
      <c r="AO56" s="19">
        <v>16</v>
      </c>
      <c r="AP56" s="19">
        <v>14</v>
      </c>
      <c r="AR56" s="176" t="str">
        <f t="shared" si="10"/>
        <v>〇</v>
      </c>
    </row>
    <row r="57" spans="1:44" ht="18" customHeight="1" x14ac:dyDescent="0.2">
      <c r="A57" s="20" t="s">
        <v>172</v>
      </c>
      <c r="B57" s="262">
        <f t="shared" si="23"/>
        <v>20</v>
      </c>
      <c r="C57" s="26">
        <v>3</v>
      </c>
      <c r="D57" s="26">
        <v>3</v>
      </c>
      <c r="E57" s="26">
        <v>3</v>
      </c>
      <c r="F57" s="26">
        <v>3</v>
      </c>
      <c r="G57" s="26">
        <v>3</v>
      </c>
      <c r="H57" s="26">
        <v>3</v>
      </c>
      <c r="I57" s="26"/>
      <c r="J57" s="21">
        <v>2</v>
      </c>
      <c r="K57" s="262">
        <f t="shared" si="15"/>
        <v>563</v>
      </c>
      <c r="L57" s="262">
        <f t="shared" ref="L57:L89" si="82">S57+Z57+AG57</f>
        <v>91</v>
      </c>
      <c r="M57" s="262">
        <f t="shared" ref="M57:M89" si="83">T57+AA57+AH57</f>
        <v>82</v>
      </c>
      <c r="N57" s="262">
        <f t="shared" ref="N57:N89" si="84">U57+AB57+AI57</f>
        <v>84</v>
      </c>
      <c r="O57" s="262">
        <f t="shared" ref="O57:O89" si="85">V57+AC57+AJ57</f>
        <v>104</v>
      </c>
      <c r="P57" s="262">
        <f t="shared" ref="P57:P89" si="86">W57+AD57+AK57</f>
        <v>96</v>
      </c>
      <c r="Q57" s="245">
        <f t="shared" ref="Q57:Q88" si="87">X57+AE57+AL57</f>
        <v>106</v>
      </c>
      <c r="R57" s="260">
        <f t="shared" si="12"/>
        <v>553</v>
      </c>
      <c r="S57" s="151">
        <v>91</v>
      </c>
      <c r="T57" s="151">
        <v>82</v>
      </c>
      <c r="U57" s="151">
        <v>81</v>
      </c>
      <c r="V57" s="151">
        <v>100</v>
      </c>
      <c r="W57" s="151">
        <v>94</v>
      </c>
      <c r="X57" s="151">
        <v>105</v>
      </c>
      <c r="Y57" s="262">
        <f t="shared" si="22"/>
        <v>10</v>
      </c>
      <c r="Z57" s="26"/>
      <c r="AA57" s="26"/>
      <c r="AB57" s="26">
        <v>3</v>
      </c>
      <c r="AC57" s="26">
        <v>4</v>
      </c>
      <c r="AD57" s="26">
        <v>2</v>
      </c>
      <c r="AE57" s="21">
        <v>1</v>
      </c>
      <c r="AF57" s="260">
        <f t="shared" si="13"/>
        <v>0</v>
      </c>
      <c r="AG57" s="26"/>
      <c r="AH57" s="26"/>
      <c r="AI57" s="26"/>
      <c r="AJ57" s="26"/>
      <c r="AK57" s="26"/>
      <c r="AL57" s="21"/>
      <c r="AM57" s="13"/>
      <c r="AN57" s="247">
        <f t="shared" si="81"/>
        <v>563</v>
      </c>
      <c r="AO57" s="21">
        <v>286</v>
      </c>
      <c r="AP57" s="21">
        <v>277</v>
      </c>
      <c r="AR57" s="176" t="str">
        <f t="shared" si="10"/>
        <v>〇</v>
      </c>
    </row>
    <row r="58" spans="1:44" ht="18" customHeight="1" x14ac:dyDescent="0.2">
      <c r="A58" s="20" t="s">
        <v>262</v>
      </c>
      <c r="B58" s="262">
        <f t="shared" si="23"/>
        <v>25</v>
      </c>
      <c r="C58" s="26">
        <v>4</v>
      </c>
      <c r="D58" s="26">
        <v>3</v>
      </c>
      <c r="E58" s="26">
        <v>4</v>
      </c>
      <c r="F58" s="26">
        <v>3</v>
      </c>
      <c r="G58" s="26">
        <v>4</v>
      </c>
      <c r="H58" s="26">
        <v>4</v>
      </c>
      <c r="I58" s="26"/>
      <c r="J58" s="21">
        <v>3</v>
      </c>
      <c r="K58" s="262">
        <f t="shared" si="15"/>
        <v>701</v>
      </c>
      <c r="L58" s="262">
        <f t="shared" si="82"/>
        <v>124</v>
      </c>
      <c r="M58" s="262">
        <f t="shared" si="83"/>
        <v>83</v>
      </c>
      <c r="N58" s="262">
        <f t="shared" si="84"/>
        <v>116</v>
      </c>
      <c r="O58" s="262">
        <f t="shared" si="85"/>
        <v>105</v>
      </c>
      <c r="P58" s="262">
        <f t="shared" si="86"/>
        <v>149</v>
      </c>
      <c r="Q58" s="245">
        <f t="shared" si="87"/>
        <v>124</v>
      </c>
      <c r="R58" s="260">
        <f t="shared" si="12"/>
        <v>689</v>
      </c>
      <c r="S58" s="151">
        <v>123</v>
      </c>
      <c r="T58" s="151">
        <v>80</v>
      </c>
      <c r="U58" s="151">
        <v>113</v>
      </c>
      <c r="V58" s="151">
        <v>104</v>
      </c>
      <c r="W58" s="151">
        <v>147</v>
      </c>
      <c r="X58" s="151">
        <v>122</v>
      </c>
      <c r="Y58" s="262">
        <f t="shared" si="22"/>
        <v>12</v>
      </c>
      <c r="Z58" s="26">
        <v>1</v>
      </c>
      <c r="AA58" s="26">
        <v>3</v>
      </c>
      <c r="AB58" s="26">
        <v>3</v>
      </c>
      <c r="AC58" s="26">
        <v>1</v>
      </c>
      <c r="AD58" s="26">
        <v>2</v>
      </c>
      <c r="AE58" s="21">
        <v>2</v>
      </c>
      <c r="AF58" s="260">
        <f t="shared" si="13"/>
        <v>0</v>
      </c>
      <c r="AG58" s="26"/>
      <c r="AH58" s="26"/>
      <c r="AI58" s="26"/>
      <c r="AJ58" s="26"/>
      <c r="AK58" s="26"/>
      <c r="AL58" s="21"/>
      <c r="AM58" s="13"/>
      <c r="AN58" s="247">
        <f t="shared" si="81"/>
        <v>701</v>
      </c>
      <c r="AO58" s="21">
        <v>360</v>
      </c>
      <c r="AP58" s="21">
        <v>341</v>
      </c>
      <c r="AR58" s="176" t="str">
        <f t="shared" si="10"/>
        <v>〇</v>
      </c>
    </row>
    <row r="59" spans="1:44" ht="18" customHeight="1" x14ac:dyDescent="0.2">
      <c r="A59" s="20" t="s">
        <v>263</v>
      </c>
      <c r="B59" s="262">
        <f t="shared" si="23"/>
        <v>24</v>
      </c>
      <c r="C59" s="26">
        <v>3</v>
      </c>
      <c r="D59" s="26">
        <v>3</v>
      </c>
      <c r="E59" s="26">
        <v>4</v>
      </c>
      <c r="F59" s="26">
        <v>3</v>
      </c>
      <c r="G59" s="26">
        <v>4</v>
      </c>
      <c r="H59" s="26">
        <v>4</v>
      </c>
      <c r="I59" s="26"/>
      <c r="J59" s="21">
        <v>3</v>
      </c>
      <c r="K59" s="262">
        <f t="shared" si="15"/>
        <v>655</v>
      </c>
      <c r="L59" s="262">
        <f t="shared" si="82"/>
        <v>90</v>
      </c>
      <c r="M59" s="262">
        <f t="shared" si="83"/>
        <v>98</v>
      </c>
      <c r="N59" s="262">
        <f t="shared" si="84"/>
        <v>111</v>
      </c>
      <c r="O59" s="262">
        <f t="shared" si="85"/>
        <v>104</v>
      </c>
      <c r="P59" s="262">
        <f t="shared" si="86"/>
        <v>126</v>
      </c>
      <c r="Q59" s="245">
        <f t="shared" si="87"/>
        <v>126</v>
      </c>
      <c r="R59" s="260">
        <f t="shared" si="12"/>
        <v>647</v>
      </c>
      <c r="S59" s="151">
        <v>90</v>
      </c>
      <c r="T59" s="151">
        <v>98</v>
      </c>
      <c r="U59" s="151">
        <v>109</v>
      </c>
      <c r="V59" s="151">
        <v>103</v>
      </c>
      <c r="W59" s="151">
        <v>122</v>
      </c>
      <c r="X59" s="151">
        <v>125</v>
      </c>
      <c r="Y59" s="262">
        <f t="shared" si="22"/>
        <v>8</v>
      </c>
      <c r="Z59" s="26"/>
      <c r="AA59" s="26"/>
      <c r="AB59" s="26">
        <v>2</v>
      </c>
      <c r="AC59" s="26">
        <v>1</v>
      </c>
      <c r="AD59" s="26">
        <v>4</v>
      </c>
      <c r="AE59" s="21">
        <v>1</v>
      </c>
      <c r="AF59" s="260">
        <f t="shared" si="13"/>
        <v>0</v>
      </c>
      <c r="AG59" s="26"/>
      <c r="AH59" s="26"/>
      <c r="AI59" s="26"/>
      <c r="AJ59" s="26"/>
      <c r="AK59" s="26"/>
      <c r="AL59" s="21"/>
      <c r="AM59" s="13"/>
      <c r="AN59" s="247">
        <f t="shared" si="81"/>
        <v>655</v>
      </c>
      <c r="AO59" s="21">
        <v>331</v>
      </c>
      <c r="AP59" s="21">
        <v>324</v>
      </c>
      <c r="AR59" s="176" t="str">
        <f t="shared" si="10"/>
        <v>〇</v>
      </c>
    </row>
    <row r="60" spans="1:44" ht="18" customHeight="1" x14ac:dyDescent="0.2">
      <c r="A60" s="20" t="s">
        <v>439</v>
      </c>
      <c r="B60" s="262">
        <f t="shared" ref="B60" si="88">SUM(C60:J60)</f>
        <v>15</v>
      </c>
      <c r="C60" s="26">
        <v>2</v>
      </c>
      <c r="D60" s="26">
        <v>2</v>
      </c>
      <c r="E60" s="26">
        <v>2</v>
      </c>
      <c r="F60" s="26">
        <v>2</v>
      </c>
      <c r="G60" s="26">
        <v>2</v>
      </c>
      <c r="H60" s="26">
        <v>2</v>
      </c>
      <c r="I60" s="26"/>
      <c r="J60" s="21">
        <v>3</v>
      </c>
      <c r="K60" s="262">
        <f t="shared" ref="K60" si="89">SUM(L60:Q60)</f>
        <v>332</v>
      </c>
      <c r="L60" s="262">
        <f t="shared" si="82"/>
        <v>47</v>
      </c>
      <c r="M60" s="262">
        <f t="shared" si="83"/>
        <v>58</v>
      </c>
      <c r="N60" s="262">
        <f t="shared" si="84"/>
        <v>48</v>
      </c>
      <c r="O60" s="262">
        <f t="shared" si="85"/>
        <v>57</v>
      </c>
      <c r="P60" s="262">
        <f t="shared" si="86"/>
        <v>67</v>
      </c>
      <c r="Q60" s="245">
        <f t="shared" si="87"/>
        <v>55</v>
      </c>
      <c r="R60" s="260">
        <f t="shared" ref="R60" si="90">SUM(S60:X60)</f>
        <v>315</v>
      </c>
      <c r="S60" s="151">
        <v>44</v>
      </c>
      <c r="T60" s="151">
        <v>56</v>
      </c>
      <c r="U60" s="151">
        <v>46</v>
      </c>
      <c r="V60" s="151">
        <v>51</v>
      </c>
      <c r="W60" s="151">
        <v>64</v>
      </c>
      <c r="X60" s="151">
        <v>54</v>
      </c>
      <c r="Y60" s="262">
        <f t="shared" ref="Y60" si="91">SUM(Z60:AE60)</f>
        <v>17</v>
      </c>
      <c r="Z60" s="26">
        <v>3</v>
      </c>
      <c r="AA60" s="26">
        <v>2</v>
      </c>
      <c r="AB60" s="26">
        <v>2</v>
      </c>
      <c r="AC60" s="26">
        <v>6</v>
      </c>
      <c r="AD60" s="26">
        <v>3</v>
      </c>
      <c r="AE60" s="21">
        <v>1</v>
      </c>
      <c r="AF60" s="260">
        <f t="shared" ref="AF60" si="92">SUM(AG60:AL60)</f>
        <v>0</v>
      </c>
      <c r="AG60" s="26"/>
      <c r="AH60" s="26"/>
      <c r="AI60" s="26"/>
      <c r="AJ60" s="26"/>
      <c r="AK60" s="26"/>
      <c r="AL60" s="21"/>
      <c r="AM60" s="13"/>
      <c r="AN60" s="247">
        <f t="shared" ref="AN60" si="93">SUM(AO60:AP60)</f>
        <v>332</v>
      </c>
      <c r="AO60" s="21">
        <v>152</v>
      </c>
      <c r="AP60" s="21">
        <v>180</v>
      </c>
      <c r="AR60" s="176" t="str">
        <f t="shared" si="10"/>
        <v>〇</v>
      </c>
    </row>
    <row r="61" spans="1:44" ht="18" customHeight="1" x14ac:dyDescent="0.2">
      <c r="A61" s="20" t="s">
        <v>173</v>
      </c>
      <c r="B61" s="262">
        <f t="shared" si="23"/>
        <v>13</v>
      </c>
      <c r="C61" s="26">
        <v>2</v>
      </c>
      <c r="D61" s="26">
        <v>2</v>
      </c>
      <c r="E61" s="26">
        <v>1</v>
      </c>
      <c r="F61" s="26">
        <v>2</v>
      </c>
      <c r="G61" s="26">
        <v>2</v>
      </c>
      <c r="H61" s="26">
        <v>2</v>
      </c>
      <c r="I61" s="26"/>
      <c r="J61" s="21">
        <v>2</v>
      </c>
      <c r="K61" s="262">
        <f t="shared" si="15"/>
        <v>263</v>
      </c>
      <c r="L61" s="262">
        <f t="shared" si="82"/>
        <v>43</v>
      </c>
      <c r="M61" s="262">
        <f t="shared" si="83"/>
        <v>39</v>
      </c>
      <c r="N61" s="262">
        <f t="shared" si="84"/>
        <v>39</v>
      </c>
      <c r="O61" s="262">
        <f t="shared" si="85"/>
        <v>51</v>
      </c>
      <c r="P61" s="262">
        <f t="shared" si="86"/>
        <v>44</v>
      </c>
      <c r="Q61" s="245">
        <f t="shared" si="87"/>
        <v>47</v>
      </c>
      <c r="R61" s="260">
        <f t="shared" si="12"/>
        <v>253</v>
      </c>
      <c r="S61" s="151">
        <v>41</v>
      </c>
      <c r="T61" s="151">
        <v>39</v>
      </c>
      <c r="U61" s="151">
        <v>36</v>
      </c>
      <c r="V61" s="151">
        <v>49</v>
      </c>
      <c r="W61" s="151">
        <v>42</v>
      </c>
      <c r="X61" s="151">
        <v>46</v>
      </c>
      <c r="Y61" s="262">
        <f t="shared" si="22"/>
        <v>10</v>
      </c>
      <c r="Z61" s="26">
        <v>2</v>
      </c>
      <c r="AA61" s="26"/>
      <c r="AB61" s="26">
        <v>3</v>
      </c>
      <c r="AC61" s="26">
        <v>2</v>
      </c>
      <c r="AD61" s="26">
        <v>2</v>
      </c>
      <c r="AE61" s="21">
        <v>1</v>
      </c>
      <c r="AF61" s="260">
        <f t="shared" si="13"/>
        <v>0</v>
      </c>
      <c r="AG61" s="26"/>
      <c r="AH61" s="26"/>
      <c r="AI61" s="26"/>
      <c r="AJ61" s="26"/>
      <c r="AK61" s="26"/>
      <c r="AL61" s="21"/>
      <c r="AM61" s="13"/>
      <c r="AN61" s="247">
        <f t="shared" si="81"/>
        <v>263</v>
      </c>
      <c r="AO61" s="21">
        <v>131</v>
      </c>
      <c r="AP61" s="21">
        <v>132</v>
      </c>
      <c r="AR61" s="176" t="str">
        <f t="shared" si="10"/>
        <v>〇</v>
      </c>
    </row>
    <row r="62" spans="1:44" ht="18" customHeight="1" x14ac:dyDescent="0.2">
      <c r="A62" s="20" t="s">
        <v>174</v>
      </c>
      <c r="B62" s="262">
        <f t="shared" si="23"/>
        <v>14</v>
      </c>
      <c r="C62" s="26">
        <v>2</v>
      </c>
      <c r="D62" s="26">
        <v>2</v>
      </c>
      <c r="E62" s="26">
        <v>2</v>
      </c>
      <c r="F62" s="26">
        <v>2</v>
      </c>
      <c r="G62" s="26">
        <v>2</v>
      </c>
      <c r="H62" s="26">
        <v>2</v>
      </c>
      <c r="I62" s="26"/>
      <c r="J62" s="21">
        <v>2</v>
      </c>
      <c r="K62" s="262">
        <f t="shared" si="15"/>
        <v>307</v>
      </c>
      <c r="L62" s="262">
        <f t="shared" si="82"/>
        <v>53</v>
      </c>
      <c r="M62" s="262">
        <f t="shared" si="83"/>
        <v>61</v>
      </c>
      <c r="N62" s="262">
        <f t="shared" si="84"/>
        <v>47</v>
      </c>
      <c r="O62" s="262">
        <f t="shared" si="85"/>
        <v>52</v>
      </c>
      <c r="P62" s="262">
        <f t="shared" si="86"/>
        <v>45</v>
      </c>
      <c r="Q62" s="245">
        <f t="shared" si="87"/>
        <v>49</v>
      </c>
      <c r="R62" s="260">
        <f t="shared" si="12"/>
        <v>302</v>
      </c>
      <c r="S62" s="151">
        <v>53</v>
      </c>
      <c r="T62" s="151">
        <v>61</v>
      </c>
      <c r="U62" s="151">
        <v>46</v>
      </c>
      <c r="V62" s="151">
        <v>51</v>
      </c>
      <c r="W62" s="151">
        <v>43</v>
      </c>
      <c r="X62" s="151">
        <v>48</v>
      </c>
      <c r="Y62" s="262">
        <f t="shared" si="22"/>
        <v>5</v>
      </c>
      <c r="Z62" s="26"/>
      <c r="AA62" s="26"/>
      <c r="AB62" s="26">
        <v>1</v>
      </c>
      <c r="AC62" s="26">
        <v>1</v>
      </c>
      <c r="AD62" s="26">
        <v>2</v>
      </c>
      <c r="AE62" s="21">
        <v>1</v>
      </c>
      <c r="AF62" s="260">
        <f t="shared" si="13"/>
        <v>0</v>
      </c>
      <c r="AG62" s="26"/>
      <c r="AH62" s="26"/>
      <c r="AI62" s="26"/>
      <c r="AJ62" s="26"/>
      <c r="AK62" s="26"/>
      <c r="AL62" s="21"/>
      <c r="AM62" s="13"/>
      <c r="AN62" s="247">
        <f t="shared" si="81"/>
        <v>307</v>
      </c>
      <c r="AO62" s="21">
        <v>153</v>
      </c>
      <c r="AP62" s="21">
        <v>154</v>
      </c>
      <c r="AR62" s="176" t="str">
        <f t="shared" si="10"/>
        <v>〇</v>
      </c>
    </row>
    <row r="63" spans="1:44" ht="18" customHeight="1" x14ac:dyDescent="0.2">
      <c r="A63" s="20" t="s">
        <v>264</v>
      </c>
      <c r="B63" s="262">
        <f t="shared" si="23"/>
        <v>18</v>
      </c>
      <c r="C63" s="26">
        <v>2</v>
      </c>
      <c r="D63" s="26">
        <v>3</v>
      </c>
      <c r="E63" s="26">
        <v>2</v>
      </c>
      <c r="F63" s="26">
        <v>3</v>
      </c>
      <c r="G63" s="26">
        <v>3</v>
      </c>
      <c r="H63" s="26">
        <v>3</v>
      </c>
      <c r="I63" s="26"/>
      <c r="J63" s="21">
        <v>2</v>
      </c>
      <c r="K63" s="262">
        <f t="shared" si="15"/>
        <v>488</v>
      </c>
      <c r="L63" s="262">
        <f t="shared" si="82"/>
        <v>56</v>
      </c>
      <c r="M63" s="262">
        <f t="shared" si="83"/>
        <v>87</v>
      </c>
      <c r="N63" s="262">
        <f t="shared" si="84"/>
        <v>69</v>
      </c>
      <c r="O63" s="262">
        <f t="shared" si="85"/>
        <v>76</v>
      </c>
      <c r="P63" s="262">
        <f t="shared" si="86"/>
        <v>102</v>
      </c>
      <c r="Q63" s="245">
        <f t="shared" si="87"/>
        <v>98</v>
      </c>
      <c r="R63" s="260">
        <f t="shared" si="12"/>
        <v>482</v>
      </c>
      <c r="S63" s="151">
        <v>54</v>
      </c>
      <c r="T63" s="151">
        <v>84</v>
      </c>
      <c r="U63" s="151">
        <v>69</v>
      </c>
      <c r="V63" s="151">
        <v>76</v>
      </c>
      <c r="W63" s="151">
        <v>102</v>
      </c>
      <c r="X63" s="151">
        <v>97</v>
      </c>
      <c r="Y63" s="262">
        <f t="shared" si="22"/>
        <v>6</v>
      </c>
      <c r="Z63" s="26">
        <v>2</v>
      </c>
      <c r="AA63" s="26">
        <v>3</v>
      </c>
      <c r="AB63" s="26">
        <v>0</v>
      </c>
      <c r="AC63" s="26"/>
      <c r="AD63" s="26"/>
      <c r="AE63" s="21">
        <v>1</v>
      </c>
      <c r="AF63" s="260">
        <f t="shared" si="13"/>
        <v>0</v>
      </c>
      <c r="AG63" s="26"/>
      <c r="AH63" s="26"/>
      <c r="AI63" s="26"/>
      <c r="AJ63" s="26"/>
      <c r="AK63" s="26"/>
      <c r="AL63" s="21"/>
      <c r="AM63" s="13"/>
      <c r="AN63" s="247">
        <f t="shared" si="81"/>
        <v>488</v>
      </c>
      <c r="AO63" s="21">
        <v>228</v>
      </c>
      <c r="AP63" s="21">
        <v>260</v>
      </c>
      <c r="AR63" s="176" t="str">
        <f t="shared" si="10"/>
        <v>〇</v>
      </c>
    </row>
    <row r="64" spans="1:44" ht="18" customHeight="1" x14ac:dyDescent="0.2">
      <c r="A64" s="20" t="s">
        <v>265</v>
      </c>
      <c r="B64" s="262">
        <f t="shared" si="23"/>
        <v>13</v>
      </c>
      <c r="C64" s="26">
        <v>2</v>
      </c>
      <c r="D64" s="26">
        <v>2</v>
      </c>
      <c r="E64" s="26">
        <v>2</v>
      </c>
      <c r="F64" s="26">
        <v>2</v>
      </c>
      <c r="G64" s="26">
        <v>1</v>
      </c>
      <c r="H64" s="26">
        <v>2</v>
      </c>
      <c r="I64" s="26"/>
      <c r="J64" s="21">
        <v>2</v>
      </c>
      <c r="K64" s="262">
        <f t="shared" si="15"/>
        <v>269</v>
      </c>
      <c r="L64" s="262">
        <f t="shared" si="82"/>
        <v>43</v>
      </c>
      <c r="M64" s="262">
        <f t="shared" si="83"/>
        <v>39</v>
      </c>
      <c r="N64" s="262">
        <f t="shared" si="84"/>
        <v>50</v>
      </c>
      <c r="O64" s="262">
        <f t="shared" si="85"/>
        <v>51</v>
      </c>
      <c r="P64" s="262">
        <f t="shared" si="86"/>
        <v>42</v>
      </c>
      <c r="Q64" s="245">
        <f t="shared" si="87"/>
        <v>44</v>
      </c>
      <c r="R64" s="260">
        <f t="shared" si="12"/>
        <v>264</v>
      </c>
      <c r="S64" s="151">
        <v>43</v>
      </c>
      <c r="T64" s="151">
        <v>39</v>
      </c>
      <c r="U64" s="151">
        <v>49</v>
      </c>
      <c r="V64" s="151">
        <v>49</v>
      </c>
      <c r="W64" s="151">
        <v>40</v>
      </c>
      <c r="X64" s="151">
        <v>44</v>
      </c>
      <c r="Y64" s="262">
        <f t="shared" si="22"/>
        <v>5</v>
      </c>
      <c r="Z64" s="26"/>
      <c r="AA64" s="26"/>
      <c r="AB64" s="26">
        <v>1</v>
      </c>
      <c r="AC64" s="26">
        <v>2</v>
      </c>
      <c r="AD64" s="26">
        <v>2</v>
      </c>
      <c r="AE64" s="21"/>
      <c r="AF64" s="260">
        <f t="shared" si="13"/>
        <v>0</v>
      </c>
      <c r="AG64" s="26"/>
      <c r="AH64" s="26"/>
      <c r="AI64" s="26"/>
      <c r="AJ64" s="26"/>
      <c r="AK64" s="26"/>
      <c r="AL64" s="21"/>
      <c r="AM64" s="13"/>
      <c r="AN64" s="247">
        <f t="shared" si="81"/>
        <v>269</v>
      </c>
      <c r="AO64" s="21">
        <v>125</v>
      </c>
      <c r="AP64" s="21">
        <v>144</v>
      </c>
      <c r="AR64" s="176" t="str">
        <f t="shared" si="10"/>
        <v>〇</v>
      </c>
    </row>
    <row r="65" spans="1:44" ht="18" customHeight="1" x14ac:dyDescent="0.2">
      <c r="A65" s="20" t="s">
        <v>266</v>
      </c>
      <c r="B65" s="262">
        <f t="shared" si="23"/>
        <v>14</v>
      </c>
      <c r="C65" s="26">
        <v>2</v>
      </c>
      <c r="D65" s="26">
        <v>2</v>
      </c>
      <c r="E65" s="26">
        <v>2</v>
      </c>
      <c r="F65" s="26">
        <v>2</v>
      </c>
      <c r="G65" s="26">
        <v>2</v>
      </c>
      <c r="H65" s="26">
        <v>2</v>
      </c>
      <c r="I65" s="26"/>
      <c r="J65" s="21">
        <v>2</v>
      </c>
      <c r="K65" s="262">
        <f t="shared" si="15"/>
        <v>275</v>
      </c>
      <c r="L65" s="262">
        <f t="shared" si="82"/>
        <v>41</v>
      </c>
      <c r="M65" s="262">
        <f t="shared" si="83"/>
        <v>43</v>
      </c>
      <c r="N65" s="262">
        <f t="shared" si="84"/>
        <v>39</v>
      </c>
      <c r="O65" s="262">
        <f t="shared" si="85"/>
        <v>43</v>
      </c>
      <c r="P65" s="262">
        <f t="shared" si="86"/>
        <v>59</v>
      </c>
      <c r="Q65" s="245">
        <f t="shared" si="87"/>
        <v>50</v>
      </c>
      <c r="R65" s="260">
        <f t="shared" si="12"/>
        <v>264</v>
      </c>
      <c r="S65" s="151">
        <v>38</v>
      </c>
      <c r="T65" s="151">
        <v>40</v>
      </c>
      <c r="U65" s="151">
        <v>38</v>
      </c>
      <c r="V65" s="151">
        <v>43</v>
      </c>
      <c r="W65" s="151">
        <v>57</v>
      </c>
      <c r="X65" s="151">
        <v>48</v>
      </c>
      <c r="Y65" s="262">
        <f t="shared" si="22"/>
        <v>11</v>
      </c>
      <c r="Z65" s="26">
        <v>3</v>
      </c>
      <c r="AA65" s="26">
        <v>3</v>
      </c>
      <c r="AB65" s="26">
        <v>1</v>
      </c>
      <c r="AC65" s="26"/>
      <c r="AD65" s="26">
        <v>2</v>
      </c>
      <c r="AE65" s="21">
        <v>2</v>
      </c>
      <c r="AF65" s="260">
        <f t="shared" si="13"/>
        <v>0</v>
      </c>
      <c r="AG65" s="26"/>
      <c r="AH65" s="26"/>
      <c r="AI65" s="26"/>
      <c r="AJ65" s="26"/>
      <c r="AK65" s="26"/>
      <c r="AL65" s="21"/>
      <c r="AM65" s="13"/>
      <c r="AN65" s="247">
        <f t="shared" si="81"/>
        <v>275</v>
      </c>
      <c r="AO65" s="21">
        <v>135</v>
      </c>
      <c r="AP65" s="21">
        <v>140</v>
      </c>
      <c r="AR65" s="176" t="str">
        <f t="shared" si="10"/>
        <v>〇</v>
      </c>
    </row>
    <row r="66" spans="1:44" ht="18" customHeight="1" x14ac:dyDescent="0.2">
      <c r="A66" s="20" t="s">
        <v>267</v>
      </c>
      <c r="B66" s="262">
        <f t="shared" si="23"/>
        <v>19</v>
      </c>
      <c r="C66" s="26">
        <v>2</v>
      </c>
      <c r="D66" s="26">
        <v>2</v>
      </c>
      <c r="E66" s="26">
        <v>3</v>
      </c>
      <c r="F66" s="26">
        <v>3</v>
      </c>
      <c r="G66" s="26">
        <v>2</v>
      </c>
      <c r="H66" s="26">
        <v>3</v>
      </c>
      <c r="I66" s="26"/>
      <c r="J66" s="21">
        <v>4</v>
      </c>
      <c r="K66" s="262">
        <f t="shared" si="15"/>
        <v>489</v>
      </c>
      <c r="L66" s="262">
        <f t="shared" si="82"/>
        <v>68</v>
      </c>
      <c r="M66" s="262">
        <f t="shared" si="83"/>
        <v>71</v>
      </c>
      <c r="N66" s="262">
        <f t="shared" si="84"/>
        <v>81</v>
      </c>
      <c r="O66" s="262">
        <f t="shared" si="85"/>
        <v>95</v>
      </c>
      <c r="P66" s="262">
        <f t="shared" si="86"/>
        <v>70</v>
      </c>
      <c r="Q66" s="245">
        <f t="shared" si="87"/>
        <v>104</v>
      </c>
      <c r="R66" s="260">
        <f t="shared" si="12"/>
        <v>475</v>
      </c>
      <c r="S66" s="151">
        <v>67</v>
      </c>
      <c r="T66" s="151">
        <v>68</v>
      </c>
      <c r="U66" s="151">
        <v>80</v>
      </c>
      <c r="V66" s="151">
        <v>91</v>
      </c>
      <c r="W66" s="151">
        <v>68</v>
      </c>
      <c r="X66" s="151">
        <v>101</v>
      </c>
      <c r="Y66" s="262">
        <f t="shared" si="22"/>
        <v>14</v>
      </c>
      <c r="Z66" s="26">
        <v>1</v>
      </c>
      <c r="AA66" s="26">
        <v>3</v>
      </c>
      <c r="AB66" s="26">
        <v>1</v>
      </c>
      <c r="AC66" s="26">
        <v>4</v>
      </c>
      <c r="AD66" s="26">
        <v>2</v>
      </c>
      <c r="AE66" s="21">
        <v>3</v>
      </c>
      <c r="AF66" s="260">
        <f t="shared" si="13"/>
        <v>0</v>
      </c>
      <c r="AG66" s="26"/>
      <c r="AH66" s="26"/>
      <c r="AI66" s="26"/>
      <c r="AJ66" s="26"/>
      <c r="AK66" s="26"/>
      <c r="AL66" s="21"/>
      <c r="AM66" s="13"/>
      <c r="AN66" s="247">
        <f t="shared" si="81"/>
        <v>489</v>
      </c>
      <c r="AO66" s="21">
        <v>245</v>
      </c>
      <c r="AP66" s="21">
        <v>244</v>
      </c>
      <c r="AR66" s="176" t="str">
        <f t="shared" si="10"/>
        <v>〇</v>
      </c>
    </row>
    <row r="67" spans="1:44" ht="18" customHeight="1" x14ac:dyDescent="0.2">
      <c r="A67" s="20" t="s">
        <v>176</v>
      </c>
      <c r="B67" s="262">
        <f t="shared" si="23"/>
        <v>20</v>
      </c>
      <c r="C67" s="26">
        <v>3</v>
      </c>
      <c r="D67" s="26">
        <v>3</v>
      </c>
      <c r="E67" s="26">
        <v>3</v>
      </c>
      <c r="F67" s="26">
        <v>3</v>
      </c>
      <c r="G67" s="26">
        <v>3</v>
      </c>
      <c r="H67" s="26">
        <v>3</v>
      </c>
      <c r="I67" s="26"/>
      <c r="J67" s="21">
        <v>2</v>
      </c>
      <c r="K67" s="262">
        <f t="shared" si="15"/>
        <v>531</v>
      </c>
      <c r="L67" s="262">
        <f t="shared" si="82"/>
        <v>72</v>
      </c>
      <c r="M67" s="262">
        <f t="shared" si="83"/>
        <v>82</v>
      </c>
      <c r="N67" s="262">
        <f t="shared" si="84"/>
        <v>95</v>
      </c>
      <c r="O67" s="262">
        <f t="shared" si="85"/>
        <v>81</v>
      </c>
      <c r="P67" s="262">
        <f t="shared" si="86"/>
        <v>105</v>
      </c>
      <c r="Q67" s="245">
        <f t="shared" si="87"/>
        <v>96</v>
      </c>
      <c r="R67" s="260">
        <f t="shared" si="12"/>
        <v>524</v>
      </c>
      <c r="S67" s="151">
        <v>71</v>
      </c>
      <c r="T67" s="151">
        <v>81</v>
      </c>
      <c r="U67" s="151">
        <v>94</v>
      </c>
      <c r="V67" s="151">
        <v>81</v>
      </c>
      <c r="W67" s="151">
        <v>102</v>
      </c>
      <c r="X67" s="151">
        <v>95</v>
      </c>
      <c r="Y67" s="262">
        <f t="shared" si="22"/>
        <v>7</v>
      </c>
      <c r="Z67" s="26">
        <v>1</v>
      </c>
      <c r="AA67" s="26">
        <v>1</v>
      </c>
      <c r="AB67" s="26">
        <v>1</v>
      </c>
      <c r="AC67" s="26"/>
      <c r="AD67" s="26">
        <v>3</v>
      </c>
      <c r="AE67" s="21">
        <v>1</v>
      </c>
      <c r="AF67" s="260">
        <f t="shared" si="13"/>
        <v>0</v>
      </c>
      <c r="AG67" s="26"/>
      <c r="AH67" s="26"/>
      <c r="AI67" s="26"/>
      <c r="AJ67" s="26"/>
      <c r="AK67" s="26"/>
      <c r="AL67" s="21"/>
      <c r="AM67" s="13"/>
      <c r="AN67" s="247">
        <f t="shared" si="81"/>
        <v>531</v>
      </c>
      <c r="AO67" s="21">
        <v>271</v>
      </c>
      <c r="AP67" s="21">
        <v>260</v>
      </c>
      <c r="AR67" s="176" t="str">
        <f t="shared" si="10"/>
        <v>〇</v>
      </c>
    </row>
    <row r="68" spans="1:44" ht="18" customHeight="1" x14ac:dyDescent="0.2">
      <c r="A68" s="20" t="s">
        <v>268</v>
      </c>
      <c r="B68" s="262">
        <f t="shared" si="23"/>
        <v>12</v>
      </c>
      <c r="C68" s="26">
        <v>2</v>
      </c>
      <c r="D68" s="26">
        <v>2</v>
      </c>
      <c r="E68" s="26">
        <v>2</v>
      </c>
      <c r="F68" s="26">
        <v>2</v>
      </c>
      <c r="G68" s="26">
        <v>1</v>
      </c>
      <c r="H68" s="26">
        <v>1</v>
      </c>
      <c r="I68" s="26"/>
      <c r="J68" s="21">
        <v>2</v>
      </c>
      <c r="K68" s="262">
        <f t="shared" si="15"/>
        <v>250</v>
      </c>
      <c r="L68" s="262">
        <f t="shared" si="82"/>
        <v>48</v>
      </c>
      <c r="M68" s="262">
        <f t="shared" si="83"/>
        <v>45</v>
      </c>
      <c r="N68" s="262">
        <f t="shared" si="84"/>
        <v>47</v>
      </c>
      <c r="O68" s="262">
        <f t="shared" si="85"/>
        <v>39</v>
      </c>
      <c r="P68" s="262">
        <f t="shared" si="86"/>
        <v>33</v>
      </c>
      <c r="Q68" s="245">
        <f t="shared" si="87"/>
        <v>38</v>
      </c>
      <c r="R68" s="260">
        <f t="shared" si="12"/>
        <v>243</v>
      </c>
      <c r="S68" s="151">
        <v>46</v>
      </c>
      <c r="T68" s="151">
        <v>44</v>
      </c>
      <c r="U68" s="151">
        <v>47</v>
      </c>
      <c r="V68" s="151">
        <v>38</v>
      </c>
      <c r="W68" s="151">
        <v>32</v>
      </c>
      <c r="X68" s="151">
        <v>36</v>
      </c>
      <c r="Y68" s="262">
        <f t="shared" si="22"/>
        <v>7</v>
      </c>
      <c r="Z68" s="26">
        <v>2</v>
      </c>
      <c r="AA68" s="26">
        <v>1</v>
      </c>
      <c r="AB68" s="26"/>
      <c r="AC68" s="26">
        <v>1</v>
      </c>
      <c r="AD68" s="26">
        <v>1</v>
      </c>
      <c r="AE68" s="21">
        <v>2</v>
      </c>
      <c r="AF68" s="260">
        <f t="shared" si="13"/>
        <v>0</v>
      </c>
      <c r="AG68" s="26"/>
      <c r="AH68" s="26"/>
      <c r="AI68" s="26"/>
      <c r="AJ68" s="26"/>
      <c r="AK68" s="26"/>
      <c r="AL68" s="21"/>
      <c r="AM68" s="13"/>
      <c r="AN68" s="247">
        <f t="shared" si="81"/>
        <v>250</v>
      </c>
      <c r="AO68" s="21">
        <v>119</v>
      </c>
      <c r="AP68" s="21">
        <v>131</v>
      </c>
      <c r="AR68" s="176" t="str">
        <f t="shared" si="10"/>
        <v>〇</v>
      </c>
    </row>
    <row r="69" spans="1:44" ht="18" customHeight="1" x14ac:dyDescent="0.2">
      <c r="A69" s="20" t="s">
        <v>177</v>
      </c>
      <c r="B69" s="262">
        <f t="shared" si="23"/>
        <v>8</v>
      </c>
      <c r="C69" s="26">
        <v>1</v>
      </c>
      <c r="D69" s="26">
        <v>1</v>
      </c>
      <c r="E69" s="26">
        <v>1</v>
      </c>
      <c r="F69" s="26">
        <v>1</v>
      </c>
      <c r="G69" s="26">
        <v>1</v>
      </c>
      <c r="H69" s="26">
        <v>1</v>
      </c>
      <c r="I69" s="26"/>
      <c r="J69" s="21">
        <v>2</v>
      </c>
      <c r="K69" s="262">
        <f t="shared" si="15"/>
        <v>162</v>
      </c>
      <c r="L69" s="262">
        <f t="shared" si="82"/>
        <v>30</v>
      </c>
      <c r="M69" s="262">
        <f t="shared" si="83"/>
        <v>22</v>
      </c>
      <c r="N69" s="262">
        <f t="shared" si="84"/>
        <v>29</v>
      </c>
      <c r="O69" s="262">
        <f t="shared" si="85"/>
        <v>24</v>
      </c>
      <c r="P69" s="262">
        <f t="shared" si="86"/>
        <v>27</v>
      </c>
      <c r="Q69" s="245">
        <f t="shared" si="87"/>
        <v>30</v>
      </c>
      <c r="R69" s="260">
        <f t="shared" si="12"/>
        <v>157</v>
      </c>
      <c r="S69" s="151">
        <v>29</v>
      </c>
      <c r="T69" s="151">
        <v>22</v>
      </c>
      <c r="U69" s="151">
        <v>28</v>
      </c>
      <c r="V69" s="151">
        <v>24</v>
      </c>
      <c r="W69" s="151">
        <v>24</v>
      </c>
      <c r="X69" s="151">
        <v>30</v>
      </c>
      <c r="Y69" s="262">
        <f t="shared" si="22"/>
        <v>5</v>
      </c>
      <c r="Z69" s="26">
        <v>1</v>
      </c>
      <c r="AA69" s="26">
        <v>0</v>
      </c>
      <c r="AB69" s="26">
        <v>1</v>
      </c>
      <c r="AC69" s="26"/>
      <c r="AD69" s="26">
        <v>3</v>
      </c>
      <c r="AE69" s="21"/>
      <c r="AF69" s="260">
        <f t="shared" si="13"/>
        <v>0</v>
      </c>
      <c r="AG69" s="26"/>
      <c r="AH69" s="26"/>
      <c r="AI69" s="26"/>
      <c r="AJ69" s="26"/>
      <c r="AK69" s="26"/>
      <c r="AL69" s="21"/>
      <c r="AM69" s="13"/>
      <c r="AN69" s="247">
        <f t="shared" si="81"/>
        <v>162</v>
      </c>
      <c r="AO69" s="21">
        <v>74</v>
      </c>
      <c r="AP69" s="21">
        <v>88</v>
      </c>
      <c r="AR69" s="176" t="str">
        <f t="shared" si="10"/>
        <v>〇</v>
      </c>
    </row>
    <row r="70" spans="1:44" ht="18" customHeight="1" x14ac:dyDescent="0.2">
      <c r="A70" s="20" t="s">
        <v>438</v>
      </c>
      <c r="B70" s="262">
        <f t="shared" si="23"/>
        <v>2</v>
      </c>
      <c r="C70" s="26"/>
      <c r="D70" s="26"/>
      <c r="E70" s="26"/>
      <c r="F70" s="26"/>
      <c r="G70" s="26"/>
      <c r="H70" s="26"/>
      <c r="I70" s="26">
        <v>2</v>
      </c>
      <c r="J70" s="21"/>
      <c r="K70" s="262">
        <f t="shared" si="15"/>
        <v>12</v>
      </c>
      <c r="L70" s="262">
        <f t="shared" si="82"/>
        <v>0</v>
      </c>
      <c r="M70" s="262">
        <f t="shared" si="83"/>
        <v>2</v>
      </c>
      <c r="N70" s="262">
        <f t="shared" si="84"/>
        <v>2</v>
      </c>
      <c r="O70" s="262">
        <f t="shared" si="85"/>
        <v>0</v>
      </c>
      <c r="P70" s="262">
        <f t="shared" si="86"/>
        <v>3</v>
      </c>
      <c r="Q70" s="245">
        <f t="shared" si="87"/>
        <v>5</v>
      </c>
      <c r="R70" s="260">
        <f t="shared" si="12"/>
        <v>0</v>
      </c>
      <c r="S70" s="151"/>
      <c r="T70" s="151"/>
      <c r="U70" s="151"/>
      <c r="V70" s="151"/>
      <c r="W70" s="151"/>
      <c r="X70" s="151"/>
      <c r="Y70" s="262">
        <f t="shared" si="22"/>
        <v>0</v>
      </c>
      <c r="Z70" s="26"/>
      <c r="AA70" s="26"/>
      <c r="AB70" s="26"/>
      <c r="AC70" s="26"/>
      <c r="AD70" s="26"/>
      <c r="AE70" s="21"/>
      <c r="AF70" s="260">
        <f t="shared" si="13"/>
        <v>12</v>
      </c>
      <c r="AG70" s="26"/>
      <c r="AH70" s="26">
        <v>2</v>
      </c>
      <c r="AI70" s="26">
        <v>2</v>
      </c>
      <c r="AJ70" s="26"/>
      <c r="AK70" s="26">
        <v>3</v>
      </c>
      <c r="AL70" s="21">
        <v>5</v>
      </c>
      <c r="AM70" s="13"/>
      <c r="AN70" s="247">
        <f t="shared" si="81"/>
        <v>12</v>
      </c>
      <c r="AO70" s="21">
        <v>6</v>
      </c>
      <c r="AP70" s="21">
        <v>6</v>
      </c>
      <c r="AR70" s="176" t="str">
        <f t="shared" si="10"/>
        <v>〇</v>
      </c>
    </row>
    <row r="71" spans="1:44" ht="18" customHeight="1" x14ac:dyDescent="0.2">
      <c r="A71" s="20" t="s">
        <v>269</v>
      </c>
      <c r="B71" s="262">
        <f t="shared" ref="B71:B134" si="94">SUM(C71:J71)</f>
        <v>15</v>
      </c>
      <c r="C71" s="26">
        <v>2</v>
      </c>
      <c r="D71" s="26">
        <v>2</v>
      </c>
      <c r="E71" s="26">
        <v>2</v>
      </c>
      <c r="F71" s="26">
        <v>2</v>
      </c>
      <c r="G71" s="26">
        <v>2</v>
      </c>
      <c r="H71" s="26">
        <v>2</v>
      </c>
      <c r="I71" s="26"/>
      <c r="J71" s="21">
        <v>3</v>
      </c>
      <c r="K71" s="262">
        <f t="shared" ref="K71:K134" si="95">SUM(L71:Q71)</f>
        <v>295</v>
      </c>
      <c r="L71" s="262">
        <f t="shared" si="82"/>
        <v>46</v>
      </c>
      <c r="M71" s="262">
        <f t="shared" si="83"/>
        <v>43</v>
      </c>
      <c r="N71" s="262">
        <f t="shared" si="84"/>
        <v>56</v>
      </c>
      <c r="O71" s="262">
        <f t="shared" si="85"/>
        <v>52</v>
      </c>
      <c r="P71" s="262">
        <f t="shared" si="86"/>
        <v>44</v>
      </c>
      <c r="Q71" s="245">
        <f t="shared" si="87"/>
        <v>54</v>
      </c>
      <c r="R71" s="260">
        <f t="shared" si="12"/>
        <v>287</v>
      </c>
      <c r="S71" s="151">
        <v>46</v>
      </c>
      <c r="T71" s="151">
        <v>43</v>
      </c>
      <c r="U71" s="151">
        <v>56</v>
      </c>
      <c r="V71" s="151">
        <v>52</v>
      </c>
      <c r="W71" s="151">
        <v>42</v>
      </c>
      <c r="X71" s="151">
        <v>48</v>
      </c>
      <c r="Y71" s="262">
        <f t="shared" si="22"/>
        <v>8</v>
      </c>
      <c r="Z71" s="26">
        <v>0</v>
      </c>
      <c r="AA71" s="26">
        <v>0</v>
      </c>
      <c r="AB71" s="26"/>
      <c r="AC71" s="26"/>
      <c r="AD71" s="26">
        <v>2</v>
      </c>
      <c r="AE71" s="21">
        <v>6</v>
      </c>
      <c r="AF71" s="260">
        <f t="shared" ref="AF71:AF134" si="96">SUM(AG71:AL71)</f>
        <v>0</v>
      </c>
      <c r="AG71" s="26"/>
      <c r="AH71" s="26"/>
      <c r="AI71" s="26"/>
      <c r="AJ71" s="26"/>
      <c r="AK71" s="26"/>
      <c r="AL71" s="21"/>
      <c r="AM71" s="13"/>
      <c r="AN71" s="247">
        <f t="shared" si="81"/>
        <v>295</v>
      </c>
      <c r="AO71" s="21">
        <v>144</v>
      </c>
      <c r="AP71" s="21">
        <v>151</v>
      </c>
      <c r="AR71" s="176" t="str">
        <f t="shared" si="10"/>
        <v>〇</v>
      </c>
    </row>
    <row r="72" spans="1:44" ht="18" customHeight="1" x14ac:dyDescent="0.2">
      <c r="A72" s="20" t="s">
        <v>175</v>
      </c>
      <c r="B72" s="262">
        <f t="shared" si="94"/>
        <v>6</v>
      </c>
      <c r="C72" s="26">
        <v>1</v>
      </c>
      <c r="D72" s="26"/>
      <c r="E72" s="26"/>
      <c r="F72" s="26"/>
      <c r="G72" s="26"/>
      <c r="H72" s="26">
        <v>1</v>
      </c>
      <c r="I72" s="26">
        <v>2</v>
      </c>
      <c r="J72" s="21">
        <v>2</v>
      </c>
      <c r="K72" s="262">
        <f t="shared" si="95"/>
        <v>44</v>
      </c>
      <c r="L72" s="262">
        <f t="shared" si="82"/>
        <v>10</v>
      </c>
      <c r="M72" s="262">
        <f t="shared" si="83"/>
        <v>2</v>
      </c>
      <c r="N72" s="262">
        <f t="shared" si="84"/>
        <v>6</v>
      </c>
      <c r="O72" s="262">
        <f t="shared" si="85"/>
        <v>9</v>
      </c>
      <c r="P72" s="262">
        <f t="shared" si="86"/>
        <v>7</v>
      </c>
      <c r="Q72" s="245">
        <f t="shared" si="87"/>
        <v>10</v>
      </c>
      <c r="R72" s="260">
        <f t="shared" ref="R72:R135" si="97">SUM(S72:X72)</f>
        <v>18</v>
      </c>
      <c r="S72" s="151">
        <v>10</v>
      </c>
      <c r="T72" s="151"/>
      <c r="U72" s="151"/>
      <c r="V72" s="151"/>
      <c r="W72" s="151"/>
      <c r="X72" s="151">
        <v>8</v>
      </c>
      <c r="Y72" s="262">
        <f t="shared" si="22"/>
        <v>5</v>
      </c>
      <c r="Z72" s="26"/>
      <c r="AA72" s="26">
        <v>0</v>
      </c>
      <c r="AB72" s="26">
        <v>1</v>
      </c>
      <c r="AC72" s="26">
        <v>1</v>
      </c>
      <c r="AD72" s="26">
        <v>1</v>
      </c>
      <c r="AE72" s="21">
        <v>2</v>
      </c>
      <c r="AF72" s="260">
        <f t="shared" si="96"/>
        <v>21</v>
      </c>
      <c r="AG72" s="26"/>
      <c r="AH72" s="26">
        <v>2</v>
      </c>
      <c r="AI72" s="26">
        <v>5</v>
      </c>
      <c r="AJ72" s="26">
        <v>8</v>
      </c>
      <c r="AK72" s="26">
        <v>6</v>
      </c>
      <c r="AL72" s="21"/>
      <c r="AM72" s="13"/>
      <c r="AN72" s="247">
        <f t="shared" si="81"/>
        <v>44</v>
      </c>
      <c r="AO72" s="21">
        <v>26</v>
      </c>
      <c r="AP72" s="21">
        <v>18</v>
      </c>
      <c r="AR72" s="176" t="str">
        <f t="shared" ref="AR72:AR135" si="98">IF(K72=AN72,"〇","不一致")</f>
        <v>〇</v>
      </c>
    </row>
    <row r="73" spans="1:44" ht="18" customHeight="1" x14ac:dyDescent="0.2">
      <c r="A73" s="20" t="s">
        <v>270</v>
      </c>
      <c r="B73" s="262">
        <f t="shared" si="94"/>
        <v>16</v>
      </c>
      <c r="C73" s="26">
        <v>2</v>
      </c>
      <c r="D73" s="26">
        <v>2</v>
      </c>
      <c r="E73" s="26">
        <v>2</v>
      </c>
      <c r="F73" s="26">
        <v>2</v>
      </c>
      <c r="G73" s="26">
        <v>3</v>
      </c>
      <c r="H73" s="26">
        <v>2</v>
      </c>
      <c r="I73" s="26"/>
      <c r="J73" s="21">
        <v>3</v>
      </c>
      <c r="K73" s="262">
        <f t="shared" si="95"/>
        <v>424</v>
      </c>
      <c r="L73" s="262">
        <f t="shared" si="82"/>
        <v>54</v>
      </c>
      <c r="M73" s="262">
        <f t="shared" si="83"/>
        <v>68</v>
      </c>
      <c r="N73" s="262">
        <f t="shared" si="84"/>
        <v>70</v>
      </c>
      <c r="O73" s="262">
        <f t="shared" si="85"/>
        <v>69</v>
      </c>
      <c r="P73" s="262">
        <f t="shared" si="86"/>
        <v>84</v>
      </c>
      <c r="Q73" s="245">
        <f t="shared" si="87"/>
        <v>79</v>
      </c>
      <c r="R73" s="260">
        <f t="shared" si="97"/>
        <v>413</v>
      </c>
      <c r="S73" s="151">
        <v>54</v>
      </c>
      <c r="T73" s="151">
        <v>67</v>
      </c>
      <c r="U73" s="151">
        <v>67</v>
      </c>
      <c r="V73" s="151">
        <v>65</v>
      </c>
      <c r="W73" s="151">
        <v>82</v>
      </c>
      <c r="X73" s="151">
        <v>78</v>
      </c>
      <c r="Y73" s="262">
        <f t="shared" si="22"/>
        <v>11</v>
      </c>
      <c r="Z73" s="26"/>
      <c r="AA73" s="26">
        <v>1</v>
      </c>
      <c r="AB73" s="26">
        <v>3</v>
      </c>
      <c r="AC73" s="26">
        <v>4</v>
      </c>
      <c r="AD73" s="26">
        <v>2</v>
      </c>
      <c r="AE73" s="21">
        <v>1</v>
      </c>
      <c r="AF73" s="260">
        <f t="shared" si="96"/>
        <v>0</v>
      </c>
      <c r="AG73" s="26"/>
      <c r="AH73" s="26"/>
      <c r="AI73" s="26"/>
      <c r="AJ73" s="26"/>
      <c r="AK73" s="26"/>
      <c r="AL73" s="21"/>
      <c r="AM73" s="13"/>
      <c r="AN73" s="247">
        <f t="shared" si="81"/>
        <v>424</v>
      </c>
      <c r="AO73" s="21">
        <v>204</v>
      </c>
      <c r="AP73" s="21">
        <v>220</v>
      </c>
      <c r="AR73" s="176" t="str">
        <f t="shared" si="98"/>
        <v>〇</v>
      </c>
    </row>
    <row r="74" spans="1:44" ht="18" customHeight="1" x14ac:dyDescent="0.2">
      <c r="A74" s="20" t="s">
        <v>178</v>
      </c>
      <c r="B74" s="262">
        <f t="shared" si="94"/>
        <v>22</v>
      </c>
      <c r="C74" s="26">
        <v>3</v>
      </c>
      <c r="D74" s="26">
        <v>3</v>
      </c>
      <c r="E74" s="26">
        <v>3</v>
      </c>
      <c r="F74" s="26">
        <v>4</v>
      </c>
      <c r="G74" s="26">
        <v>3</v>
      </c>
      <c r="H74" s="26">
        <v>4</v>
      </c>
      <c r="I74" s="26"/>
      <c r="J74" s="21">
        <v>2</v>
      </c>
      <c r="K74" s="262">
        <f t="shared" si="95"/>
        <v>606</v>
      </c>
      <c r="L74" s="262">
        <f t="shared" si="82"/>
        <v>88</v>
      </c>
      <c r="M74" s="262">
        <f t="shared" si="83"/>
        <v>90</v>
      </c>
      <c r="N74" s="262">
        <f t="shared" si="84"/>
        <v>96</v>
      </c>
      <c r="O74" s="262">
        <f t="shared" si="85"/>
        <v>111</v>
      </c>
      <c r="P74" s="262">
        <f t="shared" si="86"/>
        <v>99</v>
      </c>
      <c r="Q74" s="245">
        <f t="shared" si="87"/>
        <v>122</v>
      </c>
      <c r="R74" s="260">
        <f t="shared" si="97"/>
        <v>598</v>
      </c>
      <c r="S74" s="151">
        <v>86</v>
      </c>
      <c r="T74" s="151">
        <v>89</v>
      </c>
      <c r="U74" s="151">
        <v>92</v>
      </c>
      <c r="V74" s="151">
        <v>111</v>
      </c>
      <c r="W74" s="151">
        <v>98</v>
      </c>
      <c r="X74" s="151">
        <v>122</v>
      </c>
      <c r="Y74" s="262">
        <f t="shared" ref="Y74:Y137" si="99">SUM(Z74:AE74)</f>
        <v>8</v>
      </c>
      <c r="Z74" s="26">
        <v>2</v>
      </c>
      <c r="AA74" s="26">
        <v>1</v>
      </c>
      <c r="AB74" s="26">
        <v>4</v>
      </c>
      <c r="AC74" s="26"/>
      <c r="AD74" s="26">
        <v>1</v>
      </c>
      <c r="AE74" s="21"/>
      <c r="AF74" s="260">
        <f t="shared" si="96"/>
        <v>0</v>
      </c>
      <c r="AG74" s="26"/>
      <c r="AH74" s="26"/>
      <c r="AI74" s="26"/>
      <c r="AJ74" s="26"/>
      <c r="AK74" s="26"/>
      <c r="AL74" s="21"/>
      <c r="AM74" s="13"/>
      <c r="AN74" s="247">
        <f t="shared" si="81"/>
        <v>606</v>
      </c>
      <c r="AO74" s="21">
        <v>300</v>
      </c>
      <c r="AP74" s="21">
        <v>306</v>
      </c>
      <c r="AR74" s="176" t="str">
        <f t="shared" si="98"/>
        <v>〇</v>
      </c>
    </row>
    <row r="75" spans="1:44" ht="18" customHeight="1" x14ac:dyDescent="0.2">
      <c r="A75" s="20" t="s">
        <v>271</v>
      </c>
      <c r="B75" s="262">
        <f t="shared" si="94"/>
        <v>13</v>
      </c>
      <c r="C75" s="26">
        <v>2</v>
      </c>
      <c r="D75" s="26">
        <v>2</v>
      </c>
      <c r="E75" s="26">
        <v>2</v>
      </c>
      <c r="F75" s="26">
        <v>2</v>
      </c>
      <c r="G75" s="26">
        <v>2</v>
      </c>
      <c r="H75" s="26">
        <v>2</v>
      </c>
      <c r="I75" s="26"/>
      <c r="J75" s="21">
        <v>1</v>
      </c>
      <c r="K75" s="262">
        <f t="shared" si="95"/>
        <v>300</v>
      </c>
      <c r="L75" s="262">
        <f t="shared" si="82"/>
        <v>61</v>
      </c>
      <c r="M75" s="262">
        <f t="shared" si="83"/>
        <v>35</v>
      </c>
      <c r="N75" s="262">
        <f t="shared" si="84"/>
        <v>47</v>
      </c>
      <c r="O75" s="262">
        <f t="shared" si="85"/>
        <v>54</v>
      </c>
      <c r="P75" s="262">
        <f t="shared" si="86"/>
        <v>52</v>
      </c>
      <c r="Q75" s="245">
        <f t="shared" si="87"/>
        <v>51</v>
      </c>
      <c r="R75" s="260">
        <f t="shared" si="97"/>
        <v>296</v>
      </c>
      <c r="S75" s="151">
        <v>61</v>
      </c>
      <c r="T75" s="151">
        <v>35</v>
      </c>
      <c r="U75" s="151">
        <v>47</v>
      </c>
      <c r="V75" s="151">
        <v>53</v>
      </c>
      <c r="W75" s="151">
        <v>51</v>
      </c>
      <c r="X75" s="151">
        <v>49</v>
      </c>
      <c r="Y75" s="262">
        <f t="shared" si="99"/>
        <v>4</v>
      </c>
      <c r="Z75" s="26">
        <v>0</v>
      </c>
      <c r="AA75" s="26"/>
      <c r="AB75" s="26"/>
      <c r="AC75" s="26">
        <v>1</v>
      </c>
      <c r="AD75" s="26">
        <v>1</v>
      </c>
      <c r="AE75" s="21">
        <v>2</v>
      </c>
      <c r="AF75" s="260">
        <f t="shared" si="96"/>
        <v>0</v>
      </c>
      <c r="AG75" s="26"/>
      <c r="AH75" s="26"/>
      <c r="AI75" s="26"/>
      <c r="AJ75" s="26"/>
      <c r="AK75" s="26"/>
      <c r="AL75" s="21"/>
      <c r="AM75" s="13"/>
      <c r="AN75" s="247">
        <f t="shared" si="81"/>
        <v>300</v>
      </c>
      <c r="AO75" s="21">
        <v>159</v>
      </c>
      <c r="AP75" s="21">
        <v>141</v>
      </c>
      <c r="AR75" s="176" t="str">
        <f t="shared" si="98"/>
        <v>〇</v>
      </c>
    </row>
    <row r="76" spans="1:44" ht="18" customHeight="1" x14ac:dyDescent="0.2">
      <c r="A76" s="20" t="s">
        <v>180</v>
      </c>
      <c r="B76" s="262">
        <f t="shared" si="94"/>
        <v>14</v>
      </c>
      <c r="C76" s="26">
        <v>2</v>
      </c>
      <c r="D76" s="26">
        <v>2</v>
      </c>
      <c r="E76" s="26">
        <v>2</v>
      </c>
      <c r="F76" s="26">
        <v>2</v>
      </c>
      <c r="G76" s="26">
        <v>2</v>
      </c>
      <c r="H76" s="26">
        <v>2</v>
      </c>
      <c r="I76" s="26"/>
      <c r="J76" s="21">
        <v>2</v>
      </c>
      <c r="K76" s="262">
        <f t="shared" si="95"/>
        <v>301</v>
      </c>
      <c r="L76" s="262">
        <f t="shared" si="82"/>
        <v>58</v>
      </c>
      <c r="M76" s="262">
        <f t="shared" si="83"/>
        <v>51</v>
      </c>
      <c r="N76" s="262">
        <f t="shared" si="84"/>
        <v>49</v>
      </c>
      <c r="O76" s="262">
        <f t="shared" si="85"/>
        <v>45</v>
      </c>
      <c r="P76" s="262">
        <f t="shared" si="86"/>
        <v>54</v>
      </c>
      <c r="Q76" s="245">
        <f t="shared" si="87"/>
        <v>44</v>
      </c>
      <c r="R76" s="260">
        <f t="shared" si="97"/>
        <v>297</v>
      </c>
      <c r="S76" s="151">
        <v>57</v>
      </c>
      <c r="T76" s="151">
        <v>50</v>
      </c>
      <c r="U76" s="151">
        <v>48</v>
      </c>
      <c r="V76" s="151">
        <v>44</v>
      </c>
      <c r="W76" s="151">
        <v>54</v>
      </c>
      <c r="X76" s="151">
        <v>44</v>
      </c>
      <c r="Y76" s="262">
        <f t="shared" si="99"/>
        <v>4</v>
      </c>
      <c r="Z76" s="26">
        <v>1</v>
      </c>
      <c r="AA76" s="26">
        <v>1</v>
      </c>
      <c r="AB76" s="26">
        <v>1</v>
      </c>
      <c r="AC76" s="26">
        <v>1</v>
      </c>
      <c r="AD76" s="26"/>
      <c r="AE76" s="21"/>
      <c r="AF76" s="260">
        <f t="shared" si="96"/>
        <v>0</v>
      </c>
      <c r="AG76" s="26"/>
      <c r="AH76" s="26"/>
      <c r="AI76" s="26"/>
      <c r="AJ76" s="26"/>
      <c r="AK76" s="26"/>
      <c r="AL76" s="21"/>
      <c r="AM76" s="13"/>
      <c r="AN76" s="247">
        <f t="shared" si="81"/>
        <v>301</v>
      </c>
      <c r="AO76" s="21">
        <v>170</v>
      </c>
      <c r="AP76" s="21">
        <v>131</v>
      </c>
      <c r="AR76" s="176" t="str">
        <f t="shared" si="98"/>
        <v>〇</v>
      </c>
    </row>
    <row r="77" spans="1:44" ht="18" customHeight="1" x14ac:dyDescent="0.2">
      <c r="A77" s="20" t="s">
        <v>272</v>
      </c>
      <c r="B77" s="262">
        <f t="shared" si="94"/>
        <v>14</v>
      </c>
      <c r="C77" s="26">
        <v>2</v>
      </c>
      <c r="D77" s="26">
        <v>2</v>
      </c>
      <c r="E77" s="26">
        <v>2</v>
      </c>
      <c r="F77" s="26">
        <v>2</v>
      </c>
      <c r="G77" s="26">
        <v>2</v>
      </c>
      <c r="H77" s="26">
        <v>2</v>
      </c>
      <c r="I77" s="26"/>
      <c r="J77" s="21">
        <v>2</v>
      </c>
      <c r="K77" s="262">
        <f t="shared" si="95"/>
        <v>318</v>
      </c>
      <c r="L77" s="262">
        <f t="shared" si="82"/>
        <v>53</v>
      </c>
      <c r="M77" s="262">
        <f t="shared" si="83"/>
        <v>44</v>
      </c>
      <c r="N77" s="262">
        <f t="shared" si="84"/>
        <v>45</v>
      </c>
      <c r="O77" s="262">
        <f t="shared" si="85"/>
        <v>63</v>
      </c>
      <c r="P77" s="262">
        <f t="shared" si="86"/>
        <v>58</v>
      </c>
      <c r="Q77" s="245">
        <f t="shared" si="87"/>
        <v>55</v>
      </c>
      <c r="R77" s="260">
        <f t="shared" si="97"/>
        <v>310</v>
      </c>
      <c r="S77" s="151">
        <v>51</v>
      </c>
      <c r="T77" s="151">
        <v>41</v>
      </c>
      <c r="U77" s="151">
        <v>45</v>
      </c>
      <c r="V77" s="151">
        <v>62</v>
      </c>
      <c r="W77" s="151">
        <v>58</v>
      </c>
      <c r="X77" s="151">
        <v>53</v>
      </c>
      <c r="Y77" s="262">
        <f t="shared" si="99"/>
        <v>8</v>
      </c>
      <c r="Z77" s="26">
        <v>2</v>
      </c>
      <c r="AA77" s="26">
        <v>3</v>
      </c>
      <c r="AB77" s="26"/>
      <c r="AC77" s="26">
        <v>1</v>
      </c>
      <c r="AD77" s="26"/>
      <c r="AE77" s="21">
        <v>2</v>
      </c>
      <c r="AF77" s="260">
        <f t="shared" si="96"/>
        <v>0</v>
      </c>
      <c r="AG77" s="26"/>
      <c r="AH77" s="26"/>
      <c r="AI77" s="26"/>
      <c r="AJ77" s="26"/>
      <c r="AK77" s="26"/>
      <c r="AL77" s="21"/>
      <c r="AM77" s="13"/>
      <c r="AN77" s="247">
        <f t="shared" si="81"/>
        <v>318</v>
      </c>
      <c r="AO77" s="21">
        <v>155</v>
      </c>
      <c r="AP77" s="21">
        <v>163</v>
      </c>
      <c r="AR77" s="176" t="str">
        <f t="shared" si="98"/>
        <v>〇</v>
      </c>
    </row>
    <row r="78" spans="1:44" ht="18" customHeight="1" x14ac:dyDescent="0.2">
      <c r="A78" s="20" t="s">
        <v>273</v>
      </c>
      <c r="B78" s="262">
        <f t="shared" si="94"/>
        <v>10</v>
      </c>
      <c r="C78" s="26">
        <v>2</v>
      </c>
      <c r="D78" s="26">
        <v>1</v>
      </c>
      <c r="E78" s="26">
        <v>1</v>
      </c>
      <c r="F78" s="26">
        <v>1</v>
      </c>
      <c r="G78" s="26">
        <v>1</v>
      </c>
      <c r="H78" s="26">
        <v>2</v>
      </c>
      <c r="I78" s="26"/>
      <c r="J78" s="21">
        <v>2</v>
      </c>
      <c r="K78" s="262">
        <f t="shared" si="95"/>
        <v>222</v>
      </c>
      <c r="L78" s="262">
        <f t="shared" si="82"/>
        <v>37</v>
      </c>
      <c r="M78" s="262">
        <f t="shared" si="83"/>
        <v>32</v>
      </c>
      <c r="N78" s="262">
        <f t="shared" si="84"/>
        <v>37</v>
      </c>
      <c r="O78" s="262">
        <f t="shared" si="85"/>
        <v>36</v>
      </c>
      <c r="P78" s="262">
        <f t="shared" si="86"/>
        <v>36</v>
      </c>
      <c r="Q78" s="245">
        <f t="shared" si="87"/>
        <v>44</v>
      </c>
      <c r="R78" s="260">
        <f t="shared" si="97"/>
        <v>219</v>
      </c>
      <c r="S78" s="151">
        <v>36</v>
      </c>
      <c r="T78" s="151">
        <v>32</v>
      </c>
      <c r="U78" s="151">
        <v>37</v>
      </c>
      <c r="V78" s="151">
        <v>35</v>
      </c>
      <c r="W78" s="151">
        <v>35</v>
      </c>
      <c r="X78" s="151">
        <v>44</v>
      </c>
      <c r="Y78" s="262">
        <f t="shared" si="99"/>
        <v>3</v>
      </c>
      <c r="Z78" s="26">
        <v>1</v>
      </c>
      <c r="AA78" s="26"/>
      <c r="AB78" s="26"/>
      <c r="AC78" s="26">
        <v>1</v>
      </c>
      <c r="AD78" s="26">
        <v>1</v>
      </c>
      <c r="AE78" s="21">
        <v>0</v>
      </c>
      <c r="AF78" s="260">
        <f t="shared" si="96"/>
        <v>0</v>
      </c>
      <c r="AG78" s="26"/>
      <c r="AH78" s="26"/>
      <c r="AI78" s="26"/>
      <c r="AJ78" s="26"/>
      <c r="AK78" s="26"/>
      <c r="AL78" s="21"/>
      <c r="AM78" s="13"/>
      <c r="AN78" s="247">
        <f t="shared" si="81"/>
        <v>222</v>
      </c>
      <c r="AO78" s="21">
        <v>100</v>
      </c>
      <c r="AP78" s="21">
        <v>122</v>
      </c>
      <c r="AR78" s="176" t="str">
        <f t="shared" si="98"/>
        <v>〇</v>
      </c>
    </row>
    <row r="79" spans="1:44" ht="18" customHeight="1" x14ac:dyDescent="0.2">
      <c r="A79" s="20" t="s">
        <v>274</v>
      </c>
      <c r="B79" s="262">
        <f t="shared" si="94"/>
        <v>8</v>
      </c>
      <c r="C79" s="26">
        <v>1</v>
      </c>
      <c r="D79" s="26">
        <v>1</v>
      </c>
      <c r="E79" s="26">
        <v>1</v>
      </c>
      <c r="F79" s="26">
        <v>1</v>
      </c>
      <c r="G79" s="26">
        <v>1</v>
      </c>
      <c r="H79" s="26">
        <v>1</v>
      </c>
      <c r="I79" s="26"/>
      <c r="J79" s="21">
        <v>2</v>
      </c>
      <c r="K79" s="262">
        <f t="shared" si="95"/>
        <v>110</v>
      </c>
      <c r="L79" s="262">
        <f t="shared" si="82"/>
        <v>18</v>
      </c>
      <c r="M79" s="262">
        <f t="shared" si="83"/>
        <v>20</v>
      </c>
      <c r="N79" s="262">
        <f t="shared" si="84"/>
        <v>9</v>
      </c>
      <c r="O79" s="262">
        <f t="shared" si="85"/>
        <v>23</v>
      </c>
      <c r="P79" s="262">
        <f t="shared" si="86"/>
        <v>24</v>
      </c>
      <c r="Q79" s="245">
        <f t="shared" si="87"/>
        <v>16</v>
      </c>
      <c r="R79" s="260">
        <f t="shared" si="97"/>
        <v>107</v>
      </c>
      <c r="S79" s="151">
        <v>17</v>
      </c>
      <c r="T79" s="151">
        <v>20</v>
      </c>
      <c r="U79" s="151">
        <v>9</v>
      </c>
      <c r="V79" s="151">
        <v>23</v>
      </c>
      <c r="W79" s="151">
        <v>23</v>
      </c>
      <c r="X79" s="151">
        <v>15</v>
      </c>
      <c r="Y79" s="262">
        <f t="shared" si="99"/>
        <v>3</v>
      </c>
      <c r="Z79" s="26">
        <v>1</v>
      </c>
      <c r="AA79" s="26">
        <v>0</v>
      </c>
      <c r="AB79" s="26"/>
      <c r="AC79" s="26"/>
      <c r="AD79" s="26">
        <v>1</v>
      </c>
      <c r="AE79" s="21">
        <v>1</v>
      </c>
      <c r="AF79" s="260">
        <f t="shared" si="96"/>
        <v>0</v>
      </c>
      <c r="AG79" s="26"/>
      <c r="AH79" s="26"/>
      <c r="AI79" s="26"/>
      <c r="AJ79" s="26"/>
      <c r="AK79" s="26"/>
      <c r="AL79" s="21"/>
      <c r="AM79" s="13"/>
      <c r="AN79" s="247">
        <f t="shared" si="81"/>
        <v>110</v>
      </c>
      <c r="AO79" s="21">
        <v>57</v>
      </c>
      <c r="AP79" s="21">
        <v>53</v>
      </c>
      <c r="AR79" s="176" t="str">
        <f t="shared" si="98"/>
        <v>〇</v>
      </c>
    </row>
    <row r="80" spans="1:44" ht="18" customHeight="1" x14ac:dyDescent="0.2">
      <c r="A80" s="20" t="s">
        <v>181</v>
      </c>
      <c r="B80" s="262">
        <f t="shared" si="94"/>
        <v>14</v>
      </c>
      <c r="C80" s="26">
        <v>2</v>
      </c>
      <c r="D80" s="26">
        <v>2</v>
      </c>
      <c r="E80" s="26">
        <v>2</v>
      </c>
      <c r="F80" s="26">
        <v>2</v>
      </c>
      <c r="G80" s="26">
        <v>2</v>
      </c>
      <c r="H80" s="26">
        <v>2</v>
      </c>
      <c r="I80" s="26"/>
      <c r="J80" s="21">
        <v>2</v>
      </c>
      <c r="K80" s="262">
        <f t="shared" si="95"/>
        <v>330</v>
      </c>
      <c r="L80" s="262">
        <f t="shared" si="82"/>
        <v>51</v>
      </c>
      <c r="M80" s="262">
        <f t="shared" si="83"/>
        <v>54</v>
      </c>
      <c r="N80" s="262">
        <f t="shared" si="84"/>
        <v>56</v>
      </c>
      <c r="O80" s="262">
        <f t="shared" si="85"/>
        <v>57</v>
      </c>
      <c r="P80" s="262">
        <f t="shared" si="86"/>
        <v>67</v>
      </c>
      <c r="Q80" s="245">
        <f t="shared" si="87"/>
        <v>45</v>
      </c>
      <c r="R80" s="260">
        <f t="shared" si="97"/>
        <v>327</v>
      </c>
      <c r="S80" s="151">
        <v>50</v>
      </c>
      <c r="T80" s="151">
        <v>53</v>
      </c>
      <c r="U80" s="151">
        <v>55</v>
      </c>
      <c r="V80" s="151">
        <v>57</v>
      </c>
      <c r="W80" s="151">
        <v>67</v>
      </c>
      <c r="X80" s="151">
        <v>45</v>
      </c>
      <c r="Y80" s="262">
        <f t="shared" si="99"/>
        <v>3</v>
      </c>
      <c r="Z80" s="26">
        <v>1</v>
      </c>
      <c r="AA80" s="26">
        <v>1</v>
      </c>
      <c r="AB80" s="26">
        <v>1</v>
      </c>
      <c r="AC80" s="26">
        <v>0</v>
      </c>
      <c r="AD80" s="26"/>
      <c r="AE80" s="21"/>
      <c r="AF80" s="260">
        <f t="shared" si="96"/>
        <v>0</v>
      </c>
      <c r="AG80" s="26"/>
      <c r="AH80" s="26"/>
      <c r="AI80" s="26"/>
      <c r="AJ80" s="26"/>
      <c r="AK80" s="26"/>
      <c r="AL80" s="21"/>
      <c r="AM80" s="13"/>
      <c r="AN80" s="247">
        <f t="shared" si="81"/>
        <v>330</v>
      </c>
      <c r="AO80" s="21">
        <v>162</v>
      </c>
      <c r="AP80" s="21">
        <v>168</v>
      </c>
      <c r="AR80" s="176" t="str">
        <f t="shared" si="98"/>
        <v>〇</v>
      </c>
    </row>
    <row r="81" spans="1:44" ht="18" customHeight="1" x14ac:dyDescent="0.2">
      <c r="A81" s="20" t="s">
        <v>10</v>
      </c>
      <c r="B81" s="262">
        <f t="shared" si="94"/>
        <v>15</v>
      </c>
      <c r="C81" s="26">
        <v>2</v>
      </c>
      <c r="D81" s="26">
        <v>2</v>
      </c>
      <c r="E81" s="26">
        <v>2</v>
      </c>
      <c r="F81" s="26">
        <v>2</v>
      </c>
      <c r="G81" s="26">
        <v>2</v>
      </c>
      <c r="H81" s="26">
        <v>2</v>
      </c>
      <c r="I81" s="26"/>
      <c r="J81" s="21">
        <v>3</v>
      </c>
      <c r="K81" s="262">
        <f t="shared" si="95"/>
        <v>388</v>
      </c>
      <c r="L81" s="262">
        <f t="shared" si="82"/>
        <v>51</v>
      </c>
      <c r="M81" s="262">
        <f t="shared" si="83"/>
        <v>66</v>
      </c>
      <c r="N81" s="262">
        <f t="shared" si="84"/>
        <v>66</v>
      </c>
      <c r="O81" s="262">
        <f t="shared" si="85"/>
        <v>71</v>
      </c>
      <c r="P81" s="262">
        <f t="shared" si="86"/>
        <v>75</v>
      </c>
      <c r="Q81" s="245">
        <f t="shared" si="87"/>
        <v>59</v>
      </c>
      <c r="R81" s="260">
        <f t="shared" si="97"/>
        <v>375</v>
      </c>
      <c r="S81" s="151">
        <v>51</v>
      </c>
      <c r="T81" s="151">
        <v>61</v>
      </c>
      <c r="U81" s="151">
        <v>64</v>
      </c>
      <c r="V81" s="151">
        <v>70</v>
      </c>
      <c r="W81" s="151">
        <v>71</v>
      </c>
      <c r="X81" s="151">
        <v>58</v>
      </c>
      <c r="Y81" s="262">
        <f t="shared" si="99"/>
        <v>13</v>
      </c>
      <c r="Z81" s="26"/>
      <c r="AA81" s="26">
        <v>5</v>
      </c>
      <c r="AB81" s="26">
        <v>2</v>
      </c>
      <c r="AC81" s="26">
        <v>1</v>
      </c>
      <c r="AD81" s="26">
        <v>4</v>
      </c>
      <c r="AE81" s="21">
        <v>1</v>
      </c>
      <c r="AF81" s="260">
        <f t="shared" si="96"/>
        <v>0</v>
      </c>
      <c r="AG81" s="26"/>
      <c r="AH81" s="26"/>
      <c r="AI81" s="26"/>
      <c r="AJ81" s="26"/>
      <c r="AK81" s="26"/>
      <c r="AL81" s="21"/>
      <c r="AM81" s="13"/>
      <c r="AN81" s="247">
        <f t="shared" si="81"/>
        <v>388</v>
      </c>
      <c r="AO81" s="21">
        <v>194</v>
      </c>
      <c r="AP81" s="21">
        <v>194</v>
      </c>
      <c r="AR81" s="176" t="str">
        <f t="shared" si="98"/>
        <v>〇</v>
      </c>
    </row>
    <row r="82" spans="1:44" ht="18" customHeight="1" x14ac:dyDescent="0.2">
      <c r="A82" s="20" t="s">
        <v>275</v>
      </c>
      <c r="B82" s="262">
        <f t="shared" si="94"/>
        <v>5</v>
      </c>
      <c r="C82" s="26">
        <v>1</v>
      </c>
      <c r="D82" s="26">
        <v>0</v>
      </c>
      <c r="E82" s="26"/>
      <c r="F82" s="26">
        <v>1</v>
      </c>
      <c r="G82" s="26">
        <v>0</v>
      </c>
      <c r="H82" s="26"/>
      <c r="I82" s="26">
        <v>2</v>
      </c>
      <c r="J82" s="21">
        <v>1</v>
      </c>
      <c r="K82" s="262">
        <f t="shared" si="95"/>
        <v>40</v>
      </c>
      <c r="L82" s="262">
        <f t="shared" si="82"/>
        <v>5</v>
      </c>
      <c r="M82" s="262">
        <f t="shared" si="83"/>
        <v>10</v>
      </c>
      <c r="N82" s="262">
        <f t="shared" si="84"/>
        <v>3</v>
      </c>
      <c r="O82" s="262">
        <f t="shared" si="85"/>
        <v>7</v>
      </c>
      <c r="P82" s="262">
        <f t="shared" si="86"/>
        <v>8</v>
      </c>
      <c r="Q82" s="245">
        <f t="shared" si="87"/>
        <v>7</v>
      </c>
      <c r="R82" s="260">
        <f t="shared" si="97"/>
        <v>12</v>
      </c>
      <c r="S82" s="151">
        <v>5</v>
      </c>
      <c r="T82" s="151">
        <v>0</v>
      </c>
      <c r="U82" s="151"/>
      <c r="V82" s="151">
        <v>7</v>
      </c>
      <c r="W82" s="151">
        <v>0</v>
      </c>
      <c r="X82" s="151"/>
      <c r="Y82" s="262">
        <f t="shared" si="99"/>
        <v>1</v>
      </c>
      <c r="Z82" s="26">
        <v>0</v>
      </c>
      <c r="AA82" s="26">
        <v>0</v>
      </c>
      <c r="AB82" s="26"/>
      <c r="AC82" s="26"/>
      <c r="AD82" s="26">
        <v>1</v>
      </c>
      <c r="AE82" s="21">
        <v>0</v>
      </c>
      <c r="AF82" s="260">
        <f t="shared" si="96"/>
        <v>27</v>
      </c>
      <c r="AG82" s="26"/>
      <c r="AH82" s="26">
        <v>10</v>
      </c>
      <c r="AI82" s="26">
        <v>3</v>
      </c>
      <c r="AJ82" s="26"/>
      <c r="AK82" s="26">
        <v>7</v>
      </c>
      <c r="AL82" s="21">
        <v>7</v>
      </c>
      <c r="AM82" s="13"/>
      <c r="AN82" s="247">
        <f t="shared" si="81"/>
        <v>40</v>
      </c>
      <c r="AO82" s="21">
        <v>19</v>
      </c>
      <c r="AP82" s="21">
        <v>21</v>
      </c>
      <c r="AR82" s="176" t="str">
        <f t="shared" si="98"/>
        <v>〇</v>
      </c>
    </row>
    <row r="83" spans="1:44" ht="18" customHeight="1" x14ac:dyDescent="0.2">
      <c r="A83" s="20" t="s">
        <v>276</v>
      </c>
      <c r="B83" s="262">
        <f t="shared" si="94"/>
        <v>8</v>
      </c>
      <c r="C83" s="26">
        <v>1</v>
      </c>
      <c r="D83" s="26">
        <v>1</v>
      </c>
      <c r="E83" s="26">
        <v>1</v>
      </c>
      <c r="F83" s="26">
        <v>1</v>
      </c>
      <c r="G83" s="26">
        <v>1</v>
      </c>
      <c r="H83" s="26">
        <v>1</v>
      </c>
      <c r="I83" s="26"/>
      <c r="J83" s="21">
        <v>2</v>
      </c>
      <c r="K83" s="262">
        <f t="shared" si="95"/>
        <v>116</v>
      </c>
      <c r="L83" s="262">
        <f t="shared" si="82"/>
        <v>22</v>
      </c>
      <c r="M83" s="262">
        <f t="shared" si="83"/>
        <v>17</v>
      </c>
      <c r="N83" s="262">
        <f t="shared" si="84"/>
        <v>19</v>
      </c>
      <c r="O83" s="262">
        <f t="shared" si="85"/>
        <v>17</v>
      </c>
      <c r="P83" s="262">
        <f t="shared" si="86"/>
        <v>28</v>
      </c>
      <c r="Q83" s="245">
        <f t="shared" si="87"/>
        <v>13</v>
      </c>
      <c r="R83" s="260">
        <f t="shared" si="97"/>
        <v>109</v>
      </c>
      <c r="S83" s="151">
        <v>22</v>
      </c>
      <c r="T83" s="151">
        <v>14</v>
      </c>
      <c r="U83" s="151">
        <v>18</v>
      </c>
      <c r="V83" s="151">
        <v>14</v>
      </c>
      <c r="W83" s="151">
        <v>28</v>
      </c>
      <c r="X83" s="151">
        <v>13</v>
      </c>
      <c r="Y83" s="262">
        <f t="shared" si="99"/>
        <v>7</v>
      </c>
      <c r="Z83" s="26"/>
      <c r="AA83" s="26">
        <v>3</v>
      </c>
      <c r="AB83" s="26">
        <v>1</v>
      </c>
      <c r="AC83" s="26">
        <v>3</v>
      </c>
      <c r="AD83" s="26"/>
      <c r="AE83" s="21"/>
      <c r="AF83" s="260">
        <f t="shared" si="96"/>
        <v>0</v>
      </c>
      <c r="AG83" s="26"/>
      <c r="AH83" s="26"/>
      <c r="AI83" s="26"/>
      <c r="AJ83" s="26"/>
      <c r="AK83" s="26"/>
      <c r="AL83" s="21"/>
      <c r="AM83" s="13"/>
      <c r="AN83" s="247">
        <f t="shared" si="81"/>
        <v>116</v>
      </c>
      <c r="AO83" s="21">
        <v>67</v>
      </c>
      <c r="AP83" s="21">
        <v>49</v>
      </c>
      <c r="AR83" s="176" t="str">
        <f t="shared" si="98"/>
        <v>〇</v>
      </c>
    </row>
    <row r="84" spans="1:44" ht="18" customHeight="1" x14ac:dyDescent="0.2">
      <c r="A84" s="20" t="s">
        <v>184</v>
      </c>
      <c r="B84" s="262">
        <f t="shared" si="94"/>
        <v>7</v>
      </c>
      <c r="C84" s="26">
        <v>1</v>
      </c>
      <c r="D84" s="26">
        <v>1</v>
      </c>
      <c r="E84" s="26">
        <v>1</v>
      </c>
      <c r="F84" s="26">
        <v>1</v>
      </c>
      <c r="G84" s="26">
        <v>1</v>
      </c>
      <c r="H84" s="26">
        <v>1</v>
      </c>
      <c r="I84" s="26"/>
      <c r="J84" s="21">
        <v>1</v>
      </c>
      <c r="K84" s="262">
        <f t="shared" si="95"/>
        <v>67</v>
      </c>
      <c r="L84" s="262">
        <f t="shared" si="82"/>
        <v>7</v>
      </c>
      <c r="M84" s="262">
        <f t="shared" si="83"/>
        <v>11</v>
      </c>
      <c r="N84" s="262">
        <f t="shared" si="84"/>
        <v>7</v>
      </c>
      <c r="O84" s="262">
        <f t="shared" si="85"/>
        <v>13</v>
      </c>
      <c r="P84" s="262">
        <f t="shared" si="86"/>
        <v>12</v>
      </c>
      <c r="Q84" s="245">
        <f t="shared" si="87"/>
        <v>17</v>
      </c>
      <c r="R84" s="260">
        <f t="shared" si="97"/>
        <v>64</v>
      </c>
      <c r="S84" s="151">
        <v>7</v>
      </c>
      <c r="T84" s="151">
        <v>11</v>
      </c>
      <c r="U84" s="151">
        <v>7</v>
      </c>
      <c r="V84" s="151">
        <v>12</v>
      </c>
      <c r="W84" s="151">
        <v>10</v>
      </c>
      <c r="X84" s="151">
        <v>17</v>
      </c>
      <c r="Y84" s="262">
        <f t="shared" si="99"/>
        <v>3</v>
      </c>
      <c r="Z84" s="26">
        <v>0</v>
      </c>
      <c r="AA84" s="26"/>
      <c r="AB84" s="26"/>
      <c r="AC84" s="26">
        <v>1</v>
      </c>
      <c r="AD84" s="26">
        <v>2</v>
      </c>
      <c r="AE84" s="21"/>
      <c r="AF84" s="260">
        <f t="shared" si="96"/>
        <v>0</v>
      </c>
      <c r="AG84" s="26"/>
      <c r="AH84" s="26"/>
      <c r="AI84" s="26"/>
      <c r="AJ84" s="26"/>
      <c r="AK84" s="26"/>
      <c r="AL84" s="21"/>
      <c r="AM84" s="13"/>
      <c r="AN84" s="247">
        <f t="shared" si="81"/>
        <v>67</v>
      </c>
      <c r="AO84" s="21">
        <v>46</v>
      </c>
      <c r="AP84" s="21">
        <v>21</v>
      </c>
      <c r="AR84" s="176" t="str">
        <f t="shared" si="98"/>
        <v>〇</v>
      </c>
    </row>
    <row r="85" spans="1:44" ht="18" customHeight="1" x14ac:dyDescent="0.2">
      <c r="A85" s="20" t="s">
        <v>185</v>
      </c>
      <c r="B85" s="262">
        <f t="shared" si="94"/>
        <v>6</v>
      </c>
      <c r="C85" s="26">
        <v>1</v>
      </c>
      <c r="D85" s="26"/>
      <c r="E85" s="26"/>
      <c r="F85" s="26">
        <v>1</v>
      </c>
      <c r="G85" s="26">
        <v>1</v>
      </c>
      <c r="H85" s="26">
        <v>1</v>
      </c>
      <c r="I85" s="26">
        <v>1</v>
      </c>
      <c r="J85" s="21">
        <v>1</v>
      </c>
      <c r="K85" s="262">
        <f t="shared" si="95"/>
        <v>65</v>
      </c>
      <c r="L85" s="262">
        <f t="shared" si="82"/>
        <v>11</v>
      </c>
      <c r="M85" s="262">
        <f t="shared" si="83"/>
        <v>10</v>
      </c>
      <c r="N85" s="262">
        <f t="shared" si="84"/>
        <v>5</v>
      </c>
      <c r="O85" s="262">
        <f t="shared" si="85"/>
        <v>14</v>
      </c>
      <c r="P85" s="262">
        <f t="shared" si="86"/>
        <v>11</v>
      </c>
      <c r="Q85" s="245">
        <f t="shared" si="87"/>
        <v>14</v>
      </c>
      <c r="R85" s="260">
        <f t="shared" si="97"/>
        <v>48</v>
      </c>
      <c r="S85" s="151">
        <v>10</v>
      </c>
      <c r="T85" s="151"/>
      <c r="U85" s="151"/>
      <c r="V85" s="151">
        <v>13</v>
      </c>
      <c r="W85" s="151">
        <v>11</v>
      </c>
      <c r="X85" s="151">
        <v>14</v>
      </c>
      <c r="Y85" s="262">
        <f t="shared" si="99"/>
        <v>3</v>
      </c>
      <c r="Z85" s="26">
        <v>1</v>
      </c>
      <c r="AA85" s="26"/>
      <c r="AB85" s="26">
        <v>1</v>
      </c>
      <c r="AC85" s="26">
        <v>1</v>
      </c>
      <c r="AD85" s="26"/>
      <c r="AE85" s="21"/>
      <c r="AF85" s="260">
        <f t="shared" si="96"/>
        <v>14</v>
      </c>
      <c r="AG85" s="26"/>
      <c r="AH85" s="26">
        <v>10</v>
      </c>
      <c r="AI85" s="26">
        <v>4</v>
      </c>
      <c r="AJ85" s="26"/>
      <c r="AK85" s="26"/>
      <c r="AL85" s="21"/>
      <c r="AM85" s="13"/>
      <c r="AN85" s="247">
        <f t="shared" si="81"/>
        <v>65</v>
      </c>
      <c r="AO85" s="21">
        <v>36</v>
      </c>
      <c r="AP85" s="21">
        <v>29</v>
      </c>
      <c r="AR85" s="176" t="str">
        <f t="shared" si="98"/>
        <v>〇</v>
      </c>
    </row>
    <row r="86" spans="1:44" ht="18" customHeight="1" x14ac:dyDescent="0.2">
      <c r="A86" s="20" t="s">
        <v>277</v>
      </c>
      <c r="B86" s="262">
        <f t="shared" si="94"/>
        <v>34</v>
      </c>
      <c r="C86" s="26">
        <v>4</v>
      </c>
      <c r="D86" s="26">
        <v>5</v>
      </c>
      <c r="E86" s="26">
        <v>5</v>
      </c>
      <c r="F86" s="26">
        <v>4</v>
      </c>
      <c r="G86" s="26">
        <v>6</v>
      </c>
      <c r="H86" s="26">
        <v>6</v>
      </c>
      <c r="I86" s="26"/>
      <c r="J86" s="21">
        <v>4</v>
      </c>
      <c r="K86" s="262">
        <f t="shared" si="95"/>
        <v>1072</v>
      </c>
      <c r="L86" s="262">
        <f t="shared" si="82"/>
        <v>134</v>
      </c>
      <c r="M86" s="262">
        <f t="shared" si="83"/>
        <v>159</v>
      </c>
      <c r="N86" s="262">
        <f t="shared" si="84"/>
        <v>191</v>
      </c>
      <c r="O86" s="262">
        <f t="shared" si="85"/>
        <v>162</v>
      </c>
      <c r="P86" s="262">
        <f t="shared" si="86"/>
        <v>213</v>
      </c>
      <c r="Q86" s="245">
        <f t="shared" si="87"/>
        <v>213</v>
      </c>
      <c r="R86" s="260">
        <f>SUM(S86:X86)</f>
        <v>1051</v>
      </c>
      <c r="S86" s="151">
        <v>134</v>
      </c>
      <c r="T86" s="151">
        <v>156</v>
      </c>
      <c r="U86" s="151">
        <v>185</v>
      </c>
      <c r="V86" s="151">
        <v>158</v>
      </c>
      <c r="W86" s="151">
        <v>209</v>
      </c>
      <c r="X86" s="151">
        <v>209</v>
      </c>
      <c r="Y86" s="262">
        <f t="shared" si="99"/>
        <v>21</v>
      </c>
      <c r="Z86" s="26"/>
      <c r="AA86" s="26">
        <v>3</v>
      </c>
      <c r="AB86" s="26">
        <v>6</v>
      </c>
      <c r="AC86" s="26">
        <v>4</v>
      </c>
      <c r="AD86" s="26">
        <v>4</v>
      </c>
      <c r="AE86" s="21">
        <v>4</v>
      </c>
      <c r="AF86" s="260">
        <f t="shared" si="96"/>
        <v>0</v>
      </c>
      <c r="AG86" s="26"/>
      <c r="AH86" s="26"/>
      <c r="AI86" s="26"/>
      <c r="AJ86" s="26"/>
      <c r="AK86" s="26"/>
      <c r="AL86" s="21"/>
      <c r="AM86" s="13"/>
      <c r="AN86" s="247">
        <f t="shared" si="81"/>
        <v>1072</v>
      </c>
      <c r="AO86" s="21">
        <v>574</v>
      </c>
      <c r="AP86" s="21">
        <v>498</v>
      </c>
      <c r="AR86" s="176" t="str">
        <f t="shared" si="98"/>
        <v>〇</v>
      </c>
    </row>
    <row r="87" spans="1:44" ht="18" customHeight="1" x14ac:dyDescent="0.2">
      <c r="A87" s="20" t="s">
        <v>278</v>
      </c>
      <c r="B87" s="262">
        <f t="shared" si="94"/>
        <v>26</v>
      </c>
      <c r="C87" s="26">
        <v>4</v>
      </c>
      <c r="D87" s="26">
        <v>4</v>
      </c>
      <c r="E87" s="26">
        <v>4</v>
      </c>
      <c r="F87" s="26">
        <v>4</v>
      </c>
      <c r="G87" s="26">
        <v>3</v>
      </c>
      <c r="H87" s="26">
        <v>3</v>
      </c>
      <c r="I87" s="26"/>
      <c r="J87" s="21">
        <v>4</v>
      </c>
      <c r="K87" s="262">
        <f t="shared" si="95"/>
        <v>748</v>
      </c>
      <c r="L87" s="262">
        <f t="shared" si="82"/>
        <v>142</v>
      </c>
      <c r="M87" s="262">
        <f t="shared" si="83"/>
        <v>122</v>
      </c>
      <c r="N87" s="262">
        <f t="shared" si="84"/>
        <v>119</v>
      </c>
      <c r="O87" s="262">
        <f t="shared" si="85"/>
        <v>135</v>
      </c>
      <c r="P87" s="262">
        <f t="shared" si="86"/>
        <v>112</v>
      </c>
      <c r="Q87" s="245">
        <f t="shared" si="87"/>
        <v>118</v>
      </c>
      <c r="R87" s="260">
        <f t="shared" si="97"/>
        <v>731</v>
      </c>
      <c r="S87" s="151">
        <v>135</v>
      </c>
      <c r="T87" s="151">
        <v>119</v>
      </c>
      <c r="U87" s="151">
        <v>117</v>
      </c>
      <c r="V87" s="151">
        <v>134</v>
      </c>
      <c r="W87" s="151">
        <v>111</v>
      </c>
      <c r="X87" s="151">
        <v>115</v>
      </c>
      <c r="Y87" s="262">
        <f t="shared" si="99"/>
        <v>17</v>
      </c>
      <c r="Z87" s="26">
        <v>7</v>
      </c>
      <c r="AA87" s="26">
        <v>3</v>
      </c>
      <c r="AB87" s="26">
        <v>2</v>
      </c>
      <c r="AC87" s="26">
        <v>1</v>
      </c>
      <c r="AD87" s="26">
        <v>1</v>
      </c>
      <c r="AE87" s="21">
        <v>3</v>
      </c>
      <c r="AF87" s="260">
        <f t="shared" si="96"/>
        <v>0</v>
      </c>
      <c r="AG87" s="26"/>
      <c r="AH87" s="26"/>
      <c r="AI87" s="26"/>
      <c r="AJ87" s="26"/>
      <c r="AK87" s="26"/>
      <c r="AL87" s="21"/>
      <c r="AM87" s="13"/>
      <c r="AN87" s="247">
        <f t="shared" si="81"/>
        <v>748</v>
      </c>
      <c r="AO87" s="21">
        <v>367</v>
      </c>
      <c r="AP87" s="21">
        <v>381</v>
      </c>
      <c r="AR87" s="176" t="str">
        <f t="shared" si="98"/>
        <v>〇</v>
      </c>
    </row>
    <row r="88" spans="1:44" ht="18" customHeight="1" x14ac:dyDescent="0.2">
      <c r="A88" s="20" t="s">
        <v>279</v>
      </c>
      <c r="B88" s="262">
        <f t="shared" si="94"/>
        <v>6</v>
      </c>
      <c r="C88" s="144">
        <v>1</v>
      </c>
      <c r="D88" s="144"/>
      <c r="E88" s="144"/>
      <c r="F88" s="144">
        <v>1</v>
      </c>
      <c r="G88" s="144"/>
      <c r="H88" s="144">
        <v>0</v>
      </c>
      <c r="I88" s="144">
        <v>2</v>
      </c>
      <c r="J88" s="149">
        <v>2</v>
      </c>
      <c r="K88" s="262">
        <f t="shared" si="95"/>
        <v>37</v>
      </c>
      <c r="L88" s="262">
        <f t="shared" si="82"/>
        <v>8</v>
      </c>
      <c r="M88" s="262">
        <f t="shared" si="83"/>
        <v>2</v>
      </c>
      <c r="N88" s="262">
        <f t="shared" si="84"/>
        <v>9</v>
      </c>
      <c r="O88" s="262">
        <f t="shared" si="85"/>
        <v>7</v>
      </c>
      <c r="P88" s="262">
        <f t="shared" si="86"/>
        <v>10</v>
      </c>
      <c r="Q88" s="245">
        <f t="shared" si="87"/>
        <v>1</v>
      </c>
      <c r="R88" s="260">
        <f t="shared" si="97"/>
        <v>13</v>
      </c>
      <c r="S88" s="151">
        <v>8</v>
      </c>
      <c r="T88" s="151"/>
      <c r="U88" s="151"/>
      <c r="V88" s="151">
        <v>5</v>
      </c>
      <c r="W88" s="151">
        <v>0</v>
      </c>
      <c r="X88" s="151">
        <v>0</v>
      </c>
      <c r="Y88" s="262">
        <f t="shared" si="99"/>
        <v>3</v>
      </c>
      <c r="Z88" s="144">
        <v>0</v>
      </c>
      <c r="AA88" s="144">
        <v>1</v>
      </c>
      <c r="AB88" s="144">
        <v>0</v>
      </c>
      <c r="AC88" s="144">
        <v>2</v>
      </c>
      <c r="AD88" s="144"/>
      <c r="AE88" s="149"/>
      <c r="AF88" s="260">
        <f t="shared" si="96"/>
        <v>21</v>
      </c>
      <c r="AG88" s="26"/>
      <c r="AH88" s="26">
        <v>1</v>
      </c>
      <c r="AI88" s="26">
        <v>9</v>
      </c>
      <c r="AJ88" s="26"/>
      <c r="AK88" s="26">
        <v>10</v>
      </c>
      <c r="AL88" s="21">
        <v>1</v>
      </c>
      <c r="AM88" s="13"/>
      <c r="AN88" s="247">
        <f t="shared" si="81"/>
        <v>37</v>
      </c>
      <c r="AO88" s="21">
        <v>23</v>
      </c>
      <c r="AP88" s="21">
        <v>14</v>
      </c>
      <c r="AR88" s="176" t="str">
        <f t="shared" si="98"/>
        <v>〇</v>
      </c>
    </row>
    <row r="89" spans="1:44" s="470" customFormat="1" ht="18" customHeight="1" x14ac:dyDescent="0.2">
      <c r="A89" s="22" t="s">
        <v>186</v>
      </c>
      <c r="B89" s="263">
        <f t="shared" si="94"/>
        <v>7</v>
      </c>
      <c r="C89" s="25">
        <v>1</v>
      </c>
      <c r="D89" s="25"/>
      <c r="E89" s="25"/>
      <c r="F89" s="25">
        <v>1</v>
      </c>
      <c r="G89" s="25">
        <v>1</v>
      </c>
      <c r="H89" s="25">
        <v>1</v>
      </c>
      <c r="I89" s="25">
        <v>1</v>
      </c>
      <c r="J89" s="23">
        <v>2</v>
      </c>
      <c r="K89" s="263">
        <f t="shared" si="95"/>
        <v>39</v>
      </c>
      <c r="L89" s="263">
        <f t="shared" si="82"/>
        <v>9</v>
      </c>
      <c r="M89" s="263">
        <f t="shared" si="83"/>
        <v>7</v>
      </c>
      <c r="N89" s="263">
        <f t="shared" si="84"/>
        <v>6</v>
      </c>
      <c r="O89" s="263">
        <f t="shared" si="85"/>
        <v>8</v>
      </c>
      <c r="P89" s="263">
        <f t="shared" si="86"/>
        <v>6</v>
      </c>
      <c r="Q89" s="9">
        <f>X89+AE89+AL89</f>
        <v>3</v>
      </c>
      <c r="R89" s="264">
        <f t="shared" si="97"/>
        <v>25</v>
      </c>
      <c r="S89" s="87">
        <v>8</v>
      </c>
      <c r="T89" s="87"/>
      <c r="U89" s="87">
        <v>0</v>
      </c>
      <c r="V89" s="87">
        <v>8</v>
      </c>
      <c r="W89" s="87">
        <v>6</v>
      </c>
      <c r="X89" s="87">
        <v>3</v>
      </c>
      <c r="Y89" s="263">
        <f t="shared" si="99"/>
        <v>2</v>
      </c>
      <c r="Z89" s="25">
        <v>1</v>
      </c>
      <c r="AA89" s="25"/>
      <c r="AB89" s="25">
        <v>1</v>
      </c>
      <c r="AC89" s="25">
        <v>0</v>
      </c>
      <c r="AD89" s="25"/>
      <c r="AE89" s="23"/>
      <c r="AF89" s="264">
        <f t="shared" si="96"/>
        <v>12</v>
      </c>
      <c r="AG89" s="25"/>
      <c r="AH89" s="25">
        <v>7</v>
      </c>
      <c r="AI89" s="25">
        <v>5</v>
      </c>
      <c r="AJ89" s="25"/>
      <c r="AK89" s="25"/>
      <c r="AL89" s="23"/>
      <c r="AM89" s="469"/>
      <c r="AN89" s="249">
        <f t="shared" si="81"/>
        <v>39</v>
      </c>
      <c r="AO89" s="23">
        <v>17</v>
      </c>
      <c r="AP89" s="23">
        <v>22</v>
      </c>
      <c r="AR89" s="471" t="str">
        <f t="shared" si="98"/>
        <v>〇</v>
      </c>
    </row>
    <row r="90" spans="1:44" s="16" customFormat="1" ht="18" customHeight="1" x14ac:dyDescent="0.2">
      <c r="A90" s="17" t="s">
        <v>139</v>
      </c>
      <c r="B90" s="243">
        <f>IF(SUM(B91:B103)=SUM(C90:J90),SUM(C90:J90),"計が一致しません")</f>
        <v>157</v>
      </c>
      <c r="C90" s="243">
        <f>SUM(C91:C103)</f>
        <v>23</v>
      </c>
      <c r="D90" s="243">
        <f t="shared" ref="D90:J90" si="100">SUM(D91:D103)</f>
        <v>19</v>
      </c>
      <c r="E90" s="243">
        <f t="shared" si="100"/>
        <v>23</v>
      </c>
      <c r="F90" s="243">
        <f t="shared" si="100"/>
        <v>22</v>
      </c>
      <c r="G90" s="243">
        <f t="shared" si="100"/>
        <v>21</v>
      </c>
      <c r="H90" s="243">
        <f t="shared" si="100"/>
        <v>20</v>
      </c>
      <c r="I90" s="243">
        <f t="shared" si="100"/>
        <v>0</v>
      </c>
      <c r="J90" s="244">
        <f t="shared" si="100"/>
        <v>29</v>
      </c>
      <c r="K90" s="243">
        <f>IF(SUM(K91:K103)=SUM(L90:Q90),SUM(L90:Q90),"計が一致しません")</f>
        <v>3343</v>
      </c>
      <c r="L90" s="243">
        <f>SUM(L91:L103)</f>
        <v>564</v>
      </c>
      <c r="M90" s="243">
        <f t="shared" ref="M90:Q90" si="101">SUM(M91:M103)</f>
        <v>500</v>
      </c>
      <c r="N90" s="243">
        <f t="shared" si="101"/>
        <v>542</v>
      </c>
      <c r="O90" s="243">
        <f t="shared" si="101"/>
        <v>568</v>
      </c>
      <c r="P90" s="243">
        <f t="shared" si="101"/>
        <v>555</v>
      </c>
      <c r="Q90" s="244">
        <f t="shared" si="101"/>
        <v>614</v>
      </c>
      <c r="R90" s="243">
        <f>IF(SUM(R91:R103)=SUM(S90:X90),SUM(S90:X90),"計が一致しません")</f>
        <v>3230</v>
      </c>
      <c r="S90" s="243">
        <f>SUM(S91:S103)</f>
        <v>547</v>
      </c>
      <c r="T90" s="243">
        <f t="shared" ref="T90:X90" si="102">SUM(T91:T103)</f>
        <v>483</v>
      </c>
      <c r="U90" s="243">
        <f t="shared" si="102"/>
        <v>528</v>
      </c>
      <c r="V90" s="243">
        <f t="shared" si="102"/>
        <v>545</v>
      </c>
      <c r="W90" s="243">
        <f t="shared" si="102"/>
        <v>538</v>
      </c>
      <c r="X90" s="244">
        <f t="shared" si="102"/>
        <v>589</v>
      </c>
      <c r="Y90" s="243">
        <f>IF(SUM(Y91:Y103)=SUM(Z90:AE90),SUM(Z90:AE90),"計が一致しません")</f>
        <v>113</v>
      </c>
      <c r="Z90" s="243">
        <f>SUM(Z91:Z103)</f>
        <v>17</v>
      </c>
      <c r="AA90" s="243">
        <f t="shared" ref="AA90:AE90" si="103">SUM(AA91:AA103)</f>
        <v>17</v>
      </c>
      <c r="AB90" s="243">
        <f t="shared" si="103"/>
        <v>14</v>
      </c>
      <c r="AC90" s="243">
        <f t="shared" si="103"/>
        <v>23</v>
      </c>
      <c r="AD90" s="243">
        <f t="shared" si="103"/>
        <v>17</v>
      </c>
      <c r="AE90" s="244">
        <f t="shared" si="103"/>
        <v>25</v>
      </c>
      <c r="AF90" s="243">
        <f>IF(SUM(AF91:AF103)=SUM(AG90:AL90),SUM(AG90:AL90),"計が一致しません")</f>
        <v>0</v>
      </c>
      <c r="AG90" s="243">
        <v>0</v>
      </c>
      <c r="AH90" s="243">
        <v>0</v>
      </c>
      <c r="AI90" s="243">
        <v>0</v>
      </c>
      <c r="AJ90" s="243">
        <v>0</v>
      </c>
      <c r="AK90" s="243">
        <v>0</v>
      </c>
      <c r="AL90" s="244">
        <v>0</v>
      </c>
      <c r="AM90" s="30"/>
      <c r="AN90" s="243">
        <f>IF(SUM(AN91:AN103)=SUM(AO90:AP90),SUM(AO90:AP90),"計が一致しません")</f>
        <v>3343</v>
      </c>
      <c r="AO90" s="468">
        <f>SUM(AO91:AO103)</f>
        <v>1734</v>
      </c>
      <c r="AP90" s="468">
        <f>SUM(AP91:AP103)</f>
        <v>1609</v>
      </c>
      <c r="AR90" s="176" t="str">
        <f t="shared" si="98"/>
        <v>〇</v>
      </c>
    </row>
    <row r="91" spans="1:44" ht="18" customHeight="1" x14ac:dyDescent="0.2">
      <c r="A91" s="18" t="s">
        <v>280</v>
      </c>
      <c r="B91" s="259">
        <f t="shared" si="94"/>
        <v>9</v>
      </c>
      <c r="C91" s="24">
        <v>1</v>
      </c>
      <c r="D91" s="24">
        <v>1</v>
      </c>
      <c r="E91" s="24">
        <v>1</v>
      </c>
      <c r="F91" s="24">
        <v>1</v>
      </c>
      <c r="G91" s="24">
        <v>1</v>
      </c>
      <c r="H91" s="24">
        <v>1</v>
      </c>
      <c r="I91" s="24"/>
      <c r="J91" s="19">
        <v>3</v>
      </c>
      <c r="K91" s="259">
        <f t="shared" si="95"/>
        <v>161</v>
      </c>
      <c r="L91" s="259">
        <f>S91+Z91+AG91</f>
        <v>27</v>
      </c>
      <c r="M91" s="259">
        <f>T91+AA91+AH91</f>
        <v>26</v>
      </c>
      <c r="N91" s="259">
        <f>U91+AB91+AI91</f>
        <v>25</v>
      </c>
      <c r="O91" s="259">
        <f t="shared" ref="O91" si="104">V91+AC91+AJ91</f>
        <v>26</v>
      </c>
      <c r="P91" s="259">
        <f t="shared" ref="P91" si="105">W91+AD91+AK91</f>
        <v>26</v>
      </c>
      <c r="Q91" s="235">
        <f t="shared" ref="Q91" si="106">X91+AE91+AL91</f>
        <v>31</v>
      </c>
      <c r="R91" s="265">
        <f t="shared" si="97"/>
        <v>148</v>
      </c>
      <c r="S91" s="163">
        <v>24</v>
      </c>
      <c r="T91" s="163">
        <v>24</v>
      </c>
      <c r="U91" s="163">
        <v>23</v>
      </c>
      <c r="V91" s="163">
        <v>26</v>
      </c>
      <c r="W91" s="163">
        <v>23</v>
      </c>
      <c r="X91" s="163">
        <v>28</v>
      </c>
      <c r="Y91" s="259">
        <f t="shared" si="99"/>
        <v>13</v>
      </c>
      <c r="Z91" s="24">
        <v>3</v>
      </c>
      <c r="AA91" s="24">
        <v>2</v>
      </c>
      <c r="AB91" s="24">
        <v>2</v>
      </c>
      <c r="AC91" s="24"/>
      <c r="AD91" s="24">
        <v>3</v>
      </c>
      <c r="AE91" s="19">
        <v>3</v>
      </c>
      <c r="AF91" s="265">
        <f t="shared" si="96"/>
        <v>0</v>
      </c>
      <c r="AG91" s="24">
        <v>0</v>
      </c>
      <c r="AH91" s="24">
        <v>0</v>
      </c>
      <c r="AI91" s="24">
        <v>0</v>
      </c>
      <c r="AJ91" s="24">
        <v>0</v>
      </c>
      <c r="AK91" s="24">
        <v>0</v>
      </c>
      <c r="AL91" s="19">
        <v>0</v>
      </c>
      <c r="AM91" s="13"/>
      <c r="AN91" s="246">
        <f t="shared" ref="AN91:AN103" si="107">SUM(AO91:AP91)</f>
        <v>161</v>
      </c>
      <c r="AO91" s="19">
        <v>89</v>
      </c>
      <c r="AP91" s="19">
        <v>72</v>
      </c>
      <c r="AR91" s="176" t="str">
        <f t="shared" si="98"/>
        <v>〇</v>
      </c>
    </row>
    <row r="92" spans="1:44" ht="18" customHeight="1" x14ac:dyDescent="0.2">
      <c r="A92" s="20" t="s">
        <v>281</v>
      </c>
      <c r="B92" s="262">
        <f t="shared" si="94"/>
        <v>8</v>
      </c>
      <c r="C92" s="26">
        <v>1</v>
      </c>
      <c r="D92" s="26">
        <v>1</v>
      </c>
      <c r="E92" s="26">
        <v>1</v>
      </c>
      <c r="F92" s="26">
        <v>1</v>
      </c>
      <c r="G92" s="26">
        <v>1</v>
      </c>
      <c r="H92" s="26">
        <v>1</v>
      </c>
      <c r="I92" s="26"/>
      <c r="J92" s="21">
        <v>2</v>
      </c>
      <c r="K92" s="262">
        <f t="shared" si="95"/>
        <v>182</v>
      </c>
      <c r="L92" s="262">
        <f t="shared" ref="L92:L103" si="108">S92+Z92+AG92</f>
        <v>36</v>
      </c>
      <c r="M92" s="262">
        <f t="shared" ref="M92:M103" si="109">T92+AA92+AH92</f>
        <v>27</v>
      </c>
      <c r="N92" s="262">
        <f t="shared" ref="N92:N103" si="110">U92+AB92+AI92</f>
        <v>31</v>
      </c>
      <c r="O92" s="262">
        <f t="shared" ref="O92:O103" si="111">V92+AC92+AJ92</f>
        <v>31</v>
      </c>
      <c r="P92" s="262">
        <f t="shared" ref="P92:P103" si="112">W92+AD92+AK92</f>
        <v>25</v>
      </c>
      <c r="Q92" s="245">
        <f t="shared" ref="Q92:Q103" si="113">X92+AE92+AL92</f>
        <v>32</v>
      </c>
      <c r="R92" s="260">
        <f t="shared" si="97"/>
        <v>175</v>
      </c>
      <c r="S92" s="151">
        <v>36</v>
      </c>
      <c r="T92" s="151">
        <v>26</v>
      </c>
      <c r="U92" s="151">
        <v>29</v>
      </c>
      <c r="V92" s="151">
        <v>29</v>
      </c>
      <c r="W92" s="151">
        <v>23</v>
      </c>
      <c r="X92" s="151">
        <v>32</v>
      </c>
      <c r="Y92" s="262">
        <f t="shared" si="99"/>
        <v>7</v>
      </c>
      <c r="Z92" s="26"/>
      <c r="AA92" s="26">
        <v>1</v>
      </c>
      <c r="AB92" s="26">
        <v>2</v>
      </c>
      <c r="AC92" s="26">
        <v>2</v>
      </c>
      <c r="AD92" s="26">
        <v>2</v>
      </c>
      <c r="AE92" s="21"/>
      <c r="AF92" s="260">
        <f t="shared" si="96"/>
        <v>0</v>
      </c>
      <c r="AG92" s="26">
        <v>0</v>
      </c>
      <c r="AH92" s="26">
        <v>0</v>
      </c>
      <c r="AI92" s="26">
        <v>0</v>
      </c>
      <c r="AJ92" s="26">
        <v>0</v>
      </c>
      <c r="AK92" s="26">
        <v>0</v>
      </c>
      <c r="AL92" s="21">
        <v>0</v>
      </c>
      <c r="AM92" s="13"/>
      <c r="AN92" s="247">
        <f t="shared" si="107"/>
        <v>182</v>
      </c>
      <c r="AO92" s="21">
        <v>107</v>
      </c>
      <c r="AP92" s="21">
        <v>75</v>
      </c>
      <c r="AR92" s="176" t="str">
        <f t="shared" si="98"/>
        <v>〇</v>
      </c>
    </row>
    <row r="93" spans="1:44" ht="18" customHeight="1" x14ac:dyDescent="0.2">
      <c r="A93" s="20" t="s">
        <v>376</v>
      </c>
      <c r="B93" s="262">
        <f t="shared" si="94"/>
        <v>14</v>
      </c>
      <c r="C93" s="26">
        <v>2</v>
      </c>
      <c r="D93" s="26">
        <v>1</v>
      </c>
      <c r="E93" s="26">
        <v>2</v>
      </c>
      <c r="F93" s="26">
        <v>2</v>
      </c>
      <c r="G93" s="26">
        <v>2</v>
      </c>
      <c r="H93" s="26">
        <v>2</v>
      </c>
      <c r="I93" s="26"/>
      <c r="J93" s="21">
        <v>3</v>
      </c>
      <c r="K93" s="262">
        <f t="shared" si="95"/>
        <v>279</v>
      </c>
      <c r="L93" s="262">
        <f t="shared" si="108"/>
        <v>42</v>
      </c>
      <c r="M93" s="262">
        <f t="shared" si="109"/>
        <v>31</v>
      </c>
      <c r="N93" s="262">
        <f t="shared" si="110"/>
        <v>46</v>
      </c>
      <c r="O93" s="262">
        <f t="shared" si="111"/>
        <v>51</v>
      </c>
      <c r="P93" s="262">
        <f t="shared" si="112"/>
        <v>48</v>
      </c>
      <c r="Q93" s="245">
        <f t="shared" si="113"/>
        <v>61</v>
      </c>
      <c r="R93" s="260">
        <f t="shared" si="97"/>
        <v>265</v>
      </c>
      <c r="S93" s="151">
        <v>40</v>
      </c>
      <c r="T93" s="151">
        <v>28</v>
      </c>
      <c r="U93" s="151">
        <v>44</v>
      </c>
      <c r="V93" s="151">
        <v>49</v>
      </c>
      <c r="W93" s="151">
        <v>47</v>
      </c>
      <c r="X93" s="151">
        <v>57</v>
      </c>
      <c r="Y93" s="262">
        <f t="shared" si="99"/>
        <v>14</v>
      </c>
      <c r="Z93" s="26">
        <v>2</v>
      </c>
      <c r="AA93" s="26">
        <v>3</v>
      </c>
      <c r="AB93" s="26">
        <v>2</v>
      </c>
      <c r="AC93" s="26">
        <v>2</v>
      </c>
      <c r="AD93" s="26">
        <v>1</v>
      </c>
      <c r="AE93" s="21">
        <v>4</v>
      </c>
      <c r="AF93" s="260">
        <f t="shared" si="96"/>
        <v>0</v>
      </c>
      <c r="AG93" s="26">
        <v>0</v>
      </c>
      <c r="AH93" s="26">
        <v>0</v>
      </c>
      <c r="AI93" s="26">
        <v>0</v>
      </c>
      <c r="AJ93" s="26">
        <v>0</v>
      </c>
      <c r="AK93" s="26">
        <v>0</v>
      </c>
      <c r="AL93" s="21">
        <v>0</v>
      </c>
      <c r="AM93" s="13"/>
      <c r="AN93" s="247">
        <f t="shared" si="107"/>
        <v>279</v>
      </c>
      <c r="AO93" s="21">
        <v>156</v>
      </c>
      <c r="AP93" s="21">
        <v>123</v>
      </c>
      <c r="AR93" s="176" t="str">
        <f t="shared" si="98"/>
        <v>〇</v>
      </c>
    </row>
    <row r="94" spans="1:44" ht="18" customHeight="1" x14ac:dyDescent="0.2">
      <c r="A94" s="20" t="s">
        <v>282</v>
      </c>
      <c r="B94" s="262">
        <f t="shared" si="94"/>
        <v>13</v>
      </c>
      <c r="C94" s="26">
        <v>2</v>
      </c>
      <c r="D94" s="26">
        <v>1</v>
      </c>
      <c r="E94" s="26">
        <v>2</v>
      </c>
      <c r="F94" s="26">
        <v>2</v>
      </c>
      <c r="G94" s="26">
        <v>2</v>
      </c>
      <c r="H94" s="26">
        <v>2</v>
      </c>
      <c r="I94" s="26"/>
      <c r="J94" s="21">
        <v>2</v>
      </c>
      <c r="K94" s="262">
        <f t="shared" si="95"/>
        <v>235</v>
      </c>
      <c r="L94" s="262">
        <f t="shared" si="108"/>
        <v>40</v>
      </c>
      <c r="M94" s="262">
        <f t="shared" si="109"/>
        <v>29</v>
      </c>
      <c r="N94" s="262">
        <f t="shared" si="110"/>
        <v>38</v>
      </c>
      <c r="O94" s="262">
        <f t="shared" si="111"/>
        <v>41</v>
      </c>
      <c r="P94" s="262">
        <f t="shared" si="112"/>
        <v>42</v>
      </c>
      <c r="Q94" s="245">
        <f t="shared" si="113"/>
        <v>45</v>
      </c>
      <c r="R94" s="260">
        <f t="shared" si="97"/>
        <v>231</v>
      </c>
      <c r="S94" s="151">
        <v>39</v>
      </c>
      <c r="T94" s="151">
        <v>28</v>
      </c>
      <c r="U94" s="151">
        <v>38</v>
      </c>
      <c r="V94" s="151">
        <v>41</v>
      </c>
      <c r="W94" s="151">
        <v>41</v>
      </c>
      <c r="X94" s="151">
        <v>44</v>
      </c>
      <c r="Y94" s="262">
        <f t="shared" si="99"/>
        <v>4</v>
      </c>
      <c r="Z94" s="26">
        <v>1</v>
      </c>
      <c r="AA94" s="26">
        <v>1</v>
      </c>
      <c r="AB94" s="26"/>
      <c r="AC94" s="26"/>
      <c r="AD94" s="26">
        <v>1</v>
      </c>
      <c r="AE94" s="21">
        <v>1</v>
      </c>
      <c r="AF94" s="260">
        <f t="shared" si="96"/>
        <v>0</v>
      </c>
      <c r="AG94" s="26">
        <v>0</v>
      </c>
      <c r="AH94" s="26">
        <v>0</v>
      </c>
      <c r="AI94" s="26">
        <v>0</v>
      </c>
      <c r="AJ94" s="26">
        <v>0</v>
      </c>
      <c r="AK94" s="26">
        <v>0</v>
      </c>
      <c r="AL94" s="21">
        <v>0</v>
      </c>
      <c r="AM94" s="13"/>
      <c r="AN94" s="247">
        <f t="shared" si="107"/>
        <v>235</v>
      </c>
      <c r="AO94" s="21">
        <v>113</v>
      </c>
      <c r="AP94" s="21">
        <v>122</v>
      </c>
      <c r="AR94" s="176" t="str">
        <f t="shared" si="98"/>
        <v>〇</v>
      </c>
    </row>
    <row r="95" spans="1:44" ht="18" customHeight="1" x14ac:dyDescent="0.2">
      <c r="A95" s="20" t="s">
        <v>283</v>
      </c>
      <c r="B95" s="262">
        <f t="shared" si="94"/>
        <v>14</v>
      </c>
      <c r="C95" s="26">
        <v>2</v>
      </c>
      <c r="D95" s="26">
        <v>2</v>
      </c>
      <c r="E95" s="26">
        <v>2</v>
      </c>
      <c r="F95" s="26">
        <v>2</v>
      </c>
      <c r="G95" s="26">
        <v>2</v>
      </c>
      <c r="H95" s="26">
        <v>2</v>
      </c>
      <c r="I95" s="26"/>
      <c r="J95" s="21">
        <v>2</v>
      </c>
      <c r="K95" s="262">
        <f t="shared" si="95"/>
        <v>306</v>
      </c>
      <c r="L95" s="262">
        <f t="shared" si="108"/>
        <v>50</v>
      </c>
      <c r="M95" s="262">
        <f t="shared" si="109"/>
        <v>57</v>
      </c>
      <c r="N95" s="262">
        <f t="shared" si="110"/>
        <v>51</v>
      </c>
      <c r="O95" s="262">
        <f t="shared" si="111"/>
        <v>38</v>
      </c>
      <c r="P95" s="262">
        <f t="shared" si="112"/>
        <v>54</v>
      </c>
      <c r="Q95" s="245">
        <f t="shared" si="113"/>
        <v>56</v>
      </c>
      <c r="R95" s="260">
        <f t="shared" si="97"/>
        <v>302</v>
      </c>
      <c r="S95" s="151">
        <v>50</v>
      </c>
      <c r="T95" s="151">
        <v>56</v>
      </c>
      <c r="U95" s="151">
        <v>51</v>
      </c>
      <c r="V95" s="151">
        <v>38</v>
      </c>
      <c r="W95" s="151">
        <v>52</v>
      </c>
      <c r="X95" s="151">
        <v>55</v>
      </c>
      <c r="Y95" s="262">
        <f t="shared" si="99"/>
        <v>4</v>
      </c>
      <c r="Z95" s="26"/>
      <c r="AA95" s="26">
        <v>1</v>
      </c>
      <c r="AB95" s="26"/>
      <c r="AC95" s="26"/>
      <c r="AD95" s="26">
        <v>2</v>
      </c>
      <c r="AE95" s="21">
        <v>1</v>
      </c>
      <c r="AF95" s="260">
        <f t="shared" si="96"/>
        <v>0</v>
      </c>
      <c r="AG95" s="26">
        <v>0</v>
      </c>
      <c r="AH95" s="26">
        <v>0</v>
      </c>
      <c r="AI95" s="26">
        <v>0</v>
      </c>
      <c r="AJ95" s="26">
        <v>0</v>
      </c>
      <c r="AK95" s="26">
        <v>0</v>
      </c>
      <c r="AL95" s="21">
        <v>0</v>
      </c>
      <c r="AM95" s="13"/>
      <c r="AN95" s="247">
        <f t="shared" si="107"/>
        <v>306</v>
      </c>
      <c r="AO95" s="21">
        <v>154</v>
      </c>
      <c r="AP95" s="21">
        <v>152</v>
      </c>
      <c r="AR95" s="176" t="str">
        <f t="shared" si="98"/>
        <v>〇</v>
      </c>
    </row>
    <row r="96" spans="1:44" ht="18" customHeight="1" x14ac:dyDescent="0.2">
      <c r="A96" s="20" t="s">
        <v>284</v>
      </c>
      <c r="B96" s="262">
        <f t="shared" si="94"/>
        <v>17</v>
      </c>
      <c r="C96" s="26">
        <v>2</v>
      </c>
      <c r="D96" s="26">
        <v>3</v>
      </c>
      <c r="E96" s="26">
        <v>3</v>
      </c>
      <c r="F96" s="26">
        <v>2</v>
      </c>
      <c r="G96" s="26">
        <v>2</v>
      </c>
      <c r="H96" s="26">
        <v>3</v>
      </c>
      <c r="I96" s="26"/>
      <c r="J96" s="21">
        <v>2</v>
      </c>
      <c r="K96" s="262">
        <f t="shared" si="95"/>
        <v>457</v>
      </c>
      <c r="L96" s="262">
        <f t="shared" si="108"/>
        <v>66</v>
      </c>
      <c r="M96" s="262">
        <f t="shared" si="109"/>
        <v>74</v>
      </c>
      <c r="N96" s="262">
        <f t="shared" si="110"/>
        <v>80</v>
      </c>
      <c r="O96" s="262">
        <f t="shared" si="111"/>
        <v>62</v>
      </c>
      <c r="P96" s="262">
        <f t="shared" si="112"/>
        <v>76</v>
      </c>
      <c r="Q96" s="245">
        <f t="shared" si="113"/>
        <v>99</v>
      </c>
      <c r="R96" s="260">
        <f t="shared" si="97"/>
        <v>445</v>
      </c>
      <c r="S96" s="151">
        <v>63</v>
      </c>
      <c r="T96" s="151">
        <v>73</v>
      </c>
      <c r="U96" s="151">
        <v>78</v>
      </c>
      <c r="V96" s="151">
        <v>59</v>
      </c>
      <c r="W96" s="151">
        <v>74</v>
      </c>
      <c r="X96" s="151">
        <v>98</v>
      </c>
      <c r="Y96" s="262">
        <f t="shared" si="99"/>
        <v>12</v>
      </c>
      <c r="Z96" s="26">
        <v>3</v>
      </c>
      <c r="AA96" s="26">
        <v>1</v>
      </c>
      <c r="AB96" s="26">
        <v>2</v>
      </c>
      <c r="AC96" s="26">
        <v>3</v>
      </c>
      <c r="AD96" s="26">
        <v>2</v>
      </c>
      <c r="AE96" s="21">
        <v>1</v>
      </c>
      <c r="AF96" s="260">
        <f t="shared" si="96"/>
        <v>0</v>
      </c>
      <c r="AG96" s="26">
        <v>0</v>
      </c>
      <c r="AH96" s="26">
        <v>0</v>
      </c>
      <c r="AI96" s="26">
        <v>0</v>
      </c>
      <c r="AJ96" s="26">
        <v>0</v>
      </c>
      <c r="AK96" s="26">
        <v>0</v>
      </c>
      <c r="AL96" s="21">
        <v>0</v>
      </c>
      <c r="AM96" s="13"/>
      <c r="AN96" s="247">
        <f t="shared" si="107"/>
        <v>457</v>
      </c>
      <c r="AO96" s="21">
        <v>227</v>
      </c>
      <c r="AP96" s="21">
        <v>230</v>
      </c>
      <c r="AR96" s="176" t="str">
        <f t="shared" si="98"/>
        <v>〇</v>
      </c>
    </row>
    <row r="97" spans="1:44" ht="18" customHeight="1" x14ac:dyDescent="0.2">
      <c r="A97" s="20" t="s">
        <v>191</v>
      </c>
      <c r="B97" s="262">
        <f t="shared" si="94"/>
        <v>14</v>
      </c>
      <c r="C97" s="26">
        <v>2</v>
      </c>
      <c r="D97" s="26">
        <v>2</v>
      </c>
      <c r="E97" s="26">
        <v>2</v>
      </c>
      <c r="F97" s="26">
        <v>2</v>
      </c>
      <c r="G97" s="26">
        <v>2</v>
      </c>
      <c r="H97" s="26">
        <v>1</v>
      </c>
      <c r="I97" s="26"/>
      <c r="J97" s="21">
        <v>3</v>
      </c>
      <c r="K97" s="262">
        <f t="shared" si="95"/>
        <v>258</v>
      </c>
      <c r="L97" s="262">
        <f t="shared" si="108"/>
        <v>38</v>
      </c>
      <c r="M97" s="262">
        <f t="shared" si="109"/>
        <v>42</v>
      </c>
      <c r="N97" s="262">
        <f t="shared" si="110"/>
        <v>40</v>
      </c>
      <c r="O97" s="262">
        <f t="shared" si="111"/>
        <v>51</v>
      </c>
      <c r="P97" s="262">
        <f t="shared" si="112"/>
        <v>47</v>
      </c>
      <c r="Q97" s="245">
        <f t="shared" si="113"/>
        <v>40</v>
      </c>
      <c r="R97" s="260">
        <f t="shared" si="97"/>
        <v>251</v>
      </c>
      <c r="S97" s="151">
        <v>38</v>
      </c>
      <c r="T97" s="151">
        <v>41</v>
      </c>
      <c r="U97" s="151">
        <v>40</v>
      </c>
      <c r="V97" s="151">
        <v>48</v>
      </c>
      <c r="W97" s="151">
        <v>46</v>
      </c>
      <c r="X97" s="151">
        <v>38</v>
      </c>
      <c r="Y97" s="262">
        <f t="shared" si="99"/>
        <v>7</v>
      </c>
      <c r="Z97" s="26"/>
      <c r="AA97" s="26">
        <v>1</v>
      </c>
      <c r="AB97" s="26"/>
      <c r="AC97" s="26">
        <v>3</v>
      </c>
      <c r="AD97" s="26">
        <v>1</v>
      </c>
      <c r="AE97" s="21">
        <v>2</v>
      </c>
      <c r="AF97" s="260">
        <f t="shared" si="96"/>
        <v>0</v>
      </c>
      <c r="AG97" s="26">
        <v>0</v>
      </c>
      <c r="AH97" s="26">
        <v>0</v>
      </c>
      <c r="AI97" s="26">
        <v>0</v>
      </c>
      <c r="AJ97" s="26">
        <v>0</v>
      </c>
      <c r="AK97" s="26">
        <v>0</v>
      </c>
      <c r="AL97" s="21">
        <v>0</v>
      </c>
      <c r="AM97" s="13"/>
      <c r="AN97" s="247">
        <f t="shared" si="107"/>
        <v>258</v>
      </c>
      <c r="AO97" s="21">
        <v>120</v>
      </c>
      <c r="AP97" s="21">
        <v>138</v>
      </c>
      <c r="AR97" s="176" t="str">
        <f t="shared" si="98"/>
        <v>〇</v>
      </c>
    </row>
    <row r="98" spans="1:44" ht="18" customHeight="1" x14ac:dyDescent="0.2">
      <c r="A98" s="20" t="s">
        <v>285</v>
      </c>
      <c r="B98" s="262">
        <f t="shared" si="94"/>
        <v>14</v>
      </c>
      <c r="C98" s="26">
        <v>2</v>
      </c>
      <c r="D98" s="26">
        <v>1</v>
      </c>
      <c r="E98" s="26">
        <v>2</v>
      </c>
      <c r="F98" s="26">
        <v>2</v>
      </c>
      <c r="G98" s="26">
        <v>2</v>
      </c>
      <c r="H98" s="26">
        <v>2</v>
      </c>
      <c r="I98" s="26"/>
      <c r="J98" s="21">
        <v>3</v>
      </c>
      <c r="K98" s="262">
        <f t="shared" si="95"/>
        <v>284</v>
      </c>
      <c r="L98" s="262">
        <f t="shared" si="108"/>
        <v>59</v>
      </c>
      <c r="M98" s="262">
        <f t="shared" si="109"/>
        <v>34</v>
      </c>
      <c r="N98" s="262">
        <f t="shared" si="110"/>
        <v>39</v>
      </c>
      <c r="O98" s="262">
        <f t="shared" si="111"/>
        <v>56</v>
      </c>
      <c r="P98" s="262">
        <f t="shared" si="112"/>
        <v>50</v>
      </c>
      <c r="Q98" s="245">
        <f t="shared" si="113"/>
        <v>46</v>
      </c>
      <c r="R98" s="260">
        <f t="shared" si="97"/>
        <v>268</v>
      </c>
      <c r="S98" s="151">
        <v>57</v>
      </c>
      <c r="T98" s="151">
        <v>32</v>
      </c>
      <c r="U98" s="151">
        <v>38</v>
      </c>
      <c r="V98" s="151">
        <v>52</v>
      </c>
      <c r="W98" s="151">
        <v>47</v>
      </c>
      <c r="X98" s="151">
        <v>42</v>
      </c>
      <c r="Y98" s="262">
        <f t="shared" si="99"/>
        <v>16</v>
      </c>
      <c r="Z98" s="26">
        <v>2</v>
      </c>
      <c r="AA98" s="26">
        <v>2</v>
      </c>
      <c r="AB98" s="26">
        <v>1</v>
      </c>
      <c r="AC98" s="26">
        <v>4</v>
      </c>
      <c r="AD98" s="26">
        <v>3</v>
      </c>
      <c r="AE98" s="21">
        <v>4</v>
      </c>
      <c r="AF98" s="260">
        <f t="shared" si="96"/>
        <v>0</v>
      </c>
      <c r="AG98" s="26">
        <v>0</v>
      </c>
      <c r="AH98" s="26">
        <v>0</v>
      </c>
      <c r="AI98" s="26">
        <v>0</v>
      </c>
      <c r="AJ98" s="26">
        <v>0</v>
      </c>
      <c r="AK98" s="26">
        <v>0</v>
      </c>
      <c r="AL98" s="21">
        <v>0</v>
      </c>
      <c r="AM98" s="13"/>
      <c r="AN98" s="247">
        <f t="shared" si="107"/>
        <v>284</v>
      </c>
      <c r="AO98" s="21">
        <v>145</v>
      </c>
      <c r="AP98" s="21">
        <v>139</v>
      </c>
      <c r="AR98" s="176" t="str">
        <f t="shared" si="98"/>
        <v>〇</v>
      </c>
    </row>
    <row r="99" spans="1:44" ht="18" customHeight="1" x14ac:dyDescent="0.2">
      <c r="A99" s="20" t="s">
        <v>286</v>
      </c>
      <c r="B99" s="262">
        <f t="shared" si="94"/>
        <v>7</v>
      </c>
      <c r="C99" s="26">
        <v>1</v>
      </c>
      <c r="D99" s="26">
        <v>1</v>
      </c>
      <c r="E99" s="26">
        <v>1</v>
      </c>
      <c r="F99" s="26">
        <v>1</v>
      </c>
      <c r="G99" s="26">
        <v>1</v>
      </c>
      <c r="H99" s="26">
        <v>1</v>
      </c>
      <c r="I99" s="26"/>
      <c r="J99" s="21">
        <v>1</v>
      </c>
      <c r="K99" s="262">
        <f t="shared" si="95"/>
        <v>159</v>
      </c>
      <c r="L99" s="262">
        <f t="shared" si="108"/>
        <v>26</v>
      </c>
      <c r="M99" s="262">
        <f t="shared" si="109"/>
        <v>30</v>
      </c>
      <c r="N99" s="262">
        <f t="shared" si="110"/>
        <v>22</v>
      </c>
      <c r="O99" s="262">
        <f t="shared" si="111"/>
        <v>25</v>
      </c>
      <c r="P99" s="262">
        <f t="shared" si="112"/>
        <v>20</v>
      </c>
      <c r="Q99" s="245">
        <f t="shared" si="113"/>
        <v>36</v>
      </c>
      <c r="R99" s="260">
        <f t="shared" si="97"/>
        <v>156</v>
      </c>
      <c r="S99" s="151">
        <v>26</v>
      </c>
      <c r="T99" s="151">
        <v>30</v>
      </c>
      <c r="U99" s="151">
        <v>22</v>
      </c>
      <c r="V99" s="151">
        <v>24</v>
      </c>
      <c r="W99" s="151">
        <v>19</v>
      </c>
      <c r="X99" s="151">
        <v>35</v>
      </c>
      <c r="Y99" s="262">
        <f t="shared" si="99"/>
        <v>3</v>
      </c>
      <c r="Z99" s="26"/>
      <c r="AA99" s="26"/>
      <c r="AB99" s="26"/>
      <c r="AC99" s="26">
        <v>1</v>
      </c>
      <c r="AD99" s="26">
        <v>1</v>
      </c>
      <c r="AE99" s="21">
        <v>1</v>
      </c>
      <c r="AF99" s="260">
        <f t="shared" si="96"/>
        <v>0</v>
      </c>
      <c r="AG99" s="26">
        <v>0</v>
      </c>
      <c r="AH99" s="26">
        <v>0</v>
      </c>
      <c r="AI99" s="26">
        <v>0</v>
      </c>
      <c r="AJ99" s="26">
        <v>0</v>
      </c>
      <c r="AK99" s="26">
        <v>0</v>
      </c>
      <c r="AL99" s="21">
        <v>0</v>
      </c>
      <c r="AM99" s="13"/>
      <c r="AN99" s="247">
        <f t="shared" si="107"/>
        <v>159</v>
      </c>
      <c r="AO99" s="21">
        <v>89</v>
      </c>
      <c r="AP99" s="21">
        <v>70</v>
      </c>
      <c r="AR99" s="176" t="str">
        <f t="shared" si="98"/>
        <v>〇</v>
      </c>
    </row>
    <row r="100" spans="1:44" ht="18" customHeight="1" x14ac:dyDescent="0.2">
      <c r="A100" s="20" t="s">
        <v>287</v>
      </c>
      <c r="B100" s="262">
        <f t="shared" si="94"/>
        <v>8</v>
      </c>
      <c r="C100" s="26">
        <v>1</v>
      </c>
      <c r="D100" s="26">
        <v>1</v>
      </c>
      <c r="E100" s="26">
        <v>1</v>
      </c>
      <c r="F100" s="26">
        <v>1</v>
      </c>
      <c r="G100" s="26">
        <v>1</v>
      </c>
      <c r="H100" s="26">
        <v>1</v>
      </c>
      <c r="I100" s="26"/>
      <c r="J100" s="21">
        <v>2</v>
      </c>
      <c r="K100" s="262">
        <f t="shared" si="95"/>
        <v>96</v>
      </c>
      <c r="L100" s="262">
        <f t="shared" si="108"/>
        <v>19</v>
      </c>
      <c r="M100" s="262">
        <f t="shared" si="109"/>
        <v>11</v>
      </c>
      <c r="N100" s="262">
        <f t="shared" si="110"/>
        <v>13</v>
      </c>
      <c r="O100" s="262">
        <f t="shared" si="111"/>
        <v>18</v>
      </c>
      <c r="P100" s="262">
        <f t="shared" si="112"/>
        <v>16</v>
      </c>
      <c r="Q100" s="245">
        <f t="shared" si="113"/>
        <v>19</v>
      </c>
      <c r="R100" s="260">
        <f t="shared" si="97"/>
        <v>91</v>
      </c>
      <c r="S100" s="151">
        <v>18</v>
      </c>
      <c r="T100" s="151">
        <v>9</v>
      </c>
      <c r="U100" s="151">
        <v>13</v>
      </c>
      <c r="V100" s="151">
        <v>17</v>
      </c>
      <c r="W100" s="151">
        <v>16</v>
      </c>
      <c r="X100" s="151">
        <v>18</v>
      </c>
      <c r="Y100" s="262">
        <f t="shared" si="99"/>
        <v>5</v>
      </c>
      <c r="Z100" s="26">
        <v>1</v>
      </c>
      <c r="AA100" s="26">
        <v>2</v>
      </c>
      <c r="AB100" s="26"/>
      <c r="AC100" s="26">
        <v>1</v>
      </c>
      <c r="AD100" s="26"/>
      <c r="AE100" s="21">
        <v>1</v>
      </c>
      <c r="AF100" s="260">
        <f t="shared" si="96"/>
        <v>0</v>
      </c>
      <c r="AG100" s="26">
        <v>0</v>
      </c>
      <c r="AH100" s="26">
        <v>0</v>
      </c>
      <c r="AI100" s="26">
        <v>0</v>
      </c>
      <c r="AJ100" s="26">
        <v>0</v>
      </c>
      <c r="AK100" s="26">
        <v>0</v>
      </c>
      <c r="AL100" s="21">
        <v>0</v>
      </c>
      <c r="AM100" s="13"/>
      <c r="AN100" s="247">
        <f t="shared" si="107"/>
        <v>96</v>
      </c>
      <c r="AO100" s="21">
        <v>49</v>
      </c>
      <c r="AP100" s="21">
        <v>47</v>
      </c>
      <c r="AR100" s="176" t="str">
        <f t="shared" si="98"/>
        <v>〇</v>
      </c>
    </row>
    <row r="101" spans="1:44" ht="18" customHeight="1" x14ac:dyDescent="0.2">
      <c r="A101" s="20" t="s">
        <v>288</v>
      </c>
      <c r="B101" s="262">
        <f t="shared" si="94"/>
        <v>12</v>
      </c>
      <c r="C101" s="26">
        <v>2</v>
      </c>
      <c r="D101" s="26">
        <v>2</v>
      </c>
      <c r="E101" s="26">
        <v>1</v>
      </c>
      <c r="F101" s="26">
        <v>2</v>
      </c>
      <c r="G101" s="26">
        <v>2</v>
      </c>
      <c r="H101" s="26">
        <v>1</v>
      </c>
      <c r="I101" s="26"/>
      <c r="J101" s="21">
        <v>2</v>
      </c>
      <c r="K101" s="262">
        <f t="shared" si="95"/>
        <v>240</v>
      </c>
      <c r="L101" s="262">
        <f t="shared" si="108"/>
        <v>36</v>
      </c>
      <c r="M101" s="262">
        <f t="shared" si="109"/>
        <v>41</v>
      </c>
      <c r="N101" s="262">
        <f t="shared" si="110"/>
        <v>35</v>
      </c>
      <c r="O101" s="262">
        <f t="shared" si="111"/>
        <v>39</v>
      </c>
      <c r="P101" s="262">
        <f t="shared" si="112"/>
        <v>47</v>
      </c>
      <c r="Q101" s="245">
        <f t="shared" si="113"/>
        <v>42</v>
      </c>
      <c r="R101" s="260">
        <f t="shared" si="97"/>
        <v>233</v>
      </c>
      <c r="S101" s="151">
        <v>36</v>
      </c>
      <c r="T101" s="151">
        <v>40</v>
      </c>
      <c r="U101" s="151">
        <v>33</v>
      </c>
      <c r="V101" s="151">
        <v>38</v>
      </c>
      <c r="W101" s="151">
        <v>47</v>
      </c>
      <c r="X101" s="151">
        <v>39</v>
      </c>
      <c r="Y101" s="262">
        <f t="shared" si="99"/>
        <v>7</v>
      </c>
      <c r="Z101" s="26"/>
      <c r="AA101" s="26">
        <v>1</v>
      </c>
      <c r="AB101" s="26">
        <v>2</v>
      </c>
      <c r="AC101" s="26">
        <v>1</v>
      </c>
      <c r="AD101" s="26"/>
      <c r="AE101" s="21">
        <v>3</v>
      </c>
      <c r="AF101" s="260">
        <f t="shared" si="96"/>
        <v>0</v>
      </c>
      <c r="AG101" s="26">
        <v>0</v>
      </c>
      <c r="AH101" s="26">
        <v>0</v>
      </c>
      <c r="AI101" s="26">
        <v>0</v>
      </c>
      <c r="AJ101" s="26">
        <v>0</v>
      </c>
      <c r="AK101" s="26">
        <v>0</v>
      </c>
      <c r="AL101" s="21">
        <v>0</v>
      </c>
      <c r="AM101" s="13"/>
      <c r="AN101" s="247">
        <f t="shared" si="107"/>
        <v>240</v>
      </c>
      <c r="AO101" s="21">
        <v>128</v>
      </c>
      <c r="AP101" s="21">
        <v>112</v>
      </c>
      <c r="AR101" s="176" t="str">
        <f t="shared" si="98"/>
        <v>〇</v>
      </c>
    </row>
    <row r="102" spans="1:44" ht="18" customHeight="1" x14ac:dyDescent="0.2">
      <c r="A102" s="20" t="s">
        <v>289</v>
      </c>
      <c r="B102" s="262">
        <f t="shared" si="94"/>
        <v>11</v>
      </c>
      <c r="C102" s="26">
        <v>2</v>
      </c>
      <c r="D102" s="26">
        <v>1</v>
      </c>
      <c r="E102" s="26">
        <v>2</v>
      </c>
      <c r="F102" s="26">
        <v>2</v>
      </c>
      <c r="G102" s="26">
        <v>1</v>
      </c>
      <c r="H102" s="26">
        <v>1</v>
      </c>
      <c r="I102" s="26"/>
      <c r="J102" s="21">
        <v>2</v>
      </c>
      <c r="K102" s="262">
        <f t="shared" si="95"/>
        <v>239</v>
      </c>
      <c r="L102" s="262">
        <f t="shared" si="108"/>
        <v>38</v>
      </c>
      <c r="M102" s="262">
        <f t="shared" si="109"/>
        <v>32</v>
      </c>
      <c r="N102" s="262">
        <f t="shared" si="110"/>
        <v>42</v>
      </c>
      <c r="O102" s="262">
        <f t="shared" si="111"/>
        <v>55</v>
      </c>
      <c r="P102" s="262">
        <f t="shared" si="112"/>
        <v>37</v>
      </c>
      <c r="Q102" s="245">
        <f t="shared" si="113"/>
        <v>35</v>
      </c>
      <c r="R102" s="260">
        <f t="shared" si="97"/>
        <v>230</v>
      </c>
      <c r="S102" s="151">
        <v>37</v>
      </c>
      <c r="T102" s="151">
        <v>32</v>
      </c>
      <c r="U102" s="151">
        <v>40</v>
      </c>
      <c r="V102" s="151">
        <v>51</v>
      </c>
      <c r="W102" s="151">
        <v>37</v>
      </c>
      <c r="X102" s="151">
        <v>33</v>
      </c>
      <c r="Y102" s="262">
        <f t="shared" si="99"/>
        <v>9</v>
      </c>
      <c r="Z102" s="26">
        <v>1</v>
      </c>
      <c r="AA102" s="26"/>
      <c r="AB102" s="26">
        <v>2</v>
      </c>
      <c r="AC102" s="26">
        <v>4</v>
      </c>
      <c r="AD102" s="26"/>
      <c r="AE102" s="21">
        <v>2</v>
      </c>
      <c r="AF102" s="260">
        <f t="shared" si="96"/>
        <v>0</v>
      </c>
      <c r="AG102" s="26">
        <v>0</v>
      </c>
      <c r="AH102" s="26">
        <v>0</v>
      </c>
      <c r="AI102" s="26">
        <v>0</v>
      </c>
      <c r="AJ102" s="26">
        <v>0</v>
      </c>
      <c r="AK102" s="26">
        <v>0</v>
      </c>
      <c r="AL102" s="21">
        <v>0</v>
      </c>
      <c r="AM102" s="13"/>
      <c r="AN102" s="247">
        <f t="shared" si="107"/>
        <v>239</v>
      </c>
      <c r="AO102" s="21">
        <v>123</v>
      </c>
      <c r="AP102" s="21">
        <v>116</v>
      </c>
      <c r="AR102" s="176" t="str">
        <f t="shared" si="98"/>
        <v>〇</v>
      </c>
    </row>
    <row r="103" spans="1:44" ht="18" customHeight="1" x14ac:dyDescent="0.2">
      <c r="A103" s="22" t="s">
        <v>290</v>
      </c>
      <c r="B103" s="263">
        <f t="shared" si="94"/>
        <v>16</v>
      </c>
      <c r="C103" s="25">
        <v>3</v>
      </c>
      <c r="D103" s="25">
        <v>2</v>
      </c>
      <c r="E103" s="25">
        <v>3</v>
      </c>
      <c r="F103" s="25">
        <v>2</v>
      </c>
      <c r="G103" s="25">
        <v>2</v>
      </c>
      <c r="H103" s="25">
        <v>2</v>
      </c>
      <c r="I103" s="25"/>
      <c r="J103" s="23">
        <v>2</v>
      </c>
      <c r="K103" s="263">
        <f t="shared" si="95"/>
        <v>447</v>
      </c>
      <c r="L103" s="263">
        <f t="shared" si="108"/>
        <v>87</v>
      </c>
      <c r="M103" s="263">
        <f t="shared" si="109"/>
        <v>66</v>
      </c>
      <c r="N103" s="263">
        <f t="shared" si="110"/>
        <v>80</v>
      </c>
      <c r="O103" s="263">
        <f t="shared" si="111"/>
        <v>75</v>
      </c>
      <c r="P103" s="263">
        <f t="shared" si="112"/>
        <v>67</v>
      </c>
      <c r="Q103" s="9">
        <f t="shared" si="113"/>
        <v>72</v>
      </c>
      <c r="R103" s="264">
        <f t="shared" si="97"/>
        <v>435</v>
      </c>
      <c r="S103" s="159">
        <v>83</v>
      </c>
      <c r="T103" s="159">
        <v>64</v>
      </c>
      <c r="U103" s="159">
        <v>79</v>
      </c>
      <c r="V103" s="159">
        <v>73</v>
      </c>
      <c r="W103" s="159">
        <v>66</v>
      </c>
      <c r="X103" s="159">
        <v>70</v>
      </c>
      <c r="Y103" s="263">
        <f t="shared" si="99"/>
        <v>12</v>
      </c>
      <c r="Z103" s="25">
        <v>4</v>
      </c>
      <c r="AA103" s="25">
        <v>2</v>
      </c>
      <c r="AB103" s="25">
        <v>1</v>
      </c>
      <c r="AC103" s="25">
        <v>2</v>
      </c>
      <c r="AD103" s="25">
        <v>1</v>
      </c>
      <c r="AE103" s="23">
        <v>2</v>
      </c>
      <c r="AF103" s="264">
        <f t="shared" si="96"/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3">
        <v>0</v>
      </c>
      <c r="AM103" s="13"/>
      <c r="AN103" s="249">
        <f t="shared" si="107"/>
        <v>447</v>
      </c>
      <c r="AO103" s="23">
        <v>234</v>
      </c>
      <c r="AP103" s="23">
        <v>213</v>
      </c>
      <c r="AR103" s="176" t="str">
        <f t="shared" si="98"/>
        <v>〇</v>
      </c>
    </row>
    <row r="104" spans="1:44" s="16" customFormat="1" ht="18" customHeight="1" x14ac:dyDescent="0.2">
      <c r="A104" s="17" t="s">
        <v>140</v>
      </c>
      <c r="B104" s="243">
        <f>IF(SUM(B105:B124)=SUM(C104:J104),SUM(C104:J104),"計が一致しません")</f>
        <v>311</v>
      </c>
      <c r="C104" s="243">
        <f>SUM(C105:C124)</f>
        <v>48</v>
      </c>
      <c r="D104" s="243">
        <f t="shared" ref="D104:J104" si="114">SUM(D105:D124)</f>
        <v>44</v>
      </c>
      <c r="E104" s="243">
        <f t="shared" si="114"/>
        <v>42</v>
      </c>
      <c r="F104" s="243">
        <f t="shared" si="114"/>
        <v>44</v>
      </c>
      <c r="G104" s="243">
        <f t="shared" si="114"/>
        <v>41</v>
      </c>
      <c r="H104" s="243">
        <f t="shared" si="114"/>
        <v>40</v>
      </c>
      <c r="I104" s="243">
        <f t="shared" si="114"/>
        <v>0</v>
      </c>
      <c r="J104" s="244">
        <f t="shared" si="114"/>
        <v>52</v>
      </c>
      <c r="K104" s="243">
        <f>IF(SUM(K105:K124)=SUM(L104:Q104),SUM(L104:Q104),"計が一致しません")</f>
        <v>7702</v>
      </c>
      <c r="L104" s="243">
        <f>SUM(L105:L124)</f>
        <v>1282</v>
      </c>
      <c r="M104" s="243">
        <f t="shared" ref="M104:Q104" si="115">SUM(M105:M124)</f>
        <v>1244</v>
      </c>
      <c r="N104" s="243">
        <f t="shared" si="115"/>
        <v>1208</v>
      </c>
      <c r="O104" s="243">
        <f t="shared" si="115"/>
        <v>1303</v>
      </c>
      <c r="P104" s="243">
        <f t="shared" si="115"/>
        <v>1368</v>
      </c>
      <c r="Q104" s="244">
        <f t="shared" si="115"/>
        <v>1297</v>
      </c>
      <c r="R104" s="243">
        <f>IF(SUM(R105:R124)=SUM(S104:X104),SUM(S104:X104),"計が一致しません")</f>
        <v>7512</v>
      </c>
      <c r="S104" s="254">
        <f>SUM(S105:S124)</f>
        <v>1262</v>
      </c>
      <c r="T104" s="254">
        <f t="shared" ref="T104:AE104" si="116">SUM(T105:T124)</f>
        <v>1220</v>
      </c>
      <c r="U104" s="254">
        <f t="shared" si="116"/>
        <v>1182</v>
      </c>
      <c r="V104" s="254">
        <f t="shared" si="116"/>
        <v>1262</v>
      </c>
      <c r="W104" s="254">
        <f t="shared" si="116"/>
        <v>1324</v>
      </c>
      <c r="X104" s="250">
        <f t="shared" si="116"/>
        <v>1262</v>
      </c>
      <c r="Y104" s="243">
        <f>IF(SUM(Y105:Y124)=SUM(Z104:AE104),SUM(Z104:AE104),"計が一致しません")</f>
        <v>190</v>
      </c>
      <c r="Z104" s="243">
        <f t="shared" si="116"/>
        <v>20</v>
      </c>
      <c r="AA104" s="243">
        <f t="shared" si="116"/>
        <v>24</v>
      </c>
      <c r="AB104" s="243">
        <f t="shared" si="116"/>
        <v>26</v>
      </c>
      <c r="AC104" s="243">
        <f t="shared" si="116"/>
        <v>41</v>
      </c>
      <c r="AD104" s="243">
        <f t="shared" si="116"/>
        <v>44</v>
      </c>
      <c r="AE104" s="244">
        <f t="shared" si="116"/>
        <v>35</v>
      </c>
      <c r="AF104" s="243">
        <f>IF(SUM(AF105:AF124)=SUM(AG104:AL104),SUM(AG104:AL104),"計が一致しません")</f>
        <v>0</v>
      </c>
      <c r="AG104" s="243">
        <v>0</v>
      </c>
      <c r="AH104" s="243">
        <v>0</v>
      </c>
      <c r="AI104" s="243">
        <v>0</v>
      </c>
      <c r="AJ104" s="243">
        <v>0</v>
      </c>
      <c r="AK104" s="243">
        <v>0</v>
      </c>
      <c r="AL104" s="244">
        <v>0</v>
      </c>
      <c r="AM104" s="30"/>
      <c r="AN104" s="243">
        <f>IF(SUM(AN105:AN124)=SUM(AO104:AP104),SUM(AO104:AP104),"計が一致しません")</f>
        <v>7702</v>
      </c>
      <c r="AO104" s="267">
        <f>SUM(AO105:AO124)</f>
        <v>3894</v>
      </c>
      <c r="AP104" s="267">
        <f t="shared" ref="AP104" si="117">SUM(AP105:AP124)</f>
        <v>3808</v>
      </c>
      <c r="AR104" s="176" t="str">
        <f t="shared" si="98"/>
        <v>〇</v>
      </c>
    </row>
    <row r="105" spans="1:44" ht="18" customHeight="1" x14ac:dyDescent="0.2">
      <c r="A105" s="18" t="s">
        <v>291</v>
      </c>
      <c r="B105" s="259">
        <f t="shared" si="94"/>
        <v>27</v>
      </c>
      <c r="C105" s="24">
        <v>3</v>
      </c>
      <c r="D105" s="24">
        <v>4</v>
      </c>
      <c r="E105" s="24">
        <v>3</v>
      </c>
      <c r="F105" s="24">
        <v>4</v>
      </c>
      <c r="G105" s="24">
        <v>4</v>
      </c>
      <c r="H105" s="24">
        <v>4</v>
      </c>
      <c r="I105" s="24"/>
      <c r="J105" s="19">
        <v>5</v>
      </c>
      <c r="K105" s="259">
        <f t="shared" si="95"/>
        <v>785</v>
      </c>
      <c r="L105" s="259">
        <f>S105+Z105+AG105</f>
        <v>100</v>
      </c>
      <c r="M105" s="259">
        <f>T105+AA105+AH105</f>
        <v>119</v>
      </c>
      <c r="N105" s="259">
        <f>U105+AB105+AI105</f>
        <v>105</v>
      </c>
      <c r="O105" s="259">
        <f t="shared" ref="O105" si="118">V105+AC105+AJ105</f>
        <v>160</v>
      </c>
      <c r="P105" s="259">
        <f t="shared" ref="P105" si="119">W105+AD105+AK105</f>
        <v>154</v>
      </c>
      <c r="Q105" s="235">
        <f t="shared" ref="Q105" si="120">X105+AE105+AL105</f>
        <v>147</v>
      </c>
      <c r="R105" s="265">
        <f t="shared" si="97"/>
        <v>758</v>
      </c>
      <c r="S105" s="163">
        <v>96</v>
      </c>
      <c r="T105" s="163">
        <v>115</v>
      </c>
      <c r="U105" s="163">
        <v>100</v>
      </c>
      <c r="V105" s="163">
        <v>156</v>
      </c>
      <c r="W105" s="163">
        <v>147</v>
      </c>
      <c r="X105" s="163">
        <v>144</v>
      </c>
      <c r="Y105" s="259">
        <f t="shared" si="99"/>
        <v>27</v>
      </c>
      <c r="Z105" s="24">
        <v>4</v>
      </c>
      <c r="AA105" s="24">
        <v>4</v>
      </c>
      <c r="AB105" s="24">
        <v>5</v>
      </c>
      <c r="AC105" s="24">
        <v>4</v>
      </c>
      <c r="AD105" s="24">
        <v>7</v>
      </c>
      <c r="AE105" s="19">
        <v>3</v>
      </c>
      <c r="AF105" s="265">
        <f t="shared" si="96"/>
        <v>0</v>
      </c>
      <c r="AG105" s="24">
        <v>0</v>
      </c>
      <c r="AH105" s="24">
        <v>0</v>
      </c>
      <c r="AI105" s="24">
        <v>0</v>
      </c>
      <c r="AJ105" s="24">
        <v>0</v>
      </c>
      <c r="AK105" s="24">
        <v>0</v>
      </c>
      <c r="AL105" s="19">
        <v>0</v>
      </c>
      <c r="AM105" s="13"/>
      <c r="AN105" s="246">
        <f t="shared" ref="AN105:AN124" si="121">SUM(AO105:AP105)</f>
        <v>785</v>
      </c>
      <c r="AO105" s="19">
        <v>386</v>
      </c>
      <c r="AP105" s="19">
        <v>399</v>
      </c>
      <c r="AR105" s="176" t="str">
        <f t="shared" si="98"/>
        <v>〇</v>
      </c>
    </row>
    <row r="106" spans="1:44" ht="18" customHeight="1" x14ac:dyDescent="0.2">
      <c r="A106" s="20" t="s">
        <v>292</v>
      </c>
      <c r="B106" s="262">
        <f t="shared" si="94"/>
        <v>15</v>
      </c>
      <c r="C106" s="26">
        <v>2</v>
      </c>
      <c r="D106" s="26">
        <v>2</v>
      </c>
      <c r="E106" s="26">
        <v>2</v>
      </c>
      <c r="F106" s="26">
        <v>2</v>
      </c>
      <c r="G106" s="26">
        <v>2</v>
      </c>
      <c r="H106" s="26">
        <v>2</v>
      </c>
      <c r="I106" s="26"/>
      <c r="J106" s="21">
        <v>3</v>
      </c>
      <c r="K106" s="262">
        <f t="shared" si="95"/>
        <v>290</v>
      </c>
      <c r="L106" s="262">
        <f t="shared" ref="L106:L124" si="122">S106+Z106+AG106</f>
        <v>50</v>
      </c>
      <c r="M106" s="262">
        <f t="shared" ref="M106:M124" si="123">T106+AA106+AH106</f>
        <v>40</v>
      </c>
      <c r="N106" s="262">
        <f t="shared" ref="N106:N124" si="124">U106+AB106+AI106</f>
        <v>47</v>
      </c>
      <c r="O106" s="262">
        <f t="shared" ref="O106:O124" si="125">V106+AC106+AJ106</f>
        <v>42</v>
      </c>
      <c r="P106" s="262">
        <f t="shared" ref="P106:P124" si="126">W106+AD106+AK106</f>
        <v>60</v>
      </c>
      <c r="Q106" s="245">
        <f t="shared" ref="Q106:Q124" si="127">X106+AE106+AL106</f>
        <v>51</v>
      </c>
      <c r="R106" s="260">
        <f t="shared" si="97"/>
        <v>281</v>
      </c>
      <c r="S106" s="151">
        <v>49</v>
      </c>
      <c r="T106" s="151">
        <v>38</v>
      </c>
      <c r="U106" s="151">
        <v>45</v>
      </c>
      <c r="V106" s="151">
        <v>40</v>
      </c>
      <c r="W106" s="151">
        <v>59</v>
      </c>
      <c r="X106" s="151">
        <v>50</v>
      </c>
      <c r="Y106" s="262">
        <f t="shared" si="99"/>
        <v>9</v>
      </c>
      <c r="Z106" s="26">
        <v>1</v>
      </c>
      <c r="AA106" s="26">
        <v>2</v>
      </c>
      <c r="AB106" s="26">
        <v>2</v>
      </c>
      <c r="AC106" s="26">
        <v>2</v>
      </c>
      <c r="AD106" s="26">
        <v>1</v>
      </c>
      <c r="AE106" s="21">
        <v>1</v>
      </c>
      <c r="AF106" s="260">
        <f t="shared" si="96"/>
        <v>0</v>
      </c>
      <c r="AG106" s="26">
        <v>0</v>
      </c>
      <c r="AH106" s="26">
        <v>0</v>
      </c>
      <c r="AI106" s="26">
        <v>0</v>
      </c>
      <c r="AJ106" s="26">
        <v>0</v>
      </c>
      <c r="AK106" s="26">
        <v>0</v>
      </c>
      <c r="AL106" s="21">
        <v>0</v>
      </c>
      <c r="AM106" s="13"/>
      <c r="AN106" s="247">
        <f t="shared" si="121"/>
        <v>290</v>
      </c>
      <c r="AO106" s="21">
        <v>153</v>
      </c>
      <c r="AP106" s="21">
        <v>137</v>
      </c>
      <c r="AR106" s="176" t="str">
        <f t="shared" si="98"/>
        <v>〇</v>
      </c>
    </row>
    <row r="107" spans="1:44" ht="18" customHeight="1" x14ac:dyDescent="0.2">
      <c r="A107" s="20" t="s">
        <v>293</v>
      </c>
      <c r="B107" s="262">
        <f t="shared" si="94"/>
        <v>33</v>
      </c>
      <c r="C107" s="26">
        <v>6</v>
      </c>
      <c r="D107" s="26">
        <v>5</v>
      </c>
      <c r="E107" s="26">
        <v>5</v>
      </c>
      <c r="F107" s="26">
        <v>4</v>
      </c>
      <c r="G107" s="26">
        <v>4</v>
      </c>
      <c r="H107" s="26">
        <v>4</v>
      </c>
      <c r="I107" s="26"/>
      <c r="J107" s="21">
        <v>5</v>
      </c>
      <c r="K107" s="262">
        <f t="shared" si="95"/>
        <v>986</v>
      </c>
      <c r="L107" s="262">
        <f t="shared" si="122"/>
        <v>180</v>
      </c>
      <c r="M107" s="262">
        <f t="shared" si="123"/>
        <v>169</v>
      </c>
      <c r="N107" s="262">
        <f t="shared" si="124"/>
        <v>162</v>
      </c>
      <c r="O107" s="262">
        <f t="shared" si="125"/>
        <v>153</v>
      </c>
      <c r="P107" s="262">
        <f t="shared" si="126"/>
        <v>158</v>
      </c>
      <c r="Q107" s="245">
        <f t="shared" si="127"/>
        <v>164</v>
      </c>
      <c r="R107" s="260">
        <f t="shared" si="97"/>
        <v>960</v>
      </c>
      <c r="S107" s="151">
        <v>178</v>
      </c>
      <c r="T107" s="151">
        <v>166</v>
      </c>
      <c r="U107" s="151">
        <v>157</v>
      </c>
      <c r="V107" s="151">
        <v>148</v>
      </c>
      <c r="W107" s="151">
        <v>154</v>
      </c>
      <c r="X107" s="151">
        <v>157</v>
      </c>
      <c r="Y107" s="262">
        <f t="shared" si="99"/>
        <v>26</v>
      </c>
      <c r="Z107" s="26">
        <v>2</v>
      </c>
      <c r="AA107" s="26">
        <v>3</v>
      </c>
      <c r="AB107" s="26">
        <v>5</v>
      </c>
      <c r="AC107" s="26">
        <v>5</v>
      </c>
      <c r="AD107" s="26">
        <v>4</v>
      </c>
      <c r="AE107" s="21">
        <v>7</v>
      </c>
      <c r="AF107" s="260">
        <f t="shared" si="96"/>
        <v>0</v>
      </c>
      <c r="AG107" s="26">
        <v>0</v>
      </c>
      <c r="AH107" s="26">
        <v>0</v>
      </c>
      <c r="AI107" s="26">
        <v>0</v>
      </c>
      <c r="AJ107" s="26">
        <v>0</v>
      </c>
      <c r="AK107" s="26">
        <v>0</v>
      </c>
      <c r="AL107" s="21">
        <v>0</v>
      </c>
      <c r="AM107" s="13"/>
      <c r="AN107" s="247">
        <f t="shared" si="121"/>
        <v>986</v>
      </c>
      <c r="AO107" s="21">
        <v>513</v>
      </c>
      <c r="AP107" s="21">
        <v>473</v>
      </c>
      <c r="AR107" s="176" t="str">
        <f t="shared" si="98"/>
        <v>〇</v>
      </c>
    </row>
    <row r="108" spans="1:44" ht="18" customHeight="1" x14ac:dyDescent="0.2">
      <c r="A108" s="20" t="s">
        <v>294</v>
      </c>
      <c r="B108" s="262">
        <f t="shared" si="94"/>
        <v>15</v>
      </c>
      <c r="C108" s="26">
        <v>2</v>
      </c>
      <c r="D108" s="26">
        <v>2</v>
      </c>
      <c r="E108" s="26">
        <v>2</v>
      </c>
      <c r="F108" s="26">
        <v>3</v>
      </c>
      <c r="G108" s="26">
        <v>2</v>
      </c>
      <c r="H108" s="26">
        <v>2</v>
      </c>
      <c r="I108" s="26"/>
      <c r="J108" s="21">
        <v>2</v>
      </c>
      <c r="K108" s="262">
        <f t="shared" si="95"/>
        <v>424</v>
      </c>
      <c r="L108" s="262">
        <f t="shared" si="122"/>
        <v>61</v>
      </c>
      <c r="M108" s="262">
        <f t="shared" si="123"/>
        <v>65</v>
      </c>
      <c r="N108" s="262">
        <f t="shared" si="124"/>
        <v>65</v>
      </c>
      <c r="O108" s="262">
        <f t="shared" si="125"/>
        <v>75</v>
      </c>
      <c r="P108" s="262">
        <f t="shared" si="126"/>
        <v>77</v>
      </c>
      <c r="Q108" s="245">
        <f t="shared" si="127"/>
        <v>81</v>
      </c>
      <c r="R108" s="260">
        <f t="shared" si="97"/>
        <v>413</v>
      </c>
      <c r="S108" s="151">
        <v>59</v>
      </c>
      <c r="T108" s="151">
        <v>63</v>
      </c>
      <c r="U108" s="151">
        <v>63</v>
      </c>
      <c r="V108" s="151">
        <v>73</v>
      </c>
      <c r="W108" s="151">
        <v>76</v>
      </c>
      <c r="X108" s="151">
        <v>79</v>
      </c>
      <c r="Y108" s="262">
        <f t="shared" si="99"/>
        <v>11</v>
      </c>
      <c r="Z108" s="26">
        <v>2</v>
      </c>
      <c r="AA108" s="26">
        <v>2</v>
      </c>
      <c r="AB108" s="26">
        <v>2</v>
      </c>
      <c r="AC108" s="26">
        <v>2</v>
      </c>
      <c r="AD108" s="26">
        <v>1</v>
      </c>
      <c r="AE108" s="21">
        <v>2</v>
      </c>
      <c r="AF108" s="260">
        <f t="shared" si="96"/>
        <v>0</v>
      </c>
      <c r="AG108" s="26">
        <v>0</v>
      </c>
      <c r="AH108" s="26">
        <v>0</v>
      </c>
      <c r="AI108" s="26">
        <v>0</v>
      </c>
      <c r="AJ108" s="26">
        <v>0</v>
      </c>
      <c r="AK108" s="26">
        <v>0</v>
      </c>
      <c r="AL108" s="21">
        <v>0</v>
      </c>
      <c r="AM108" s="13"/>
      <c r="AN108" s="247">
        <f t="shared" si="121"/>
        <v>424</v>
      </c>
      <c r="AO108" s="21">
        <v>200</v>
      </c>
      <c r="AP108" s="21">
        <v>224</v>
      </c>
      <c r="AR108" s="176" t="str">
        <f t="shared" si="98"/>
        <v>〇</v>
      </c>
    </row>
    <row r="109" spans="1:44" ht="18" customHeight="1" x14ac:dyDescent="0.2">
      <c r="A109" s="20" t="s">
        <v>295</v>
      </c>
      <c r="B109" s="262">
        <f t="shared" si="94"/>
        <v>14</v>
      </c>
      <c r="C109" s="26">
        <v>2</v>
      </c>
      <c r="D109" s="26">
        <v>2</v>
      </c>
      <c r="E109" s="26">
        <v>2</v>
      </c>
      <c r="F109" s="26">
        <v>2</v>
      </c>
      <c r="G109" s="26">
        <v>2</v>
      </c>
      <c r="H109" s="26">
        <v>2</v>
      </c>
      <c r="I109" s="26"/>
      <c r="J109" s="21">
        <v>2</v>
      </c>
      <c r="K109" s="262">
        <f t="shared" si="95"/>
        <v>412</v>
      </c>
      <c r="L109" s="262">
        <f t="shared" si="122"/>
        <v>55</v>
      </c>
      <c r="M109" s="262">
        <f t="shared" si="123"/>
        <v>66</v>
      </c>
      <c r="N109" s="262">
        <f t="shared" si="124"/>
        <v>70</v>
      </c>
      <c r="O109" s="262">
        <f t="shared" si="125"/>
        <v>68</v>
      </c>
      <c r="P109" s="262">
        <f t="shared" si="126"/>
        <v>73</v>
      </c>
      <c r="Q109" s="245">
        <f t="shared" si="127"/>
        <v>80</v>
      </c>
      <c r="R109" s="260">
        <f t="shared" si="97"/>
        <v>402</v>
      </c>
      <c r="S109" s="151">
        <v>54</v>
      </c>
      <c r="T109" s="151">
        <v>65</v>
      </c>
      <c r="U109" s="151">
        <v>70</v>
      </c>
      <c r="V109" s="151">
        <v>66</v>
      </c>
      <c r="W109" s="151">
        <v>70</v>
      </c>
      <c r="X109" s="151">
        <v>77</v>
      </c>
      <c r="Y109" s="262">
        <f t="shared" si="99"/>
        <v>10</v>
      </c>
      <c r="Z109" s="26">
        <v>1</v>
      </c>
      <c r="AA109" s="26">
        <v>1</v>
      </c>
      <c r="AB109" s="26"/>
      <c r="AC109" s="26">
        <v>2</v>
      </c>
      <c r="AD109" s="26">
        <v>3</v>
      </c>
      <c r="AE109" s="21">
        <v>3</v>
      </c>
      <c r="AF109" s="260">
        <f t="shared" si="96"/>
        <v>0</v>
      </c>
      <c r="AG109" s="26">
        <v>0</v>
      </c>
      <c r="AH109" s="26">
        <v>0</v>
      </c>
      <c r="AI109" s="26">
        <v>0</v>
      </c>
      <c r="AJ109" s="26">
        <v>0</v>
      </c>
      <c r="AK109" s="26">
        <v>0</v>
      </c>
      <c r="AL109" s="21">
        <v>0</v>
      </c>
      <c r="AM109" s="13"/>
      <c r="AN109" s="247">
        <f t="shared" si="121"/>
        <v>412</v>
      </c>
      <c r="AO109" s="21">
        <v>206</v>
      </c>
      <c r="AP109" s="21">
        <v>206</v>
      </c>
      <c r="AR109" s="176" t="str">
        <f t="shared" si="98"/>
        <v>〇</v>
      </c>
    </row>
    <row r="110" spans="1:44" ht="18" customHeight="1" x14ac:dyDescent="0.2">
      <c r="A110" s="20" t="s">
        <v>296</v>
      </c>
      <c r="B110" s="262">
        <f t="shared" si="94"/>
        <v>12</v>
      </c>
      <c r="C110" s="26">
        <v>2</v>
      </c>
      <c r="D110" s="26">
        <v>2</v>
      </c>
      <c r="E110" s="26">
        <v>1</v>
      </c>
      <c r="F110" s="26">
        <v>1</v>
      </c>
      <c r="G110" s="26">
        <v>2</v>
      </c>
      <c r="H110" s="26">
        <v>2</v>
      </c>
      <c r="I110" s="26"/>
      <c r="J110" s="21">
        <v>2</v>
      </c>
      <c r="K110" s="262">
        <f t="shared" si="95"/>
        <v>230</v>
      </c>
      <c r="L110" s="262">
        <f t="shared" si="122"/>
        <v>38</v>
      </c>
      <c r="M110" s="262">
        <f t="shared" si="123"/>
        <v>43</v>
      </c>
      <c r="N110" s="262">
        <f t="shared" si="124"/>
        <v>28</v>
      </c>
      <c r="O110" s="262">
        <f t="shared" si="125"/>
        <v>36</v>
      </c>
      <c r="P110" s="262">
        <f t="shared" si="126"/>
        <v>43</v>
      </c>
      <c r="Q110" s="245">
        <f t="shared" si="127"/>
        <v>42</v>
      </c>
      <c r="R110" s="260">
        <f t="shared" si="97"/>
        <v>227</v>
      </c>
      <c r="S110" s="151">
        <v>38</v>
      </c>
      <c r="T110" s="151">
        <v>42</v>
      </c>
      <c r="U110" s="151">
        <v>28</v>
      </c>
      <c r="V110" s="151">
        <v>36</v>
      </c>
      <c r="W110" s="151">
        <v>42</v>
      </c>
      <c r="X110" s="151">
        <v>41</v>
      </c>
      <c r="Y110" s="262">
        <f t="shared" si="99"/>
        <v>3</v>
      </c>
      <c r="Z110" s="26"/>
      <c r="AA110" s="26">
        <v>1</v>
      </c>
      <c r="AB110" s="26"/>
      <c r="AC110" s="26"/>
      <c r="AD110" s="26">
        <v>1</v>
      </c>
      <c r="AE110" s="21">
        <v>1</v>
      </c>
      <c r="AF110" s="260">
        <f t="shared" si="96"/>
        <v>0</v>
      </c>
      <c r="AG110" s="26">
        <v>0</v>
      </c>
      <c r="AH110" s="26">
        <v>0</v>
      </c>
      <c r="AI110" s="26">
        <v>0</v>
      </c>
      <c r="AJ110" s="26">
        <v>0</v>
      </c>
      <c r="AK110" s="26">
        <v>0</v>
      </c>
      <c r="AL110" s="21">
        <v>0</v>
      </c>
      <c r="AM110" s="13"/>
      <c r="AN110" s="247">
        <f t="shared" si="121"/>
        <v>230</v>
      </c>
      <c r="AO110" s="21">
        <v>127</v>
      </c>
      <c r="AP110" s="21">
        <v>103</v>
      </c>
      <c r="AR110" s="176" t="str">
        <f t="shared" si="98"/>
        <v>〇</v>
      </c>
    </row>
    <row r="111" spans="1:44" ht="18" customHeight="1" x14ac:dyDescent="0.2">
      <c r="A111" s="20" t="s">
        <v>297</v>
      </c>
      <c r="B111" s="262">
        <f t="shared" si="94"/>
        <v>16</v>
      </c>
      <c r="C111" s="26">
        <v>2</v>
      </c>
      <c r="D111" s="26">
        <v>2</v>
      </c>
      <c r="E111" s="26">
        <v>2</v>
      </c>
      <c r="F111" s="26">
        <v>2</v>
      </c>
      <c r="G111" s="26">
        <v>2</v>
      </c>
      <c r="H111" s="26">
        <v>2</v>
      </c>
      <c r="I111" s="26"/>
      <c r="J111" s="21">
        <v>4</v>
      </c>
      <c r="K111" s="262">
        <f t="shared" si="95"/>
        <v>366</v>
      </c>
      <c r="L111" s="262">
        <f t="shared" si="122"/>
        <v>61</v>
      </c>
      <c r="M111" s="262">
        <f t="shared" si="123"/>
        <v>71</v>
      </c>
      <c r="N111" s="262">
        <f t="shared" si="124"/>
        <v>67</v>
      </c>
      <c r="O111" s="262">
        <f t="shared" si="125"/>
        <v>46</v>
      </c>
      <c r="P111" s="262">
        <f t="shared" si="126"/>
        <v>67</v>
      </c>
      <c r="Q111" s="245">
        <f t="shared" si="127"/>
        <v>54</v>
      </c>
      <c r="R111" s="260">
        <f t="shared" si="97"/>
        <v>349</v>
      </c>
      <c r="S111" s="151">
        <v>58</v>
      </c>
      <c r="T111" s="151">
        <v>68</v>
      </c>
      <c r="U111" s="151">
        <v>66</v>
      </c>
      <c r="V111" s="151">
        <v>42</v>
      </c>
      <c r="W111" s="151">
        <v>62</v>
      </c>
      <c r="X111" s="151">
        <v>53</v>
      </c>
      <c r="Y111" s="262">
        <f t="shared" si="99"/>
        <v>17</v>
      </c>
      <c r="Z111" s="26">
        <v>3</v>
      </c>
      <c r="AA111" s="26">
        <v>3</v>
      </c>
      <c r="AB111" s="26">
        <v>1</v>
      </c>
      <c r="AC111" s="26">
        <v>4</v>
      </c>
      <c r="AD111" s="26">
        <v>5</v>
      </c>
      <c r="AE111" s="21">
        <v>1</v>
      </c>
      <c r="AF111" s="260">
        <f t="shared" si="96"/>
        <v>0</v>
      </c>
      <c r="AG111" s="26">
        <v>0</v>
      </c>
      <c r="AH111" s="26">
        <v>0</v>
      </c>
      <c r="AI111" s="26">
        <v>0</v>
      </c>
      <c r="AJ111" s="26">
        <v>0</v>
      </c>
      <c r="AK111" s="26">
        <v>0</v>
      </c>
      <c r="AL111" s="21">
        <v>0</v>
      </c>
      <c r="AM111" s="13"/>
      <c r="AN111" s="247">
        <f t="shared" si="121"/>
        <v>366</v>
      </c>
      <c r="AO111" s="21">
        <v>178</v>
      </c>
      <c r="AP111" s="21">
        <v>188</v>
      </c>
      <c r="AR111" s="176" t="str">
        <f t="shared" si="98"/>
        <v>〇</v>
      </c>
    </row>
    <row r="112" spans="1:44" ht="18" customHeight="1" x14ac:dyDescent="0.2">
      <c r="A112" s="20" t="s">
        <v>298</v>
      </c>
      <c r="B112" s="262">
        <f t="shared" si="94"/>
        <v>20</v>
      </c>
      <c r="C112" s="26">
        <v>3</v>
      </c>
      <c r="D112" s="26">
        <v>3</v>
      </c>
      <c r="E112" s="26">
        <v>3</v>
      </c>
      <c r="F112" s="26">
        <v>3</v>
      </c>
      <c r="G112" s="26">
        <v>3</v>
      </c>
      <c r="H112" s="26">
        <v>2</v>
      </c>
      <c r="I112" s="26"/>
      <c r="J112" s="21">
        <v>3</v>
      </c>
      <c r="K112" s="262">
        <f t="shared" si="95"/>
        <v>546</v>
      </c>
      <c r="L112" s="262">
        <f t="shared" si="122"/>
        <v>93</v>
      </c>
      <c r="M112" s="262">
        <f t="shared" si="123"/>
        <v>76</v>
      </c>
      <c r="N112" s="262">
        <f t="shared" si="124"/>
        <v>97</v>
      </c>
      <c r="O112" s="262">
        <f t="shared" si="125"/>
        <v>100</v>
      </c>
      <c r="P112" s="262">
        <f t="shared" si="126"/>
        <v>100</v>
      </c>
      <c r="Q112" s="245">
        <f t="shared" si="127"/>
        <v>80</v>
      </c>
      <c r="R112" s="260">
        <f t="shared" si="97"/>
        <v>538</v>
      </c>
      <c r="S112" s="151">
        <v>91</v>
      </c>
      <c r="T112" s="151">
        <v>75</v>
      </c>
      <c r="U112" s="151">
        <v>97</v>
      </c>
      <c r="V112" s="151">
        <v>97</v>
      </c>
      <c r="W112" s="151">
        <v>99</v>
      </c>
      <c r="X112" s="151">
        <v>79</v>
      </c>
      <c r="Y112" s="262">
        <f t="shared" si="99"/>
        <v>8</v>
      </c>
      <c r="Z112" s="26">
        <v>2</v>
      </c>
      <c r="AA112" s="26">
        <v>1</v>
      </c>
      <c r="AB112" s="26"/>
      <c r="AC112" s="26">
        <v>3</v>
      </c>
      <c r="AD112" s="26">
        <v>1</v>
      </c>
      <c r="AE112" s="21">
        <v>1</v>
      </c>
      <c r="AF112" s="260">
        <f t="shared" si="96"/>
        <v>0</v>
      </c>
      <c r="AG112" s="26">
        <v>0</v>
      </c>
      <c r="AH112" s="26">
        <v>0</v>
      </c>
      <c r="AI112" s="26">
        <v>0</v>
      </c>
      <c r="AJ112" s="26">
        <v>0</v>
      </c>
      <c r="AK112" s="26">
        <v>0</v>
      </c>
      <c r="AL112" s="21">
        <v>0</v>
      </c>
      <c r="AM112" s="13"/>
      <c r="AN112" s="247">
        <f t="shared" si="121"/>
        <v>546</v>
      </c>
      <c r="AO112" s="21">
        <v>280</v>
      </c>
      <c r="AP112" s="21">
        <v>266</v>
      </c>
      <c r="AR112" s="176" t="str">
        <f t="shared" si="98"/>
        <v>〇</v>
      </c>
    </row>
    <row r="113" spans="1:44" ht="18" customHeight="1" x14ac:dyDescent="0.2">
      <c r="A113" s="20" t="s">
        <v>299</v>
      </c>
      <c r="B113" s="262">
        <f t="shared" si="94"/>
        <v>14</v>
      </c>
      <c r="C113" s="26">
        <v>2</v>
      </c>
      <c r="D113" s="26">
        <v>2</v>
      </c>
      <c r="E113" s="26">
        <v>2</v>
      </c>
      <c r="F113" s="26">
        <v>2</v>
      </c>
      <c r="G113" s="26">
        <v>2</v>
      </c>
      <c r="H113" s="26">
        <v>2</v>
      </c>
      <c r="I113" s="26"/>
      <c r="J113" s="21">
        <v>2</v>
      </c>
      <c r="K113" s="262">
        <f t="shared" si="95"/>
        <v>317</v>
      </c>
      <c r="L113" s="262">
        <f t="shared" si="122"/>
        <v>56</v>
      </c>
      <c r="M113" s="262">
        <f t="shared" si="123"/>
        <v>50</v>
      </c>
      <c r="N113" s="262">
        <f t="shared" si="124"/>
        <v>51</v>
      </c>
      <c r="O113" s="262">
        <f t="shared" si="125"/>
        <v>58</v>
      </c>
      <c r="P113" s="262">
        <f t="shared" si="126"/>
        <v>48</v>
      </c>
      <c r="Q113" s="245">
        <f t="shared" si="127"/>
        <v>54</v>
      </c>
      <c r="R113" s="260">
        <f t="shared" si="97"/>
        <v>313</v>
      </c>
      <c r="S113" s="151">
        <v>56</v>
      </c>
      <c r="T113" s="151">
        <v>50</v>
      </c>
      <c r="U113" s="151">
        <v>50</v>
      </c>
      <c r="V113" s="151">
        <v>57</v>
      </c>
      <c r="W113" s="151">
        <v>47</v>
      </c>
      <c r="X113" s="151">
        <v>53</v>
      </c>
      <c r="Y113" s="262">
        <f t="shared" si="99"/>
        <v>4</v>
      </c>
      <c r="Z113" s="26"/>
      <c r="AA113" s="26"/>
      <c r="AB113" s="26">
        <v>1</v>
      </c>
      <c r="AC113" s="26">
        <v>1</v>
      </c>
      <c r="AD113" s="26">
        <v>1</v>
      </c>
      <c r="AE113" s="21">
        <v>1</v>
      </c>
      <c r="AF113" s="260">
        <f t="shared" si="96"/>
        <v>0</v>
      </c>
      <c r="AG113" s="26">
        <v>0</v>
      </c>
      <c r="AH113" s="26">
        <v>0</v>
      </c>
      <c r="AI113" s="26">
        <v>0</v>
      </c>
      <c r="AJ113" s="26">
        <v>0</v>
      </c>
      <c r="AK113" s="26">
        <v>0</v>
      </c>
      <c r="AL113" s="21">
        <v>0</v>
      </c>
      <c r="AM113" s="13"/>
      <c r="AN113" s="247">
        <f t="shared" si="121"/>
        <v>317</v>
      </c>
      <c r="AO113" s="21">
        <v>153</v>
      </c>
      <c r="AP113" s="21">
        <v>164</v>
      </c>
      <c r="AR113" s="176" t="str">
        <f t="shared" si="98"/>
        <v>〇</v>
      </c>
    </row>
    <row r="114" spans="1:44" ht="18" customHeight="1" x14ac:dyDescent="0.2">
      <c r="A114" s="20" t="s">
        <v>300</v>
      </c>
      <c r="B114" s="262">
        <f t="shared" si="94"/>
        <v>20</v>
      </c>
      <c r="C114" s="26">
        <v>4</v>
      </c>
      <c r="D114" s="26">
        <v>3</v>
      </c>
      <c r="E114" s="26">
        <v>3</v>
      </c>
      <c r="F114" s="26">
        <v>3</v>
      </c>
      <c r="G114" s="26">
        <v>2</v>
      </c>
      <c r="H114" s="26">
        <v>2</v>
      </c>
      <c r="I114" s="26"/>
      <c r="J114" s="21">
        <v>3</v>
      </c>
      <c r="K114" s="262">
        <f t="shared" si="95"/>
        <v>549</v>
      </c>
      <c r="L114" s="262">
        <f t="shared" si="122"/>
        <v>121</v>
      </c>
      <c r="M114" s="262">
        <f t="shared" si="123"/>
        <v>104</v>
      </c>
      <c r="N114" s="262">
        <f t="shared" si="124"/>
        <v>87</v>
      </c>
      <c r="O114" s="262">
        <f t="shared" si="125"/>
        <v>85</v>
      </c>
      <c r="P114" s="262">
        <f t="shared" si="126"/>
        <v>69</v>
      </c>
      <c r="Q114" s="245">
        <f t="shared" si="127"/>
        <v>83</v>
      </c>
      <c r="R114" s="260">
        <f t="shared" si="97"/>
        <v>531</v>
      </c>
      <c r="S114" s="151">
        <v>118</v>
      </c>
      <c r="T114" s="151">
        <v>103</v>
      </c>
      <c r="U114" s="151">
        <v>85</v>
      </c>
      <c r="V114" s="151">
        <v>84</v>
      </c>
      <c r="W114" s="151">
        <v>63</v>
      </c>
      <c r="X114" s="151">
        <v>78</v>
      </c>
      <c r="Y114" s="262">
        <f t="shared" si="99"/>
        <v>18</v>
      </c>
      <c r="Z114" s="26">
        <v>3</v>
      </c>
      <c r="AA114" s="26">
        <v>1</v>
      </c>
      <c r="AB114" s="26">
        <v>2</v>
      </c>
      <c r="AC114" s="26">
        <v>1</v>
      </c>
      <c r="AD114" s="26">
        <v>6</v>
      </c>
      <c r="AE114" s="21">
        <v>5</v>
      </c>
      <c r="AF114" s="260">
        <f t="shared" si="96"/>
        <v>0</v>
      </c>
      <c r="AG114" s="26">
        <v>0</v>
      </c>
      <c r="AH114" s="26">
        <v>0</v>
      </c>
      <c r="AI114" s="26">
        <v>0</v>
      </c>
      <c r="AJ114" s="26">
        <v>0</v>
      </c>
      <c r="AK114" s="26">
        <v>0</v>
      </c>
      <c r="AL114" s="21">
        <v>0</v>
      </c>
      <c r="AM114" s="13"/>
      <c r="AN114" s="247">
        <f t="shared" si="121"/>
        <v>549</v>
      </c>
      <c r="AO114" s="21">
        <v>282</v>
      </c>
      <c r="AP114" s="21">
        <v>267</v>
      </c>
      <c r="AR114" s="176" t="str">
        <f t="shared" si="98"/>
        <v>〇</v>
      </c>
    </row>
    <row r="115" spans="1:44" ht="18" customHeight="1" x14ac:dyDescent="0.2">
      <c r="A115" s="20" t="s">
        <v>197</v>
      </c>
      <c r="B115" s="262">
        <f t="shared" si="94"/>
        <v>14</v>
      </c>
      <c r="C115" s="26">
        <v>2</v>
      </c>
      <c r="D115" s="26">
        <v>2</v>
      </c>
      <c r="E115" s="26">
        <v>2</v>
      </c>
      <c r="F115" s="26">
        <v>2</v>
      </c>
      <c r="G115" s="26">
        <v>2</v>
      </c>
      <c r="H115" s="26">
        <v>2</v>
      </c>
      <c r="I115" s="26"/>
      <c r="J115" s="21">
        <v>2</v>
      </c>
      <c r="K115" s="262">
        <f t="shared" si="95"/>
        <v>302</v>
      </c>
      <c r="L115" s="262">
        <f t="shared" si="122"/>
        <v>45</v>
      </c>
      <c r="M115" s="262">
        <f t="shared" si="123"/>
        <v>44</v>
      </c>
      <c r="N115" s="262">
        <f t="shared" si="124"/>
        <v>45</v>
      </c>
      <c r="O115" s="262">
        <f t="shared" si="125"/>
        <v>46</v>
      </c>
      <c r="P115" s="262">
        <f t="shared" si="126"/>
        <v>59</v>
      </c>
      <c r="Q115" s="245">
        <f t="shared" si="127"/>
        <v>63</v>
      </c>
      <c r="R115" s="260">
        <f t="shared" si="97"/>
        <v>295</v>
      </c>
      <c r="S115" s="151">
        <v>45</v>
      </c>
      <c r="T115" s="151">
        <v>44</v>
      </c>
      <c r="U115" s="151">
        <v>44</v>
      </c>
      <c r="V115" s="151">
        <v>44</v>
      </c>
      <c r="W115" s="151">
        <v>56</v>
      </c>
      <c r="X115" s="151">
        <v>62</v>
      </c>
      <c r="Y115" s="262">
        <f t="shared" si="99"/>
        <v>7</v>
      </c>
      <c r="Z115" s="26"/>
      <c r="AA115" s="26"/>
      <c r="AB115" s="26">
        <v>1</v>
      </c>
      <c r="AC115" s="26">
        <v>2</v>
      </c>
      <c r="AD115" s="26">
        <v>3</v>
      </c>
      <c r="AE115" s="21">
        <v>1</v>
      </c>
      <c r="AF115" s="260">
        <f t="shared" si="96"/>
        <v>0</v>
      </c>
      <c r="AG115" s="26"/>
      <c r="AH115" s="26"/>
      <c r="AI115" s="26"/>
      <c r="AJ115" s="26"/>
      <c r="AK115" s="26"/>
      <c r="AL115" s="21"/>
      <c r="AM115" s="13"/>
      <c r="AN115" s="247">
        <f t="shared" si="121"/>
        <v>302</v>
      </c>
      <c r="AO115" s="21">
        <v>149</v>
      </c>
      <c r="AP115" s="21">
        <v>153</v>
      </c>
      <c r="AR115" s="176" t="str">
        <f t="shared" si="98"/>
        <v>〇</v>
      </c>
    </row>
    <row r="116" spans="1:44" ht="18" customHeight="1" x14ac:dyDescent="0.2">
      <c r="A116" s="20" t="s">
        <v>301</v>
      </c>
      <c r="B116" s="262">
        <f t="shared" si="94"/>
        <v>16</v>
      </c>
      <c r="C116" s="26">
        <v>3</v>
      </c>
      <c r="D116" s="26">
        <v>2</v>
      </c>
      <c r="E116" s="26">
        <v>2</v>
      </c>
      <c r="F116" s="26">
        <v>2</v>
      </c>
      <c r="G116" s="26">
        <v>2</v>
      </c>
      <c r="H116" s="26">
        <v>2</v>
      </c>
      <c r="I116" s="26"/>
      <c r="J116" s="21">
        <v>3</v>
      </c>
      <c r="K116" s="262">
        <f t="shared" si="95"/>
        <v>370</v>
      </c>
      <c r="L116" s="262">
        <f t="shared" si="122"/>
        <v>76</v>
      </c>
      <c r="M116" s="262">
        <f t="shared" si="123"/>
        <v>57</v>
      </c>
      <c r="N116" s="262">
        <f t="shared" si="124"/>
        <v>49</v>
      </c>
      <c r="O116" s="262">
        <f t="shared" si="125"/>
        <v>62</v>
      </c>
      <c r="P116" s="262">
        <f t="shared" si="126"/>
        <v>74</v>
      </c>
      <c r="Q116" s="245">
        <f t="shared" si="127"/>
        <v>52</v>
      </c>
      <c r="R116" s="260">
        <f t="shared" si="97"/>
        <v>365</v>
      </c>
      <c r="S116" s="151">
        <v>75</v>
      </c>
      <c r="T116" s="151">
        <v>57</v>
      </c>
      <c r="U116" s="151">
        <v>49</v>
      </c>
      <c r="V116" s="151">
        <v>61</v>
      </c>
      <c r="W116" s="151">
        <v>72</v>
      </c>
      <c r="X116" s="151">
        <v>51</v>
      </c>
      <c r="Y116" s="262">
        <f t="shared" si="99"/>
        <v>5</v>
      </c>
      <c r="Z116" s="26">
        <v>1</v>
      </c>
      <c r="AA116" s="26"/>
      <c r="AB116" s="26"/>
      <c r="AC116" s="26">
        <v>1</v>
      </c>
      <c r="AD116" s="26">
        <v>2</v>
      </c>
      <c r="AE116" s="21">
        <v>1</v>
      </c>
      <c r="AF116" s="260">
        <f t="shared" si="96"/>
        <v>0</v>
      </c>
      <c r="AG116" s="26"/>
      <c r="AH116" s="26"/>
      <c r="AI116" s="26"/>
      <c r="AJ116" s="26"/>
      <c r="AK116" s="26"/>
      <c r="AL116" s="21"/>
      <c r="AM116" s="13"/>
      <c r="AN116" s="247">
        <f t="shared" si="121"/>
        <v>370</v>
      </c>
      <c r="AO116" s="21">
        <v>203</v>
      </c>
      <c r="AP116" s="21">
        <v>167</v>
      </c>
      <c r="AR116" s="176" t="str">
        <f t="shared" si="98"/>
        <v>〇</v>
      </c>
    </row>
    <row r="117" spans="1:44" ht="18" customHeight="1" x14ac:dyDescent="0.2">
      <c r="A117" s="20" t="s">
        <v>302</v>
      </c>
      <c r="B117" s="262">
        <f t="shared" si="94"/>
        <v>9</v>
      </c>
      <c r="C117" s="26">
        <v>2</v>
      </c>
      <c r="D117" s="26">
        <v>1</v>
      </c>
      <c r="E117" s="26">
        <v>1</v>
      </c>
      <c r="F117" s="26">
        <v>1</v>
      </c>
      <c r="G117" s="26">
        <v>1</v>
      </c>
      <c r="H117" s="26">
        <v>1</v>
      </c>
      <c r="I117" s="26"/>
      <c r="J117" s="21">
        <v>2</v>
      </c>
      <c r="K117" s="262">
        <f t="shared" si="95"/>
        <v>214</v>
      </c>
      <c r="L117" s="262">
        <f t="shared" si="122"/>
        <v>41</v>
      </c>
      <c r="M117" s="262">
        <f t="shared" si="123"/>
        <v>35</v>
      </c>
      <c r="N117" s="262">
        <f t="shared" si="124"/>
        <v>31</v>
      </c>
      <c r="O117" s="262">
        <f t="shared" si="125"/>
        <v>36</v>
      </c>
      <c r="P117" s="262">
        <f t="shared" si="126"/>
        <v>39</v>
      </c>
      <c r="Q117" s="245">
        <f t="shared" si="127"/>
        <v>32</v>
      </c>
      <c r="R117" s="260">
        <f t="shared" si="97"/>
        <v>209</v>
      </c>
      <c r="S117" s="151">
        <v>41</v>
      </c>
      <c r="T117" s="151">
        <v>33</v>
      </c>
      <c r="U117" s="151">
        <v>29</v>
      </c>
      <c r="V117" s="151">
        <v>36</v>
      </c>
      <c r="W117" s="151">
        <v>38</v>
      </c>
      <c r="X117" s="151">
        <v>32</v>
      </c>
      <c r="Y117" s="262">
        <f t="shared" si="99"/>
        <v>5</v>
      </c>
      <c r="Z117" s="26"/>
      <c r="AA117" s="26">
        <v>2</v>
      </c>
      <c r="AB117" s="26">
        <v>2</v>
      </c>
      <c r="AC117" s="26"/>
      <c r="AD117" s="26">
        <v>1</v>
      </c>
      <c r="AE117" s="21"/>
      <c r="AF117" s="260">
        <f t="shared" si="96"/>
        <v>0</v>
      </c>
      <c r="AG117" s="26"/>
      <c r="AH117" s="26"/>
      <c r="AI117" s="26"/>
      <c r="AJ117" s="26"/>
      <c r="AK117" s="26"/>
      <c r="AL117" s="21"/>
      <c r="AM117" s="13"/>
      <c r="AN117" s="247">
        <f t="shared" si="121"/>
        <v>214</v>
      </c>
      <c r="AO117" s="21">
        <v>106</v>
      </c>
      <c r="AP117" s="21">
        <v>108</v>
      </c>
      <c r="AR117" s="176" t="str">
        <f t="shared" si="98"/>
        <v>〇</v>
      </c>
    </row>
    <row r="118" spans="1:44" ht="18" customHeight="1" x14ac:dyDescent="0.2">
      <c r="A118" s="20" t="s">
        <v>303</v>
      </c>
      <c r="B118" s="262">
        <f t="shared" si="94"/>
        <v>8</v>
      </c>
      <c r="C118" s="26">
        <v>1</v>
      </c>
      <c r="D118" s="26">
        <v>1</v>
      </c>
      <c r="E118" s="26">
        <v>1</v>
      </c>
      <c r="F118" s="26">
        <v>1</v>
      </c>
      <c r="G118" s="26">
        <v>1</v>
      </c>
      <c r="H118" s="26">
        <v>1</v>
      </c>
      <c r="I118" s="26"/>
      <c r="J118" s="21">
        <v>2</v>
      </c>
      <c r="K118" s="262">
        <f t="shared" si="95"/>
        <v>143</v>
      </c>
      <c r="L118" s="262">
        <f t="shared" si="122"/>
        <v>29</v>
      </c>
      <c r="M118" s="262">
        <f t="shared" si="123"/>
        <v>18</v>
      </c>
      <c r="N118" s="262">
        <f t="shared" si="124"/>
        <v>23</v>
      </c>
      <c r="O118" s="262">
        <f t="shared" si="125"/>
        <v>27</v>
      </c>
      <c r="P118" s="262">
        <f t="shared" si="126"/>
        <v>28</v>
      </c>
      <c r="Q118" s="245">
        <f t="shared" si="127"/>
        <v>18</v>
      </c>
      <c r="R118" s="260">
        <f t="shared" si="97"/>
        <v>140</v>
      </c>
      <c r="S118" s="151">
        <v>29</v>
      </c>
      <c r="T118" s="151">
        <v>18</v>
      </c>
      <c r="U118" s="151">
        <v>23</v>
      </c>
      <c r="V118" s="151">
        <v>26</v>
      </c>
      <c r="W118" s="151">
        <v>28</v>
      </c>
      <c r="X118" s="151">
        <v>16</v>
      </c>
      <c r="Y118" s="262">
        <f t="shared" si="99"/>
        <v>3</v>
      </c>
      <c r="Z118" s="26"/>
      <c r="AA118" s="26"/>
      <c r="AB118" s="26"/>
      <c r="AC118" s="26">
        <v>1</v>
      </c>
      <c r="AD118" s="26"/>
      <c r="AE118" s="21">
        <v>2</v>
      </c>
      <c r="AF118" s="260">
        <f t="shared" si="96"/>
        <v>0</v>
      </c>
      <c r="AG118" s="26"/>
      <c r="AH118" s="26"/>
      <c r="AI118" s="26"/>
      <c r="AJ118" s="26"/>
      <c r="AK118" s="26"/>
      <c r="AL118" s="21"/>
      <c r="AM118" s="13"/>
      <c r="AN118" s="247">
        <f t="shared" si="121"/>
        <v>143</v>
      </c>
      <c r="AO118" s="21">
        <v>70</v>
      </c>
      <c r="AP118" s="21">
        <v>73</v>
      </c>
      <c r="AR118" s="176" t="str">
        <f t="shared" si="98"/>
        <v>〇</v>
      </c>
    </row>
    <row r="119" spans="1:44" ht="18" customHeight="1" x14ac:dyDescent="0.2">
      <c r="A119" s="20" t="s">
        <v>199</v>
      </c>
      <c r="B119" s="262">
        <f t="shared" si="94"/>
        <v>12</v>
      </c>
      <c r="C119" s="26">
        <v>2</v>
      </c>
      <c r="D119" s="26">
        <v>2</v>
      </c>
      <c r="E119" s="26">
        <v>1</v>
      </c>
      <c r="F119" s="26">
        <v>2</v>
      </c>
      <c r="G119" s="26">
        <v>1</v>
      </c>
      <c r="H119" s="26">
        <v>2</v>
      </c>
      <c r="I119" s="26"/>
      <c r="J119" s="21">
        <v>2</v>
      </c>
      <c r="K119" s="262">
        <f t="shared" si="95"/>
        <v>274</v>
      </c>
      <c r="L119" s="262">
        <f t="shared" si="122"/>
        <v>47</v>
      </c>
      <c r="M119" s="262">
        <f t="shared" si="123"/>
        <v>56</v>
      </c>
      <c r="N119" s="262">
        <f t="shared" si="124"/>
        <v>34</v>
      </c>
      <c r="O119" s="262">
        <f t="shared" si="125"/>
        <v>54</v>
      </c>
      <c r="P119" s="262">
        <f t="shared" si="126"/>
        <v>38</v>
      </c>
      <c r="Q119" s="245">
        <f t="shared" si="127"/>
        <v>45</v>
      </c>
      <c r="R119" s="260">
        <f t="shared" si="97"/>
        <v>266</v>
      </c>
      <c r="S119" s="151">
        <v>46</v>
      </c>
      <c r="T119" s="151">
        <v>55</v>
      </c>
      <c r="U119" s="151">
        <v>33</v>
      </c>
      <c r="V119" s="151">
        <v>50</v>
      </c>
      <c r="W119" s="151">
        <v>37</v>
      </c>
      <c r="X119" s="151">
        <v>45</v>
      </c>
      <c r="Y119" s="262">
        <f t="shared" si="99"/>
        <v>8</v>
      </c>
      <c r="Z119" s="26">
        <v>1</v>
      </c>
      <c r="AA119" s="26">
        <v>1</v>
      </c>
      <c r="AB119" s="26">
        <v>1</v>
      </c>
      <c r="AC119" s="26">
        <v>4</v>
      </c>
      <c r="AD119" s="26">
        <v>1</v>
      </c>
      <c r="AE119" s="21"/>
      <c r="AF119" s="260">
        <f t="shared" si="96"/>
        <v>0</v>
      </c>
      <c r="AG119" s="26"/>
      <c r="AH119" s="26"/>
      <c r="AI119" s="26"/>
      <c r="AJ119" s="26"/>
      <c r="AK119" s="26"/>
      <c r="AL119" s="21"/>
      <c r="AM119" s="13"/>
      <c r="AN119" s="247">
        <f t="shared" si="121"/>
        <v>274</v>
      </c>
      <c r="AO119" s="21">
        <v>142</v>
      </c>
      <c r="AP119" s="21">
        <v>132</v>
      </c>
      <c r="AR119" s="176" t="str">
        <f t="shared" si="98"/>
        <v>〇</v>
      </c>
    </row>
    <row r="120" spans="1:44" ht="18" customHeight="1" x14ac:dyDescent="0.2">
      <c r="A120" s="20" t="s">
        <v>304</v>
      </c>
      <c r="B120" s="262">
        <f t="shared" si="94"/>
        <v>14</v>
      </c>
      <c r="C120" s="26">
        <v>2</v>
      </c>
      <c r="D120" s="26">
        <v>2</v>
      </c>
      <c r="E120" s="26">
        <v>2</v>
      </c>
      <c r="F120" s="26">
        <v>2</v>
      </c>
      <c r="G120" s="26">
        <v>2</v>
      </c>
      <c r="H120" s="26">
        <v>2</v>
      </c>
      <c r="I120" s="26"/>
      <c r="J120" s="21">
        <v>2</v>
      </c>
      <c r="K120" s="262">
        <f t="shared" si="95"/>
        <v>313</v>
      </c>
      <c r="L120" s="262">
        <f t="shared" si="122"/>
        <v>47</v>
      </c>
      <c r="M120" s="262">
        <f t="shared" si="123"/>
        <v>49</v>
      </c>
      <c r="N120" s="262">
        <f t="shared" si="124"/>
        <v>51</v>
      </c>
      <c r="O120" s="262">
        <f t="shared" si="125"/>
        <v>49</v>
      </c>
      <c r="P120" s="262">
        <f t="shared" si="126"/>
        <v>74</v>
      </c>
      <c r="Q120" s="245">
        <f t="shared" si="127"/>
        <v>43</v>
      </c>
      <c r="R120" s="260">
        <f t="shared" si="97"/>
        <v>308</v>
      </c>
      <c r="S120" s="151">
        <v>47</v>
      </c>
      <c r="T120" s="151">
        <v>48</v>
      </c>
      <c r="U120" s="151">
        <v>51</v>
      </c>
      <c r="V120" s="151">
        <v>47</v>
      </c>
      <c r="W120" s="151">
        <v>73</v>
      </c>
      <c r="X120" s="151">
        <v>42</v>
      </c>
      <c r="Y120" s="262">
        <f t="shared" si="99"/>
        <v>5</v>
      </c>
      <c r="Z120" s="26"/>
      <c r="AA120" s="26">
        <v>1</v>
      </c>
      <c r="AB120" s="26"/>
      <c r="AC120" s="26">
        <v>2</v>
      </c>
      <c r="AD120" s="26">
        <v>1</v>
      </c>
      <c r="AE120" s="21">
        <v>1</v>
      </c>
      <c r="AF120" s="260">
        <f t="shared" si="96"/>
        <v>0</v>
      </c>
      <c r="AG120" s="26"/>
      <c r="AH120" s="26"/>
      <c r="AI120" s="26"/>
      <c r="AJ120" s="26"/>
      <c r="AK120" s="26"/>
      <c r="AL120" s="21"/>
      <c r="AM120" s="13"/>
      <c r="AN120" s="247">
        <f t="shared" si="121"/>
        <v>313</v>
      </c>
      <c r="AO120" s="21">
        <v>139</v>
      </c>
      <c r="AP120" s="21">
        <v>174</v>
      </c>
      <c r="AR120" s="176" t="str">
        <f t="shared" si="98"/>
        <v>〇</v>
      </c>
    </row>
    <row r="121" spans="1:44" ht="18" customHeight="1" x14ac:dyDescent="0.2">
      <c r="A121" s="20" t="s">
        <v>305</v>
      </c>
      <c r="B121" s="262">
        <f t="shared" si="94"/>
        <v>14</v>
      </c>
      <c r="C121" s="26">
        <v>2</v>
      </c>
      <c r="D121" s="26">
        <v>2</v>
      </c>
      <c r="E121" s="26">
        <v>2</v>
      </c>
      <c r="F121" s="26">
        <v>2</v>
      </c>
      <c r="G121" s="26">
        <v>2</v>
      </c>
      <c r="H121" s="26">
        <v>2</v>
      </c>
      <c r="I121" s="26"/>
      <c r="J121" s="21">
        <v>2</v>
      </c>
      <c r="K121" s="262">
        <f t="shared" si="95"/>
        <v>360</v>
      </c>
      <c r="L121" s="262">
        <f t="shared" si="122"/>
        <v>54</v>
      </c>
      <c r="M121" s="262">
        <f t="shared" si="123"/>
        <v>49</v>
      </c>
      <c r="N121" s="262">
        <f t="shared" si="124"/>
        <v>58</v>
      </c>
      <c r="O121" s="262">
        <f t="shared" si="125"/>
        <v>51</v>
      </c>
      <c r="P121" s="262">
        <f t="shared" si="126"/>
        <v>70</v>
      </c>
      <c r="Q121" s="245">
        <f t="shared" si="127"/>
        <v>78</v>
      </c>
      <c r="R121" s="260">
        <f t="shared" si="97"/>
        <v>351</v>
      </c>
      <c r="S121" s="151">
        <v>54</v>
      </c>
      <c r="T121" s="151">
        <v>48</v>
      </c>
      <c r="U121" s="151">
        <v>56</v>
      </c>
      <c r="V121" s="151">
        <v>49</v>
      </c>
      <c r="W121" s="151">
        <v>67</v>
      </c>
      <c r="X121" s="151">
        <v>77</v>
      </c>
      <c r="Y121" s="262">
        <f t="shared" si="99"/>
        <v>9</v>
      </c>
      <c r="Z121" s="26"/>
      <c r="AA121" s="26">
        <v>1</v>
      </c>
      <c r="AB121" s="26">
        <v>2</v>
      </c>
      <c r="AC121" s="26">
        <v>2</v>
      </c>
      <c r="AD121" s="26">
        <v>3</v>
      </c>
      <c r="AE121" s="21">
        <v>1</v>
      </c>
      <c r="AF121" s="260">
        <f t="shared" si="96"/>
        <v>0</v>
      </c>
      <c r="AG121" s="26"/>
      <c r="AH121" s="26"/>
      <c r="AI121" s="26"/>
      <c r="AJ121" s="26"/>
      <c r="AK121" s="26"/>
      <c r="AL121" s="21"/>
      <c r="AM121" s="13"/>
      <c r="AN121" s="247">
        <f t="shared" si="121"/>
        <v>360</v>
      </c>
      <c r="AO121" s="21">
        <v>181</v>
      </c>
      <c r="AP121" s="21">
        <v>179</v>
      </c>
      <c r="AR121" s="176" t="str">
        <f t="shared" si="98"/>
        <v>〇</v>
      </c>
    </row>
    <row r="122" spans="1:44" ht="18" customHeight="1" x14ac:dyDescent="0.2">
      <c r="A122" s="20" t="s">
        <v>202</v>
      </c>
      <c r="B122" s="262">
        <f t="shared" si="94"/>
        <v>18</v>
      </c>
      <c r="C122" s="26">
        <v>3</v>
      </c>
      <c r="D122" s="26">
        <v>3</v>
      </c>
      <c r="E122" s="26">
        <v>3</v>
      </c>
      <c r="F122" s="26">
        <v>3</v>
      </c>
      <c r="G122" s="26">
        <v>2</v>
      </c>
      <c r="H122" s="26">
        <v>2</v>
      </c>
      <c r="I122" s="26"/>
      <c r="J122" s="21">
        <v>2</v>
      </c>
      <c r="K122" s="262">
        <f t="shared" si="95"/>
        <v>466</v>
      </c>
      <c r="L122" s="262">
        <f t="shared" si="122"/>
        <v>74</v>
      </c>
      <c r="M122" s="262">
        <f t="shared" si="123"/>
        <v>81</v>
      </c>
      <c r="N122" s="262">
        <f t="shared" si="124"/>
        <v>76</v>
      </c>
      <c r="O122" s="262">
        <f t="shared" si="125"/>
        <v>87</v>
      </c>
      <c r="P122" s="262">
        <f t="shared" si="126"/>
        <v>77</v>
      </c>
      <c r="Q122" s="245">
        <f t="shared" si="127"/>
        <v>71</v>
      </c>
      <c r="R122" s="260">
        <f t="shared" si="97"/>
        <v>457</v>
      </c>
      <c r="S122" s="151">
        <v>74</v>
      </c>
      <c r="T122" s="151">
        <v>80</v>
      </c>
      <c r="U122" s="151">
        <v>74</v>
      </c>
      <c r="V122" s="151">
        <v>84</v>
      </c>
      <c r="W122" s="151">
        <v>76</v>
      </c>
      <c r="X122" s="151">
        <v>69</v>
      </c>
      <c r="Y122" s="262">
        <f t="shared" si="99"/>
        <v>9</v>
      </c>
      <c r="Z122" s="26"/>
      <c r="AA122" s="26">
        <v>1</v>
      </c>
      <c r="AB122" s="26">
        <v>2</v>
      </c>
      <c r="AC122" s="26">
        <v>3</v>
      </c>
      <c r="AD122" s="26">
        <v>1</v>
      </c>
      <c r="AE122" s="21">
        <v>2</v>
      </c>
      <c r="AF122" s="260">
        <f t="shared" si="96"/>
        <v>0</v>
      </c>
      <c r="AG122" s="26"/>
      <c r="AH122" s="26"/>
      <c r="AI122" s="26"/>
      <c r="AJ122" s="26"/>
      <c r="AK122" s="26"/>
      <c r="AL122" s="21"/>
      <c r="AM122" s="13"/>
      <c r="AN122" s="247">
        <f t="shared" si="121"/>
        <v>466</v>
      </c>
      <c r="AO122" s="21">
        <v>243</v>
      </c>
      <c r="AP122" s="21">
        <v>223</v>
      </c>
      <c r="AR122" s="176" t="str">
        <f t="shared" si="98"/>
        <v>〇</v>
      </c>
    </row>
    <row r="123" spans="1:44" ht="18" customHeight="1" x14ac:dyDescent="0.2">
      <c r="A123" s="20" t="s">
        <v>203</v>
      </c>
      <c r="B123" s="262">
        <f t="shared" si="94"/>
        <v>8</v>
      </c>
      <c r="C123" s="26">
        <v>1</v>
      </c>
      <c r="D123" s="26">
        <v>1</v>
      </c>
      <c r="E123" s="26">
        <v>1</v>
      </c>
      <c r="F123" s="26">
        <v>1</v>
      </c>
      <c r="G123" s="26">
        <v>1</v>
      </c>
      <c r="H123" s="26">
        <v>1</v>
      </c>
      <c r="I123" s="26"/>
      <c r="J123" s="21">
        <v>2</v>
      </c>
      <c r="K123" s="262">
        <f t="shared" si="95"/>
        <v>115</v>
      </c>
      <c r="L123" s="262">
        <f t="shared" si="122"/>
        <v>17</v>
      </c>
      <c r="M123" s="262">
        <f t="shared" si="123"/>
        <v>20</v>
      </c>
      <c r="N123" s="262">
        <f t="shared" si="124"/>
        <v>21</v>
      </c>
      <c r="O123" s="262">
        <f t="shared" si="125"/>
        <v>19</v>
      </c>
      <c r="P123" s="262">
        <f t="shared" si="126"/>
        <v>17</v>
      </c>
      <c r="Q123" s="245">
        <f t="shared" si="127"/>
        <v>21</v>
      </c>
      <c r="R123" s="260">
        <f t="shared" si="97"/>
        <v>113</v>
      </c>
      <c r="S123" s="151">
        <v>17</v>
      </c>
      <c r="T123" s="151">
        <v>20</v>
      </c>
      <c r="U123" s="151">
        <v>21</v>
      </c>
      <c r="V123" s="151">
        <v>19</v>
      </c>
      <c r="W123" s="151">
        <v>15</v>
      </c>
      <c r="X123" s="151">
        <v>21</v>
      </c>
      <c r="Y123" s="262">
        <f t="shared" si="99"/>
        <v>2</v>
      </c>
      <c r="Z123" s="26">
        <v>0</v>
      </c>
      <c r="AA123" s="26">
        <v>0</v>
      </c>
      <c r="AB123" s="26"/>
      <c r="AC123" s="26"/>
      <c r="AD123" s="26">
        <v>2</v>
      </c>
      <c r="AE123" s="21"/>
      <c r="AF123" s="260">
        <f t="shared" si="96"/>
        <v>0</v>
      </c>
      <c r="AG123" s="26"/>
      <c r="AH123" s="26"/>
      <c r="AI123" s="26"/>
      <c r="AJ123" s="26"/>
      <c r="AK123" s="26"/>
      <c r="AL123" s="21"/>
      <c r="AM123" s="13"/>
      <c r="AN123" s="247">
        <f t="shared" si="121"/>
        <v>115</v>
      </c>
      <c r="AO123" s="21">
        <v>61</v>
      </c>
      <c r="AP123" s="21">
        <v>54</v>
      </c>
      <c r="AR123" s="176" t="str">
        <f t="shared" si="98"/>
        <v>〇</v>
      </c>
    </row>
    <row r="124" spans="1:44" ht="18" customHeight="1" x14ac:dyDescent="0.2">
      <c r="A124" s="22" t="s">
        <v>306</v>
      </c>
      <c r="B124" s="263">
        <f t="shared" si="94"/>
        <v>12</v>
      </c>
      <c r="C124" s="25">
        <v>2</v>
      </c>
      <c r="D124" s="25">
        <v>1</v>
      </c>
      <c r="E124" s="25">
        <v>2</v>
      </c>
      <c r="F124" s="25">
        <v>2</v>
      </c>
      <c r="G124" s="25">
        <v>2</v>
      </c>
      <c r="H124" s="25">
        <v>1</v>
      </c>
      <c r="I124" s="25"/>
      <c r="J124" s="23">
        <v>2</v>
      </c>
      <c r="K124" s="263">
        <f t="shared" si="95"/>
        <v>240</v>
      </c>
      <c r="L124" s="263">
        <f t="shared" si="122"/>
        <v>37</v>
      </c>
      <c r="M124" s="263">
        <f t="shared" si="123"/>
        <v>32</v>
      </c>
      <c r="N124" s="263">
        <f t="shared" si="124"/>
        <v>41</v>
      </c>
      <c r="O124" s="263">
        <f t="shared" si="125"/>
        <v>49</v>
      </c>
      <c r="P124" s="263">
        <f t="shared" si="126"/>
        <v>43</v>
      </c>
      <c r="Q124" s="9">
        <f t="shared" si="127"/>
        <v>38</v>
      </c>
      <c r="R124" s="264">
        <f t="shared" si="97"/>
        <v>236</v>
      </c>
      <c r="S124" s="159">
        <v>37</v>
      </c>
      <c r="T124" s="159">
        <v>32</v>
      </c>
      <c r="U124" s="159">
        <v>41</v>
      </c>
      <c r="V124" s="159">
        <v>47</v>
      </c>
      <c r="W124" s="159">
        <v>43</v>
      </c>
      <c r="X124" s="159">
        <v>36</v>
      </c>
      <c r="Y124" s="263">
        <f t="shared" si="99"/>
        <v>4</v>
      </c>
      <c r="Z124" s="25">
        <v>0</v>
      </c>
      <c r="AA124" s="25"/>
      <c r="AB124" s="25"/>
      <c r="AC124" s="25">
        <v>2</v>
      </c>
      <c r="AD124" s="25"/>
      <c r="AE124" s="23">
        <v>2</v>
      </c>
      <c r="AF124" s="264">
        <f t="shared" si="96"/>
        <v>0</v>
      </c>
      <c r="AG124" s="25"/>
      <c r="AH124" s="25"/>
      <c r="AI124" s="25"/>
      <c r="AJ124" s="25"/>
      <c r="AK124" s="25"/>
      <c r="AL124" s="23"/>
      <c r="AM124" s="13"/>
      <c r="AN124" s="249">
        <f t="shared" si="121"/>
        <v>240</v>
      </c>
      <c r="AO124" s="23">
        <v>122</v>
      </c>
      <c r="AP124" s="23">
        <v>118</v>
      </c>
      <c r="AR124" s="176" t="str">
        <f t="shared" si="98"/>
        <v>〇</v>
      </c>
    </row>
    <row r="125" spans="1:44" s="16" customFormat="1" ht="18" customHeight="1" x14ac:dyDescent="0.2">
      <c r="A125" s="17" t="s">
        <v>141</v>
      </c>
      <c r="B125" s="243">
        <f>IF(SUM(B126:B148)=SUM(C125:J125),SUM(C125:J125),"計が一致しません")</f>
        <v>443</v>
      </c>
      <c r="C125" s="243">
        <f t="shared" ref="C125:J125" si="128">SUM(C126:C148)</f>
        <v>64</v>
      </c>
      <c r="D125" s="243">
        <f t="shared" si="128"/>
        <v>65</v>
      </c>
      <c r="E125" s="243">
        <f t="shared" si="128"/>
        <v>64</v>
      </c>
      <c r="F125" s="243">
        <f t="shared" si="128"/>
        <v>62</v>
      </c>
      <c r="G125" s="243">
        <f t="shared" si="128"/>
        <v>60</v>
      </c>
      <c r="H125" s="243">
        <f t="shared" si="128"/>
        <v>60</v>
      </c>
      <c r="I125" s="243">
        <f t="shared" si="128"/>
        <v>0</v>
      </c>
      <c r="J125" s="244">
        <f t="shared" si="128"/>
        <v>68</v>
      </c>
      <c r="K125" s="243">
        <f>IF(SUM(K126:K148)=SUM(L125:Q125),SUM(L125:Q125),"計が一致しません")</f>
        <v>11945</v>
      </c>
      <c r="L125" s="243">
        <f t="shared" ref="L125:Q125" si="129">SUM(L126:L148)</f>
        <v>1930</v>
      </c>
      <c r="M125" s="243">
        <f t="shared" si="129"/>
        <v>1958</v>
      </c>
      <c r="N125" s="243">
        <f t="shared" si="129"/>
        <v>1987</v>
      </c>
      <c r="O125" s="243">
        <f t="shared" si="129"/>
        <v>2004</v>
      </c>
      <c r="P125" s="243">
        <f t="shared" si="129"/>
        <v>2013</v>
      </c>
      <c r="Q125" s="244">
        <f t="shared" si="129"/>
        <v>2053</v>
      </c>
      <c r="R125" s="243">
        <f>IF(SUM(R126:R148)=SUM(S125:X125),SUM(S125:X125),"計が一致しません")</f>
        <v>11656</v>
      </c>
      <c r="S125" s="254">
        <f t="shared" ref="S125:X125" si="130">SUM(S126:S148)</f>
        <v>1899</v>
      </c>
      <c r="T125" s="254">
        <f t="shared" si="130"/>
        <v>1910</v>
      </c>
      <c r="U125" s="254">
        <f t="shared" si="130"/>
        <v>1932</v>
      </c>
      <c r="V125" s="254">
        <f t="shared" si="130"/>
        <v>1952</v>
      </c>
      <c r="W125" s="254">
        <f t="shared" si="130"/>
        <v>1955</v>
      </c>
      <c r="X125" s="250">
        <f t="shared" si="130"/>
        <v>2008</v>
      </c>
      <c r="Y125" s="243">
        <f>IF(SUM(Y126:Y148)=SUM(Z125:AE125),SUM(Z125:AE125),"計が一致しません")</f>
        <v>289</v>
      </c>
      <c r="Z125" s="243">
        <f t="shared" ref="Z125:AE125" si="131">SUM(Z126:Z148)</f>
        <v>31</v>
      </c>
      <c r="AA125" s="243">
        <f t="shared" si="131"/>
        <v>48</v>
      </c>
      <c r="AB125" s="243">
        <f t="shared" si="131"/>
        <v>55</v>
      </c>
      <c r="AC125" s="243">
        <f t="shared" si="131"/>
        <v>52</v>
      </c>
      <c r="AD125" s="243">
        <f t="shared" si="131"/>
        <v>58</v>
      </c>
      <c r="AE125" s="244">
        <f t="shared" si="131"/>
        <v>45</v>
      </c>
      <c r="AF125" s="243">
        <f>IF(SUM(AF126:AF148)=SUM(AG125:AL125),SUM(AG125:AL125),"計が一致しません")</f>
        <v>0</v>
      </c>
      <c r="AG125" s="243">
        <v>0</v>
      </c>
      <c r="AH125" s="243">
        <v>0</v>
      </c>
      <c r="AI125" s="243">
        <v>0</v>
      </c>
      <c r="AJ125" s="243">
        <v>0</v>
      </c>
      <c r="AK125" s="243">
        <v>0</v>
      </c>
      <c r="AL125" s="244">
        <v>0</v>
      </c>
      <c r="AM125" s="30"/>
      <c r="AN125" s="243">
        <f>IF(SUM(AN126:AN148)=SUM(AO125:AP125),SUM(AO125:AP125),"計が一致しません")</f>
        <v>11945</v>
      </c>
      <c r="AO125" s="250">
        <f>SUM(AO126:AO148)</f>
        <v>6196</v>
      </c>
      <c r="AP125" s="250">
        <f>SUM(AP126:AP148)</f>
        <v>5749</v>
      </c>
      <c r="AR125" s="176" t="str">
        <f t="shared" si="98"/>
        <v>〇</v>
      </c>
    </row>
    <row r="126" spans="1:44" ht="18" customHeight="1" x14ac:dyDescent="0.2">
      <c r="A126" s="18" t="s">
        <v>307</v>
      </c>
      <c r="B126" s="259">
        <f t="shared" si="94"/>
        <v>14</v>
      </c>
      <c r="C126" s="24">
        <v>2</v>
      </c>
      <c r="D126" s="24">
        <v>2</v>
      </c>
      <c r="E126" s="24">
        <v>2</v>
      </c>
      <c r="F126" s="24">
        <v>2</v>
      </c>
      <c r="G126" s="24">
        <v>2</v>
      </c>
      <c r="H126" s="24">
        <v>2</v>
      </c>
      <c r="I126" s="24"/>
      <c r="J126" s="19">
        <v>2</v>
      </c>
      <c r="K126" s="259">
        <f t="shared" si="95"/>
        <v>333</v>
      </c>
      <c r="L126" s="259">
        <f>S126+Z126+AG126</f>
        <v>41</v>
      </c>
      <c r="M126" s="259">
        <f>T126+AA126+AH126</f>
        <v>58</v>
      </c>
      <c r="N126" s="259">
        <f>U126+AB126+AI126</f>
        <v>60</v>
      </c>
      <c r="O126" s="259">
        <f t="shared" ref="O126" si="132">V126+AC126+AJ126</f>
        <v>59</v>
      </c>
      <c r="P126" s="259">
        <f t="shared" ref="P126" si="133">W126+AD126+AK126</f>
        <v>64</v>
      </c>
      <c r="Q126" s="235">
        <f t="shared" ref="Q126" si="134">X126+AE126+AL126</f>
        <v>51</v>
      </c>
      <c r="R126" s="265">
        <f t="shared" si="97"/>
        <v>326</v>
      </c>
      <c r="S126" s="163">
        <v>40</v>
      </c>
      <c r="T126" s="163">
        <v>56</v>
      </c>
      <c r="U126" s="163">
        <v>59</v>
      </c>
      <c r="V126" s="163">
        <v>58</v>
      </c>
      <c r="W126" s="163">
        <v>64</v>
      </c>
      <c r="X126" s="163">
        <v>49</v>
      </c>
      <c r="Y126" s="259">
        <f t="shared" si="99"/>
        <v>7</v>
      </c>
      <c r="Z126" s="24">
        <v>1</v>
      </c>
      <c r="AA126" s="24">
        <v>2</v>
      </c>
      <c r="AB126" s="24">
        <v>1</v>
      </c>
      <c r="AC126" s="24">
        <v>1</v>
      </c>
      <c r="AD126" s="24"/>
      <c r="AE126" s="19">
        <v>2</v>
      </c>
      <c r="AF126" s="265">
        <f t="shared" si="96"/>
        <v>0</v>
      </c>
      <c r="AG126" s="24"/>
      <c r="AH126" s="24"/>
      <c r="AI126" s="24"/>
      <c r="AJ126" s="24"/>
      <c r="AK126" s="24"/>
      <c r="AL126" s="19"/>
      <c r="AM126" s="13"/>
      <c r="AN126" s="246">
        <f t="shared" ref="AN126:AN148" si="135">SUM(AO126:AP126)</f>
        <v>333</v>
      </c>
      <c r="AO126" s="19">
        <v>171</v>
      </c>
      <c r="AP126" s="19">
        <v>162</v>
      </c>
      <c r="AR126" s="176" t="str">
        <f t="shared" si="98"/>
        <v>〇</v>
      </c>
    </row>
    <row r="127" spans="1:44" ht="18" customHeight="1" x14ac:dyDescent="0.2">
      <c r="A127" s="20" t="s">
        <v>308</v>
      </c>
      <c r="B127" s="262">
        <f t="shared" si="94"/>
        <v>18</v>
      </c>
      <c r="C127" s="26">
        <v>2</v>
      </c>
      <c r="D127" s="26">
        <v>2</v>
      </c>
      <c r="E127" s="26">
        <v>2</v>
      </c>
      <c r="F127" s="26">
        <v>3</v>
      </c>
      <c r="G127" s="26">
        <v>2</v>
      </c>
      <c r="H127" s="26">
        <v>3</v>
      </c>
      <c r="I127" s="26"/>
      <c r="J127" s="21">
        <v>4</v>
      </c>
      <c r="K127" s="262">
        <f t="shared" si="95"/>
        <v>443</v>
      </c>
      <c r="L127" s="262">
        <f t="shared" ref="L127:L148" si="136">S127+Z127+AG127</f>
        <v>70</v>
      </c>
      <c r="M127" s="262">
        <f t="shared" ref="M127:M148" si="137">T127+AA127+AH127</f>
        <v>68</v>
      </c>
      <c r="N127" s="262">
        <f t="shared" ref="N127:N148" si="138">U127+AB127+AI127</f>
        <v>52</v>
      </c>
      <c r="O127" s="262">
        <f t="shared" ref="O127:O148" si="139">V127+AC127+AJ127</f>
        <v>79</v>
      </c>
      <c r="P127" s="262">
        <f t="shared" ref="P127:P148" si="140">W127+AD127+AK127</f>
        <v>81</v>
      </c>
      <c r="Q127" s="245">
        <f t="shared" ref="Q127:Q148" si="141">X127+AE127+AL127</f>
        <v>93</v>
      </c>
      <c r="R127" s="260">
        <f t="shared" si="97"/>
        <v>429</v>
      </c>
      <c r="S127" s="151">
        <v>69</v>
      </c>
      <c r="T127" s="151">
        <v>63</v>
      </c>
      <c r="U127" s="151">
        <v>50</v>
      </c>
      <c r="V127" s="151">
        <v>78</v>
      </c>
      <c r="W127" s="151">
        <v>78</v>
      </c>
      <c r="X127" s="151">
        <v>91</v>
      </c>
      <c r="Y127" s="262">
        <f t="shared" si="99"/>
        <v>14</v>
      </c>
      <c r="Z127" s="26">
        <v>1</v>
      </c>
      <c r="AA127" s="26">
        <v>5</v>
      </c>
      <c r="AB127" s="26">
        <v>2</v>
      </c>
      <c r="AC127" s="26">
        <v>1</v>
      </c>
      <c r="AD127" s="26">
        <v>3</v>
      </c>
      <c r="AE127" s="21">
        <v>2</v>
      </c>
      <c r="AF127" s="260">
        <f t="shared" si="96"/>
        <v>0</v>
      </c>
      <c r="AG127" s="26"/>
      <c r="AH127" s="26"/>
      <c r="AI127" s="26"/>
      <c r="AJ127" s="26"/>
      <c r="AK127" s="26"/>
      <c r="AL127" s="21"/>
      <c r="AM127" s="13"/>
      <c r="AN127" s="247">
        <f t="shared" si="135"/>
        <v>443</v>
      </c>
      <c r="AO127" s="21">
        <v>218</v>
      </c>
      <c r="AP127" s="21">
        <v>225</v>
      </c>
      <c r="AR127" s="176" t="str">
        <f t="shared" si="98"/>
        <v>〇</v>
      </c>
    </row>
    <row r="128" spans="1:44" ht="18" customHeight="1" x14ac:dyDescent="0.2">
      <c r="A128" s="20" t="s">
        <v>11</v>
      </c>
      <c r="B128" s="262">
        <f t="shared" si="94"/>
        <v>8</v>
      </c>
      <c r="C128" s="26">
        <v>1</v>
      </c>
      <c r="D128" s="26">
        <v>1</v>
      </c>
      <c r="E128" s="26">
        <v>1</v>
      </c>
      <c r="F128" s="26">
        <v>1</v>
      </c>
      <c r="G128" s="26">
        <v>1</v>
      </c>
      <c r="H128" s="26">
        <v>1</v>
      </c>
      <c r="I128" s="26"/>
      <c r="J128" s="21">
        <v>2</v>
      </c>
      <c r="K128" s="262">
        <f t="shared" si="95"/>
        <v>195</v>
      </c>
      <c r="L128" s="262">
        <f t="shared" si="136"/>
        <v>37</v>
      </c>
      <c r="M128" s="262">
        <f t="shared" si="137"/>
        <v>32</v>
      </c>
      <c r="N128" s="262">
        <f t="shared" si="138"/>
        <v>32</v>
      </c>
      <c r="O128" s="262">
        <f t="shared" si="139"/>
        <v>34</v>
      </c>
      <c r="P128" s="262">
        <f t="shared" si="140"/>
        <v>31</v>
      </c>
      <c r="Q128" s="245">
        <f t="shared" si="141"/>
        <v>29</v>
      </c>
      <c r="R128" s="260">
        <f t="shared" si="97"/>
        <v>185</v>
      </c>
      <c r="S128" s="151">
        <v>34</v>
      </c>
      <c r="T128" s="151">
        <v>31</v>
      </c>
      <c r="U128" s="151">
        <v>30</v>
      </c>
      <c r="V128" s="151">
        <v>33</v>
      </c>
      <c r="W128" s="151">
        <v>28</v>
      </c>
      <c r="X128" s="151">
        <v>29</v>
      </c>
      <c r="Y128" s="262">
        <f t="shared" si="99"/>
        <v>10</v>
      </c>
      <c r="Z128" s="26">
        <v>3</v>
      </c>
      <c r="AA128" s="26">
        <v>1</v>
      </c>
      <c r="AB128" s="26">
        <v>2</v>
      </c>
      <c r="AC128" s="26">
        <v>1</v>
      </c>
      <c r="AD128" s="26">
        <v>3</v>
      </c>
      <c r="AE128" s="21"/>
      <c r="AF128" s="260">
        <f t="shared" si="96"/>
        <v>0</v>
      </c>
      <c r="AG128" s="26"/>
      <c r="AH128" s="26"/>
      <c r="AI128" s="26"/>
      <c r="AJ128" s="26"/>
      <c r="AK128" s="26"/>
      <c r="AL128" s="21"/>
      <c r="AM128" s="13"/>
      <c r="AN128" s="247">
        <f t="shared" si="135"/>
        <v>195</v>
      </c>
      <c r="AO128" s="21">
        <v>98</v>
      </c>
      <c r="AP128" s="21">
        <v>97</v>
      </c>
      <c r="AR128" s="176" t="str">
        <f t="shared" si="98"/>
        <v>〇</v>
      </c>
    </row>
    <row r="129" spans="1:44" ht="18" customHeight="1" x14ac:dyDescent="0.2">
      <c r="A129" s="20" t="s">
        <v>205</v>
      </c>
      <c r="B129" s="262">
        <f t="shared" si="94"/>
        <v>20</v>
      </c>
      <c r="C129" s="26">
        <v>3</v>
      </c>
      <c r="D129" s="26">
        <v>3</v>
      </c>
      <c r="E129" s="26">
        <v>3</v>
      </c>
      <c r="F129" s="26">
        <v>3</v>
      </c>
      <c r="G129" s="26">
        <v>3</v>
      </c>
      <c r="H129" s="26">
        <v>2</v>
      </c>
      <c r="I129" s="26"/>
      <c r="J129" s="21">
        <v>3</v>
      </c>
      <c r="K129" s="262">
        <f t="shared" si="95"/>
        <v>494</v>
      </c>
      <c r="L129" s="262">
        <f t="shared" si="136"/>
        <v>80</v>
      </c>
      <c r="M129" s="262">
        <f t="shared" si="137"/>
        <v>83</v>
      </c>
      <c r="N129" s="262">
        <f t="shared" si="138"/>
        <v>80</v>
      </c>
      <c r="O129" s="262">
        <f t="shared" si="139"/>
        <v>89</v>
      </c>
      <c r="P129" s="262">
        <f t="shared" si="140"/>
        <v>88</v>
      </c>
      <c r="Q129" s="245">
        <f t="shared" si="141"/>
        <v>74</v>
      </c>
      <c r="R129" s="260">
        <f t="shared" si="97"/>
        <v>480</v>
      </c>
      <c r="S129" s="151">
        <v>79</v>
      </c>
      <c r="T129" s="151">
        <v>81</v>
      </c>
      <c r="U129" s="151">
        <v>77</v>
      </c>
      <c r="V129" s="151">
        <v>85</v>
      </c>
      <c r="W129" s="151">
        <v>84</v>
      </c>
      <c r="X129" s="151">
        <v>74</v>
      </c>
      <c r="Y129" s="262">
        <f t="shared" si="99"/>
        <v>14</v>
      </c>
      <c r="Z129" s="26">
        <v>1</v>
      </c>
      <c r="AA129" s="26">
        <v>2</v>
      </c>
      <c r="AB129" s="26">
        <v>3</v>
      </c>
      <c r="AC129" s="26">
        <v>4</v>
      </c>
      <c r="AD129" s="26">
        <v>4</v>
      </c>
      <c r="AE129" s="21"/>
      <c r="AF129" s="260">
        <f t="shared" si="96"/>
        <v>0</v>
      </c>
      <c r="AG129" s="26"/>
      <c r="AH129" s="26"/>
      <c r="AI129" s="26"/>
      <c r="AJ129" s="26"/>
      <c r="AK129" s="26"/>
      <c r="AL129" s="21"/>
      <c r="AM129" s="13"/>
      <c r="AN129" s="247">
        <f t="shared" si="135"/>
        <v>494</v>
      </c>
      <c r="AO129" s="21">
        <v>257</v>
      </c>
      <c r="AP129" s="21">
        <v>237</v>
      </c>
      <c r="AR129" s="176" t="str">
        <f t="shared" si="98"/>
        <v>〇</v>
      </c>
    </row>
    <row r="130" spans="1:44" ht="18" customHeight="1" x14ac:dyDescent="0.2">
      <c r="A130" s="20" t="s">
        <v>309</v>
      </c>
      <c r="B130" s="262">
        <f t="shared" si="94"/>
        <v>16</v>
      </c>
      <c r="C130" s="26">
        <v>2</v>
      </c>
      <c r="D130" s="26">
        <v>2</v>
      </c>
      <c r="E130" s="26">
        <v>2</v>
      </c>
      <c r="F130" s="26">
        <v>2</v>
      </c>
      <c r="G130" s="26">
        <v>2</v>
      </c>
      <c r="H130" s="26">
        <v>2</v>
      </c>
      <c r="I130" s="26"/>
      <c r="J130" s="21">
        <v>4</v>
      </c>
      <c r="K130" s="262">
        <f t="shared" si="95"/>
        <v>402</v>
      </c>
      <c r="L130" s="262">
        <f t="shared" si="136"/>
        <v>58</v>
      </c>
      <c r="M130" s="262">
        <f t="shared" si="137"/>
        <v>65</v>
      </c>
      <c r="N130" s="262">
        <f t="shared" si="138"/>
        <v>67</v>
      </c>
      <c r="O130" s="262">
        <f t="shared" si="139"/>
        <v>59</v>
      </c>
      <c r="P130" s="262">
        <f t="shared" si="140"/>
        <v>84</v>
      </c>
      <c r="Q130" s="245">
        <f t="shared" si="141"/>
        <v>69</v>
      </c>
      <c r="R130" s="260">
        <f t="shared" si="97"/>
        <v>385</v>
      </c>
      <c r="S130" s="151">
        <v>57</v>
      </c>
      <c r="T130" s="151">
        <v>62</v>
      </c>
      <c r="U130" s="151">
        <v>63</v>
      </c>
      <c r="V130" s="151">
        <v>56</v>
      </c>
      <c r="W130" s="151">
        <v>80</v>
      </c>
      <c r="X130" s="151">
        <v>67</v>
      </c>
      <c r="Y130" s="262">
        <f t="shared" si="99"/>
        <v>17</v>
      </c>
      <c r="Z130" s="26">
        <v>1</v>
      </c>
      <c r="AA130" s="26">
        <v>3</v>
      </c>
      <c r="AB130" s="26">
        <v>4</v>
      </c>
      <c r="AC130" s="26">
        <v>3</v>
      </c>
      <c r="AD130" s="26">
        <v>4</v>
      </c>
      <c r="AE130" s="21">
        <v>2</v>
      </c>
      <c r="AF130" s="260">
        <f t="shared" si="96"/>
        <v>0</v>
      </c>
      <c r="AG130" s="26"/>
      <c r="AH130" s="26"/>
      <c r="AI130" s="26"/>
      <c r="AJ130" s="26"/>
      <c r="AK130" s="26"/>
      <c r="AL130" s="21"/>
      <c r="AM130" s="13"/>
      <c r="AN130" s="247">
        <f t="shared" si="135"/>
        <v>402</v>
      </c>
      <c r="AO130" s="21">
        <v>216</v>
      </c>
      <c r="AP130" s="21">
        <v>186</v>
      </c>
      <c r="AR130" s="176" t="str">
        <f t="shared" si="98"/>
        <v>〇</v>
      </c>
    </row>
    <row r="131" spans="1:44" ht="18" customHeight="1" x14ac:dyDescent="0.2">
      <c r="A131" s="20" t="s">
        <v>310</v>
      </c>
      <c r="B131" s="262">
        <f t="shared" si="94"/>
        <v>12</v>
      </c>
      <c r="C131" s="26">
        <v>2</v>
      </c>
      <c r="D131" s="26">
        <v>2</v>
      </c>
      <c r="E131" s="26">
        <v>2</v>
      </c>
      <c r="F131" s="26">
        <v>1</v>
      </c>
      <c r="G131" s="26">
        <v>2</v>
      </c>
      <c r="H131" s="26">
        <v>1</v>
      </c>
      <c r="I131" s="26"/>
      <c r="J131" s="21">
        <v>2</v>
      </c>
      <c r="K131" s="262">
        <f t="shared" si="95"/>
        <v>248</v>
      </c>
      <c r="L131" s="262">
        <f t="shared" si="136"/>
        <v>38</v>
      </c>
      <c r="M131" s="262">
        <f t="shared" si="137"/>
        <v>48</v>
      </c>
      <c r="N131" s="262">
        <f t="shared" si="138"/>
        <v>48</v>
      </c>
      <c r="O131" s="262">
        <f t="shared" si="139"/>
        <v>37</v>
      </c>
      <c r="P131" s="262">
        <f t="shared" si="140"/>
        <v>47</v>
      </c>
      <c r="Q131" s="245">
        <f t="shared" si="141"/>
        <v>30</v>
      </c>
      <c r="R131" s="260">
        <f t="shared" si="97"/>
        <v>241</v>
      </c>
      <c r="S131" s="151">
        <v>38</v>
      </c>
      <c r="T131" s="151">
        <v>47</v>
      </c>
      <c r="U131" s="151">
        <v>48</v>
      </c>
      <c r="V131" s="151">
        <v>35</v>
      </c>
      <c r="W131" s="151">
        <v>46</v>
      </c>
      <c r="X131" s="151">
        <v>27</v>
      </c>
      <c r="Y131" s="262">
        <f t="shared" si="99"/>
        <v>7</v>
      </c>
      <c r="Z131" s="26"/>
      <c r="AA131" s="26">
        <v>1</v>
      </c>
      <c r="AB131" s="26"/>
      <c r="AC131" s="26">
        <v>2</v>
      </c>
      <c r="AD131" s="26">
        <v>1</v>
      </c>
      <c r="AE131" s="21">
        <v>3</v>
      </c>
      <c r="AF131" s="260">
        <f t="shared" si="96"/>
        <v>0</v>
      </c>
      <c r="AG131" s="26"/>
      <c r="AH131" s="26"/>
      <c r="AI131" s="26"/>
      <c r="AJ131" s="26"/>
      <c r="AK131" s="26"/>
      <c r="AL131" s="21"/>
      <c r="AM131" s="13"/>
      <c r="AN131" s="247">
        <f t="shared" si="135"/>
        <v>248</v>
      </c>
      <c r="AO131" s="21">
        <v>135</v>
      </c>
      <c r="AP131" s="21">
        <v>113</v>
      </c>
      <c r="AR131" s="176" t="str">
        <f t="shared" si="98"/>
        <v>〇</v>
      </c>
    </row>
    <row r="132" spans="1:44" ht="18" customHeight="1" x14ac:dyDescent="0.2">
      <c r="A132" s="20" t="s">
        <v>311</v>
      </c>
      <c r="B132" s="262">
        <f t="shared" si="94"/>
        <v>18</v>
      </c>
      <c r="C132" s="26">
        <v>2</v>
      </c>
      <c r="D132" s="26">
        <v>2</v>
      </c>
      <c r="E132" s="26">
        <v>2</v>
      </c>
      <c r="F132" s="26">
        <v>3</v>
      </c>
      <c r="G132" s="26">
        <v>3</v>
      </c>
      <c r="H132" s="26">
        <v>3</v>
      </c>
      <c r="I132" s="26"/>
      <c r="J132" s="21">
        <v>3</v>
      </c>
      <c r="K132" s="262">
        <f t="shared" si="95"/>
        <v>467</v>
      </c>
      <c r="L132" s="262">
        <f t="shared" si="136"/>
        <v>63</v>
      </c>
      <c r="M132" s="262">
        <f t="shared" si="137"/>
        <v>69</v>
      </c>
      <c r="N132" s="262">
        <f t="shared" si="138"/>
        <v>75</v>
      </c>
      <c r="O132" s="262">
        <f t="shared" si="139"/>
        <v>76</v>
      </c>
      <c r="P132" s="262">
        <f t="shared" si="140"/>
        <v>87</v>
      </c>
      <c r="Q132" s="245">
        <f t="shared" si="141"/>
        <v>97</v>
      </c>
      <c r="R132" s="260">
        <f t="shared" si="97"/>
        <v>454</v>
      </c>
      <c r="S132" s="151">
        <v>62</v>
      </c>
      <c r="T132" s="151">
        <v>69</v>
      </c>
      <c r="U132" s="151">
        <v>73</v>
      </c>
      <c r="V132" s="151">
        <v>76</v>
      </c>
      <c r="W132" s="151">
        <v>80</v>
      </c>
      <c r="X132" s="151">
        <v>94</v>
      </c>
      <c r="Y132" s="262">
        <f t="shared" si="99"/>
        <v>13</v>
      </c>
      <c r="Z132" s="26">
        <v>1</v>
      </c>
      <c r="AA132" s="26"/>
      <c r="AB132" s="26">
        <v>2</v>
      </c>
      <c r="AC132" s="26"/>
      <c r="AD132" s="26">
        <v>7</v>
      </c>
      <c r="AE132" s="21">
        <v>3</v>
      </c>
      <c r="AF132" s="260">
        <f t="shared" si="96"/>
        <v>0</v>
      </c>
      <c r="AG132" s="26"/>
      <c r="AH132" s="26"/>
      <c r="AI132" s="26"/>
      <c r="AJ132" s="26"/>
      <c r="AK132" s="26"/>
      <c r="AL132" s="21"/>
      <c r="AM132" s="13"/>
      <c r="AN132" s="247">
        <f t="shared" si="135"/>
        <v>467</v>
      </c>
      <c r="AO132" s="21">
        <v>235</v>
      </c>
      <c r="AP132" s="21">
        <v>232</v>
      </c>
      <c r="AR132" s="176" t="str">
        <f t="shared" si="98"/>
        <v>〇</v>
      </c>
    </row>
    <row r="133" spans="1:44" ht="18" customHeight="1" x14ac:dyDescent="0.2">
      <c r="A133" s="20" t="s">
        <v>207</v>
      </c>
      <c r="B133" s="262">
        <f t="shared" si="94"/>
        <v>15</v>
      </c>
      <c r="C133" s="26">
        <v>2</v>
      </c>
      <c r="D133" s="26">
        <v>2</v>
      </c>
      <c r="E133" s="26">
        <v>2</v>
      </c>
      <c r="F133" s="26">
        <v>2</v>
      </c>
      <c r="G133" s="26">
        <v>2</v>
      </c>
      <c r="H133" s="26">
        <v>2</v>
      </c>
      <c r="I133" s="26"/>
      <c r="J133" s="21">
        <v>3</v>
      </c>
      <c r="K133" s="262">
        <f t="shared" si="95"/>
        <v>377</v>
      </c>
      <c r="L133" s="262">
        <f t="shared" si="136"/>
        <v>62</v>
      </c>
      <c r="M133" s="262">
        <f t="shared" si="137"/>
        <v>55</v>
      </c>
      <c r="N133" s="262">
        <f t="shared" si="138"/>
        <v>71</v>
      </c>
      <c r="O133" s="262">
        <f t="shared" si="139"/>
        <v>68</v>
      </c>
      <c r="P133" s="262">
        <f t="shared" si="140"/>
        <v>58</v>
      </c>
      <c r="Q133" s="245">
        <f t="shared" si="141"/>
        <v>63</v>
      </c>
      <c r="R133" s="260">
        <f t="shared" si="97"/>
        <v>365</v>
      </c>
      <c r="S133" s="151">
        <v>60</v>
      </c>
      <c r="T133" s="151">
        <v>53</v>
      </c>
      <c r="U133" s="151">
        <v>71</v>
      </c>
      <c r="V133" s="151">
        <v>66</v>
      </c>
      <c r="W133" s="151">
        <v>54</v>
      </c>
      <c r="X133" s="151">
        <v>61</v>
      </c>
      <c r="Y133" s="262">
        <f t="shared" si="99"/>
        <v>12</v>
      </c>
      <c r="Z133" s="26">
        <v>2</v>
      </c>
      <c r="AA133" s="26">
        <v>2</v>
      </c>
      <c r="AB133" s="26"/>
      <c r="AC133" s="26">
        <v>2</v>
      </c>
      <c r="AD133" s="26">
        <v>4</v>
      </c>
      <c r="AE133" s="21">
        <v>2</v>
      </c>
      <c r="AF133" s="260">
        <f t="shared" si="96"/>
        <v>0</v>
      </c>
      <c r="AG133" s="26"/>
      <c r="AH133" s="26"/>
      <c r="AI133" s="26"/>
      <c r="AJ133" s="26"/>
      <c r="AK133" s="26"/>
      <c r="AL133" s="21"/>
      <c r="AM133" s="13"/>
      <c r="AN133" s="247">
        <f t="shared" si="135"/>
        <v>377</v>
      </c>
      <c r="AO133" s="21">
        <v>209</v>
      </c>
      <c r="AP133" s="21">
        <v>168</v>
      </c>
      <c r="AR133" s="176" t="str">
        <f t="shared" si="98"/>
        <v>〇</v>
      </c>
    </row>
    <row r="134" spans="1:44" ht="18" customHeight="1" x14ac:dyDescent="0.2">
      <c r="A134" s="20" t="s">
        <v>312</v>
      </c>
      <c r="B134" s="262">
        <f t="shared" si="94"/>
        <v>16</v>
      </c>
      <c r="C134" s="26">
        <v>3</v>
      </c>
      <c r="D134" s="26">
        <v>2</v>
      </c>
      <c r="E134" s="26">
        <v>2</v>
      </c>
      <c r="F134" s="26">
        <v>2</v>
      </c>
      <c r="G134" s="26">
        <v>2</v>
      </c>
      <c r="H134" s="26">
        <v>2</v>
      </c>
      <c r="I134" s="26"/>
      <c r="J134" s="21">
        <v>3</v>
      </c>
      <c r="K134" s="262">
        <f t="shared" si="95"/>
        <v>410</v>
      </c>
      <c r="L134" s="262">
        <f t="shared" si="136"/>
        <v>71</v>
      </c>
      <c r="M134" s="262">
        <f t="shared" si="137"/>
        <v>66</v>
      </c>
      <c r="N134" s="262">
        <f t="shared" si="138"/>
        <v>68</v>
      </c>
      <c r="O134" s="262">
        <f t="shared" si="139"/>
        <v>60</v>
      </c>
      <c r="P134" s="262">
        <f t="shared" si="140"/>
        <v>73</v>
      </c>
      <c r="Q134" s="245">
        <f t="shared" si="141"/>
        <v>72</v>
      </c>
      <c r="R134" s="260">
        <f t="shared" si="97"/>
        <v>401</v>
      </c>
      <c r="S134" s="151">
        <v>71</v>
      </c>
      <c r="T134" s="151">
        <v>66</v>
      </c>
      <c r="U134" s="151">
        <v>65</v>
      </c>
      <c r="V134" s="151">
        <v>58</v>
      </c>
      <c r="W134" s="151">
        <v>70</v>
      </c>
      <c r="X134" s="151">
        <v>71</v>
      </c>
      <c r="Y134" s="262">
        <f t="shared" si="99"/>
        <v>9</v>
      </c>
      <c r="Z134" s="26"/>
      <c r="AA134" s="26"/>
      <c r="AB134" s="26">
        <v>3</v>
      </c>
      <c r="AC134" s="26">
        <v>2</v>
      </c>
      <c r="AD134" s="26">
        <v>3</v>
      </c>
      <c r="AE134" s="21">
        <v>1</v>
      </c>
      <c r="AF134" s="260">
        <f t="shared" si="96"/>
        <v>0</v>
      </c>
      <c r="AG134" s="26"/>
      <c r="AH134" s="26"/>
      <c r="AI134" s="26"/>
      <c r="AJ134" s="26"/>
      <c r="AK134" s="26"/>
      <c r="AL134" s="21"/>
      <c r="AM134" s="13"/>
      <c r="AN134" s="247">
        <f t="shared" si="135"/>
        <v>410</v>
      </c>
      <c r="AO134" s="21">
        <v>209</v>
      </c>
      <c r="AP134" s="21">
        <v>201</v>
      </c>
      <c r="AR134" s="176" t="str">
        <f t="shared" si="98"/>
        <v>〇</v>
      </c>
    </row>
    <row r="135" spans="1:44" ht="18" customHeight="1" x14ac:dyDescent="0.2">
      <c r="A135" s="20" t="s">
        <v>313</v>
      </c>
      <c r="B135" s="262">
        <f t="shared" ref="B135:B178" si="142">SUM(C135:J135)</f>
        <v>27</v>
      </c>
      <c r="C135" s="26">
        <v>3</v>
      </c>
      <c r="D135" s="26">
        <v>4</v>
      </c>
      <c r="E135" s="26">
        <v>4</v>
      </c>
      <c r="F135" s="26">
        <v>4</v>
      </c>
      <c r="G135" s="26">
        <v>4</v>
      </c>
      <c r="H135" s="26">
        <v>4</v>
      </c>
      <c r="I135" s="26"/>
      <c r="J135" s="21">
        <v>4</v>
      </c>
      <c r="K135" s="262">
        <f t="shared" ref="K135:K178" si="143">SUM(L135:Q135)</f>
        <v>735</v>
      </c>
      <c r="L135" s="262">
        <f t="shared" si="136"/>
        <v>105</v>
      </c>
      <c r="M135" s="262">
        <f t="shared" si="137"/>
        <v>111</v>
      </c>
      <c r="N135" s="262">
        <f t="shared" si="138"/>
        <v>126</v>
      </c>
      <c r="O135" s="262">
        <f t="shared" si="139"/>
        <v>136</v>
      </c>
      <c r="P135" s="262">
        <f t="shared" si="140"/>
        <v>131</v>
      </c>
      <c r="Q135" s="245">
        <f t="shared" si="141"/>
        <v>126</v>
      </c>
      <c r="R135" s="260">
        <f t="shared" si="97"/>
        <v>715</v>
      </c>
      <c r="S135" s="151">
        <v>104</v>
      </c>
      <c r="T135" s="151">
        <v>107</v>
      </c>
      <c r="U135" s="151">
        <v>124</v>
      </c>
      <c r="V135" s="151">
        <v>130</v>
      </c>
      <c r="W135" s="151">
        <v>128</v>
      </c>
      <c r="X135" s="151">
        <v>122</v>
      </c>
      <c r="Y135" s="262">
        <f t="shared" si="99"/>
        <v>20</v>
      </c>
      <c r="Z135" s="26">
        <v>1</v>
      </c>
      <c r="AA135" s="26">
        <v>4</v>
      </c>
      <c r="AB135" s="26">
        <v>2</v>
      </c>
      <c r="AC135" s="26">
        <v>6</v>
      </c>
      <c r="AD135" s="26">
        <v>3</v>
      </c>
      <c r="AE135" s="21">
        <v>4</v>
      </c>
      <c r="AF135" s="260">
        <f t="shared" ref="AF135:AF178" si="144">SUM(AG135:AL135)</f>
        <v>0</v>
      </c>
      <c r="AG135" s="26"/>
      <c r="AH135" s="26"/>
      <c r="AI135" s="26"/>
      <c r="AJ135" s="26"/>
      <c r="AK135" s="26"/>
      <c r="AL135" s="21"/>
      <c r="AM135" s="13"/>
      <c r="AN135" s="247">
        <f t="shared" si="135"/>
        <v>735</v>
      </c>
      <c r="AO135" s="21">
        <v>382</v>
      </c>
      <c r="AP135" s="21">
        <v>353</v>
      </c>
      <c r="AR135" s="176" t="str">
        <f t="shared" si="98"/>
        <v>〇</v>
      </c>
    </row>
    <row r="136" spans="1:44" ht="18" customHeight="1" x14ac:dyDescent="0.2">
      <c r="A136" s="20" t="s">
        <v>314</v>
      </c>
      <c r="B136" s="262">
        <f t="shared" si="142"/>
        <v>12</v>
      </c>
      <c r="C136" s="26">
        <v>2</v>
      </c>
      <c r="D136" s="26">
        <v>2</v>
      </c>
      <c r="E136" s="26">
        <v>2</v>
      </c>
      <c r="F136" s="26">
        <v>2</v>
      </c>
      <c r="G136" s="26">
        <v>1</v>
      </c>
      <c r="H136" s="26">
        <v>1</v>
      </c>
      <c r="I136" s="26"/>
      <c r="J136" s="21">
        <v>2</v>
      </c>
      <c r="K136" s="262">
        <f t="shared" si="143"/>
        <v>272</v>
      </c>
      <c r="L136" s="262">
        <f t="shared" si="136"/>
        <v>52</v>
      </c>
      <c r="M136" s="262">
        <f t="shared" si="137"/>
        <v>38</v>
      </c>
      <c r="N136" s="262">
        <f t="shared" si="138"/>
        <v>49</v>
      </c>
      <c r="O136" s="262">
        <f t="shared" si="139"/>
        <v>52</v>
      </c>
      <c r="P136" s="262">
        <f t="shared" si="140"/>
        <v>42</v>
      </c>
      <c r="Q136" s="245">
        <f t="shared" si="141"/>
        <v>39</v>
      </c>
      <c r="R136" s="260">
        <f t="shared" ref="R136:R178" si="145">SUM(S136:X136)</f>
        <v>259</v>
      </c>
      <c r="S136" s="151">
        <v>50</v>
      </c>
      <c r="T136" s="151">
        <v>37</v>
      </c>
      <c r="U136" s="151">
        <v>46</v>
      </c>
      <c r="V136" s="151">
        <v>50</v>
      </c>
      <c r="W136" s="151">
        <v>40</v>
      </c>
      <c r="X136" s="151">
        <v>36</v>
      </c>
      <c r="Y136" s="262">
        <f t="shared" si="99"/>
        <v>13</v>
      </c>
      <c r="Z136" s="26">
        <v>2</v>
      </c>
      <c r="AA136" s="26">
        <v>1</v>
      </c>
      <c r="AB136" s="26">
        <v>3</v>
      </c>
      <c r="AC136" s="26">
        <v>2</v>
      </c>
      <c r="AD136" s="26">
        <v>2</v>
      </c>
      <c r="AE136" s="21">
        <v>3</v>
      </c>
      <c r="AF136" s="260">
        <f t="shared" si="144"/>
        <v>0</v>
      </c>
      <c r="AG136" s="26"/>
      <c r="AH136" s="26"/>
      <c r="AI136" s="26"/>
      <c r="AJ136" s="26"/>
      <c r="AK136" s="26"/>
      <c r="AL136" s="21"/>
      <c r="AM136" s="13"/>
      <c r="AN136" s="247">
        <f t="shared" si="135"/>
        <v>272</v>
      </c>
      <c r="AO136" s="21">
        <v>140</v>
      </c>
      <c r="AP136" s="21">
        <v>132</v>
      </c>
      <c r="AR136" s="176" t="str">
        <f t="shared" ref="AR136:AR178" si="146">IF(K136=AN136,"〇","不一致")</f>
        <v>〇</v>
      </c>
    </row>
    <row r="137" spans="1:44" ht="18" customHeight="1" x14ac:dyDescent="0.2">
      <c r="A137" s="20" t="s">
        <v>208</v>
      </c>
      <c r="B137" s="262">
        <f t="shared" si="142"/>
        <v>20</v>
      </c>
      <c r="C137" s="26">
        <v>2</v>
      </c>
      <c r="D137" s="26">
        <v>3</v>
      </c>
      <c r="E137" s="26">
        <v>3</v>
      </c>
      <c r="F137" s="26">
        <v>3</v>
      </c>
      <c r="G137" s="26">
        <v>3</v>
      </c>
      <c r="H137" s="26">
        <v>3</v>
      </c>
      <c r="I137" s="26"/>
      <c r="J137" s="21">
        <v>3</v>
      </c>
      <c r="K137" s="262">
        <f t="shared" si="143"/>
        <v>488</v>
      </c>
      <c r="L137" s="262">
        <f t="shared" si="136"/>
        <v>71</v>
      </c>
      <c r="M137" s="262">
        <f t="shared" si="137"/>
        <v>77</v>
      </c>
      <c r="N137" s="262">
        <f t="shared" si="138"/>
        <v>73</v>
      </c>
      <c r="O137" s="262">
        <f t="shared" si="139"/>
        <v>86</v>
      </c>
      <c r="P137" s="262">
        <f t="shared" si="140"/>
        <v>95</v>
      </c>
      <c r="Q137" s="245">
        <f t="shared" si="141"/>
        <v>86</v>
      </c>
      <c r="R137" s="260">
        <f t="shared" si="145"/>
        <v>476</v>
      </c>
      <c r="S137" s="151">
        <v>68</v>
      </c>
      <c r="T137" s="151">
        <v>75</v>
      </c>
      <c r="U137" s="151">
        <v>72</v>
      </c>
      <c r="V137" s="151">
        <v>83</v>
      </c>
      <c r="W137" s="151">
        <v>92</v>
      </c>
      <c r="X137" s="151">
        <v>86</v>
      </c>
      <c r="Y137" s="262">
        <f t="shared" si="99"/>
        <v>12</v>
      </c>
      <c r="Z137" s="26">
        <v>3</v>
      </c>
      <c r="AA137" s="26">
        <v>2</v>
      </c>
      <c r="AB137" s="26">
        <v>1</v>
      </c>
      <c r="AC137" s="26">
        <v>3</v>
      </c>
      <c r="AD137" s="26">
        <v>3</v>
      </c>
      <c r="AE137" s="21"/>
      <c r="AF137" s="260">
        <f t="shared" si="144"/>
        <v>0</v>
      </c>
      <c r="AG137" s="26"/>
      <c r="AH137" s="26"/>
      <c r="AI137" s="26"/>
      <c r="AJ137" s="26"/>
      <c r="AK137" s="26"/>
      <c r="AL137" s="21"/>
      <c r="AM137" s="13"/>
      <c r="AN137" s="247">
        <f t="shared" si="135"/>
        <v>488</v>
      </c>
      <c r="AO137" s="21">
        <v>253</v>
      </c>
      <c r="AP137" s="21">
        <v>235</v>
      </c>
      <c r="AR137" s="176" t="str">
        <f t="shared" si="146"/>
        <v>〇</v>
      </c>
    </row>
    <row r="138" spans="1:44" ht="18" customHeight="1" x14ac:dyDescent="0.2">
      <c r="A138" s="20" t="s">
        <v>315</v>
      </c>
      <c r="B138" s="262">
        <f t="shared" si="142"/>
        <v>36</v>
      </c>
      <c r="C138" s="26">
        <v>6</v>
      </c>
      <c r="D138" s="26">
        <v>6</v>
      </c>
      <c r="E138" s="26">
        <v>5</v>
      </c>
      <c r="F138" s="26">
        <v>5</v>
      </c>
      <c r="G138" s="26">
        <v>5</v>
      </c>
      <c r="H138" s="26">
        <v>5</v>
      </c>
      <c r="I138" s="26"/>
      <c r="J138" s="21">
        <v>4</v>
      </c>
      <c r="K138" s="262">
        <f t="shared" si="143"/>
        <v>1139</v>
      </c>
      <c r="L138" s="262">
        <f t="shared" si="136"/>
        <v>194</v>
      </c>
      <c r="M138" s="262">
        <f t="shared" si="137"/>
        <v>187</v>
      </c>
      <c r="N138" s="262">
        <f t="shared" si="138"/>
        <v>185</v>
      </c>
      <c r="O138" s="262">
        <f t="shared" si="139"/>
        <v>188</v>
      </c>
      <c r="P138" s="262">
        <f t="shared" si="140"/>
        <v>187</v>
      </c>
      <c r="Q138" s="245">
        <f t="shared" si="141"/>
        <v>198</v>
      </c>
      <c r="R138" s="260">
        <f t="shared" si="145"/>
        <v>1118</v>
      </c>
      <c r="S138" s="151">
        <v>193</v>
      </c>
      <c r="T138" s="151">
        <v>181</v>
      </c>
      <c r="U138" s="151">
        <v>183</v>
      </c>
      <c r="V138" s="151">
        <v>184</v>
      </c>
      <c r="W138" s="151">
        <v>184</v>
      </c>
      <c r="X138" s="151">
        <v>193</v>
      </c>
      <c r="Y138" s="262">
        <f t="shared" ref="Y138:Y178" si="147">SUM(Z138:AE138)</f>
        <v>21</v>
      </c>
      <c r="Z138" s="26">
        <v>1</v>
      </c>
      <c r="AA138" s="26">
        <v>6</v>
      </c>
      <c r="AB138" s="26">
        <v>2</v>
      </c>
      <c r="AC138" s="26">
        <v>4</v>
      </c>
      <c r="AD138" s="26">
        <v>3</v>
      </c>
      <c r="AE138" s="21">
        <v>5</v>
      </c>
      <c r="AF138" s="260">
        <f t="shared" si="144"/>
        <v>0</v>
      </c>
      <c r="AG138" s="26"/>
      <c r="AH138" s="26"/>
      <c r="AI138" s="26"/>
      <c r="AJ138" s="26"/>
      <c r="AK138" s="26"/>
      <c r="AL138" s="21"/>
      <c r="AM138" s="13"/>
      <c r="AN138" s="247">
        <f t="shared" si="135"/>
        <v>1139</v>
      </c>
      <c r="AO138" s="21">
        <v>585</v>
      </c>
      <c r="AP138" s="21">
        <v>554</v>
      </c>
      <c r="AR138" s="176" t="str">
        <f t="shared" si="146"/>
        <v>〇</v>
      </c>
    </row>
    <row r="139" spans="1:44" ht="18" customHeight="1" x14ac:dyDescent="0.2">
      <c r="A139" s="20" t="s">
        <v>316</v>
      </c>
      <c r="B139" s="262">
        <f t="shared" si="142"/>
        <v>32</v>
      </c>
      <c r="C139" s="26">
        <v>6</v>
      </c>
      <c r="D139" s="26">
        <v>5</v>
      </c>
      <c r="E139" s="26">
        <v>4</v>
      </c>
      <c r="F139" s="26">
        <v>4</v>
      </c>
      <c r="G139" s="26">
        <v>4</v>
      </c>
      <c r="H139" s="26">
        <v>5</v>
      </c>
      <c r="I139" s="26"/>
      <c r="J139" s="21">
        <v>4</v>
      </c>
      <c r="K139" s="262">
        <f t="shared" si="143"/>
        <v>1002</v>
      </c>
      <c r="L139" s="262">
        <f t="shared" si="136"/>
        <v>192</v>
      </c>
      <c r="M139" s="262">
        <f t="shared" si="137"/>
        <v>174</v>
      </c>
      <c r="N139" s="262">
        <f t="shared" si="138"/>
        <v>157</v>
      </c>
      <c r="O139" s="262">
        <f t="shared" si="139"/>
        <v>154</v>
      </c>
      <c r="P139" s="262">
        <f t="shared" si="140"/>
        <v>153</v>
      </c>
      <c r="Q139" s="245">
        <f t="shared" si="141"/>
        <v>172</v>
      </c>
      <c r="R139" s="260">
        <f t="shared" si="145"/>
        <v>979</v>
      </c>
      <c r="S139" s="151">
        <v>186</v>
      </c>
      <c r="T139" s="151">
        <v>172</v>
      </c>
      <c r="U139" s="151">
        <v>150</v>
      </c>
      <c r="V139" s="151">
        <v>153</v>
      </c>
      <c r="W139" s="151">
        <v>148</v>
      </c>
      <c r="X139" s="151">
        <v>170</v>
      </c>
      <c r="Y139" s="262">
        <f t="shared" si="147"/>
        <v>23</v>
      </c>
      <c r="Z139" s="26">
        <v>6</v>
      </c>
      <c r="AA139" s="26">
        <v>2</v>
      </c>
      <c r="AB139" s="26">
        <v>7</v>
      </c>
      <c r="AC139" s="26">
        <v>1</v>
      </c>
      <c r="AD139" s="26">
        <v>5</v>
      </c>
      <c r="AE139" s="21">
        <v>2</v>
      </c>
      <c r="AF139" s="260">
        <f t="shared" si="144"/>
        <v>0</v>
      </c>
      <c r="AG139" s="26"/>
      <c r="AH139" s="26"/>
      <c r="AI139" s="26"/>
      <c r="AJ139" s="26"/>
      <c r="AK139" s="26"/>
      <c r="AL139" s="21"/>
      <c r="AM139" s="13"/>
      <c r="AN139" s="247">
        <f t="shared" si="135"/>
        <v>1002</v>
      </c>
      <c r="AO139" s="21">
        <v>527</v>
      </c>
      <c r="AP139" s="21">
        <v>475</v>
      </c>
      <c r="AR139" s="176" t="str">
        <f t="shared" si="146"/>
        <v>〇</v>
      </c>
    </row>
    <row r="140" spans="1:44" ht="18" customHeight="1" x14ac:dyDescent="0.2">
      <c r="A140" s="20" t="s">
        <v>213</v>
      </c>
      <c r="B140" s="262">
        <f t="shared" si="142"/>
        <v>25</v>
      </c>
      <c r="C140" s="26">
        <v>3</v>
      </c>
      <c r="D140" s="26">
        <v>4</v>
      </c>
      <c r="E140" s="26">
        <v>4</v>
      </c>
      <c r="F140" s="26">
        <v>4</v>
      </c>
      <c r="G140" s="26">
        <v>4</v>
      </c>
      <c r="H140" s="26">
        <v>4</v>
      </c>
      <c r="I140" s="26"/>
      <c r="J140" s="21">
        <v>2</v>
      </c>
      <c r="K140" s="262">
        <f t="shared" si="143"/>
        <v>775</v>
      </c>
      <c r="L140" s="262">
        <f t="shared" si="136"/>
        <v>97</v>
      </c>
      <c r="M140" s="262">
        <f t="shared" si="137"/>
        <v>124</v>
      </c>
      <c r="N140" s="262">
        <f t="shared" si="138"/>
        <v>123</v>
      </c>
      <c r="O140" s="262">
        <f t="shared" si="139"/>
        <v>136</v>
      </c>
      <c r="P140" s="262">
        <f t="shared" si="140"/>
        <v>137</v>
      </c>
      <c r="Q140" s="245">
        <f t="shared" si="141"/>
        <v>158</v>
      </c>
      <c r="R140" s="260">
        <f t="shared" si="145"/>
        <v>768</v>
      </c>
      <c r="S140" s="151">
        <v>95</v>
      </c>
      <c r="T140" s="151">
        <v>124</v>
      </c>
      <c r="U140" s="151">
        <v>121</v>
      </c>
      <c r="V140" s="151">
        <v>135</v>
      </c>
      <c r="W140" s="151">
        <v>136</v>
      </c>
      <c r="X140" s="151">
        <v>157</v>
      </c>
      <c r="Y140" s="262">
        <f t="shared" si="147"/>
        <v>7</v>
      </c>
      <c r="Z140" s="26">
        <v>2</v>
      </c>
      <c r="AA140" s="26"/>
      <c r="AB140" s="26">
        <v>2</v>
      </c>
      <c r="AC140" s="26">
        <v>1</v>
      </c>
      <c r="AD140" s="26">
        <v>1</v>
      </c>
      <c r="AE140" s="21">
        <v>1</v>
      </c>
      <c r="AF140" s="260">
        <f t="shared" si="144"/>
        <v>0</v>
      </c>
      <c r="AG140" s="26"/>
      <c r="AH140" s="26"/>
      <c r="AI140" s="26"/>
      <c r="AJ140" s="26"/>
      <c r="AK140" s="26"/>
      <c r="AL140" s="21"/>
      <c r="AM140" s="13"/>
      <c r="AN140" s="247">
        <f t="shared" si="135"/>
        <v>775</v>
      </c>
      <c r="AO140" s="21">
        <v>412</v>
      </c>
      <c r="AP140" s="21">
        <v>363</v>
      </c>
      <c r="AR140" s="176" t="str">
        <f t="shared" si="146"/>
        <v>〇</v>
      </c>
    </row>
    <row r="141" spans="1:44" ht="18" customHeight="1" x14ac:dyDescent="0.2">
      <c r="A141" s="20" t="s">
        <v>317</v>
      </c>
      <c r="B141" s="262">
        <f t="shared" si="142"/>
        <v>14</v>
      </c>
      <c r="C141" s="26">
        <v>2</v>
      </c>
      <c r="D141" s="26">
        <v>2</v>
      </c>
      <c r="E141" s="26">
        <v>2</v>
      </c>
      <c r="F141" s="26">
        <v>2</v>
      </c>
      <c r="G141" s="26">
        <v>2</v>
      </c>
      <c r="H141" s="26">
        <v>2</v>
      </c>
      <c r="I141" s="26"/>
      <c r="J141" s="21">
        <v>2</v>
      </c>
      <c r="K141" s="262">
        <f t="shared" si="143"/>
        <v>347</v>
      </c>
      <c r="L141" s="262">
        <f t="shared" si="136"/>
        <v>44</v>
      </c>
      <c r="M141" s="262">
        <f t="shared" si="137"/>
        <v>49</v>
      </c>
      <c r="N141" s="262">
        <f t="shared" si="138"/>
        <v>59</v>
      </c>
      <c r="O141" s="262">
        <f t="shared" si="139"/>
        <v>60</v>
      </c>
      <c r="P141" s="262">
        <f t="shared" si="140"/>
        <v>61</v>
      </c>
      <c r="Q141" s="245">
        <f t="shared" si="141"/>
        <v>74</v>
      </c>
      <c r="R141" s="260">
        <f t="shared" si="145"/>
        <v>336</v>
      </c>
      <c r="S141" s="151">
        <v>44</v>
      </c>
      <c r="T141" s="151">
        <v>47</v>
      </c>
      <c r="U141" s="151">
        <v>58</v>
      </c>
      <c r="V141" s="151">
        <v>56</v>
      </c>
      <c r="W141" s="151">
        <v>58</v>
      </c>
      <c r="X141" s="151">
        <v>73</v>
      </c>
      <c r="Y141" s="262">
        <f t="shared" si="147"/>
        <v>11</v>
      </c>
      <c r="Z141" s="26"/>
      <c r="AA141" s="26">
        <v>2</v>
      </c>
      <c r="AB141" s="26">
        <v>1</v>
      </c>
      <c r="AC141" s="26">
        <v>4</v>
      </c>
      <c r="AD141" s="26">
        <v>3</v>
      </c>
      <c r="AE141" s="21">
        <v>1</v>
      </c>
      <c r="AF141" s="260">
        <f t="shared" si="144"/>
        <v>0</v>
      </c>
      <c r="AG141" s="26"/>
      <c r="AH141" s="26"/>
      <c r="AI141" s="26"/>
      <c r="AJ141" s="26"/>
      <c r="AK141" s="26"/>
      <c r="AL141" s="21"/>
      <c r="AM141" s="13"/>
      <c r="AN141" s="247">
        <f t="shared" si="135"/>
        <v>347</v>
      </c>
      <c r="AO141" s="21">
        <v>180</v>
      </c>
      <c r="AP141" s="180">
        <v>167</v>
      </c>
      <c r="AR141" s="176" t="str">
        <f t="shared" si="146"/>
        <v>〇</v>
      </c>
    </row>
    <row r="142" spans="1:44" ht="18" customHeight="1" x14ac:dyDescent="0.2">
      <c r="A142" s="20" t="s">
        <v>318</v>
      </c>
      <c r="B142" s="262">
        <f t="shared" si="142"/>
        <v>14</v>
      </c>
      <c r="C142" s="26">
        <v>2</v>
      </c>
      <c r="D142" s="26">
        <v>2</v>
      </c>
      <c r="E142" s="26">
        <v>2</v>
      </c>
      <c r="F142" s="26">
        <v>1</v>
      </c>
      <c r="G142" s="26">
        <v>2</v>
      </c>
      <c r="H142" s="26">
        <v>2</v>
      </c>
      <c r="I142" s="26"/>
      <c r="J142" s="21">
        <v>3</v>
      </c>
      <c r="K142" s="262">
        <f t="shared" si="143"/>
        <v>319</v>
      </c>
      <c r="L142" s="262">
        <f t="shared" si="136"/>
        <v>50</v>
      </c>
      <c r="M142" s="262">
        <f t="shared" si="137"/>
        <v>64</v>
      </c>
      <c r="N142" s="262">
        <f t="shared" si="138"/>
        <v>61</v>
      </c>
      <c r="O142" s="262">
        <f t="shared" si="139"/>
        <v>35</v>
      </c>
      <c r="P142" s="262">
        <f t="shared" si="140"/>
        <v>55</v>
      </c>
      <c r="Q142" s="245">
        <f t="shared" si="141"/>
        <v>54</v>
      </c>
      <c r="R142" s="260">
        <f t="shared" si="145"/>
        <v>312</v>
      </c>
      <c r="S142" s="151">
        <v>50</v>
      </c>
      <c r="T142" s="151">
        <v>62</v>
      </c>
      <c r="U142" s="151">
        <v>59</v>
      </c>
      <c r="V142" s="151">
        <v>35</v>
      </c>
      <c r="W142" s="151">
        <v>53</v>
      </c>
      <c r="X142" s="151">
        <v>53</v>
      </c>
      <c r="Y142" s="262">
        <f t="shared" si="147"/>
        <v>7</v>
      </c>
      <c r="Z142" s="26"/>
      <c r="AA142" s="26">
        <v>2</v>
      </c>
      <c r="AB142" s="26">
        <v>2</v>
      </c>
      <c r="AC142" s="26"/>
      <c r="AD142" s="26">
        <v>2</v>
      </c>
      <c r="AE142" s="21">
        <v>1</v>
      </c>
      <c r="AF142" s="260">
        <f t="shared" si="144"/>
        <v>0</v>
      </c>
      <c r="AG142" s="26"/>
      <c r="AH142" s="26"/>
      <c r="AI142" s="26"/>
      <c r="AJ142" s="26"/>
      <c r="AK142" s="26"/>
      <c r="AL142" s="21"/>
      <c r="AM142" s="13"/>
      <c r="AN142" s="247">
        <f t="shared" si="135"/>
        <v>319</v>
      </c>
      <c r="AO142" s="21">
        <v>158</v>
      </c>
      <c r="AP142" s="21">
        <v>161</v>
      </c>
      <c r="AR142" s="176" t="str">
        <f t="shared" si="146"/>
        <v>〇</v>
      </c>
    </row>
    <row r="143" spans="1:44" ht="18" customHeight="1" x14ac:dyDescent="0.2">
      <c r="A143" s="20" t="s">
        <v>211</v>
      </c>
      <c r="B143" s="262">
        <f t="shared" si="142"/>
        <v>9</v>
      </c>
      <c r="C143" s="26">
        <v>1</v>
      </c>
      <c r="D143" s="26">
        <v>1</v>
      </c>
      <c r="E143" s="26">
        <v>2</v>
      </c>
      <c r="F143" s="26">
        <v>1</v>
      </c>
      <c r="G143" s="26">
        <v>1</v>
      </c>
      <c r="H143" s="26">
        <v>1</v>
      </c>
      <c r="I143" s="26"/>
      <c r="J143" s="21">
        <v>2</v>
      </c>
      <c r="K143" s="262">
        <f t="shared" si="143"/>
        <v>205</v>
      </c>
      <c r="L143" s="262">
        <f t="shared" si="136"/>
        <v>32</v>
      </c>
      <c r="M143" s="262">
        <f t="shared" si="137"/>
        <v>33</v>
      </c>
      <c r="N143" s="262">
        <f t="shared" si="138"/>
        <v>45</v>
      </c>
      <c r="O143" s="262">
        <f t="shared" si="139"/>
        <v>28</v>
      </c>
      <c r="P143" s="262">
        <f t="shared" si="140"/>
        <v>27</v>
      </c>
      <c r="Q143" s="245">
        <f t="shared" si="141"/>
        <v>40</v>
      </c>
      <c r="R143" s="260">
        <f t="shared" si="145"/>
        <v>196</v>
      </c>
      <c r="S143" s="151">
        <v>31</v>
      </c>
      <c r="T143" s="151">
        <v>32</v>
      </c>
      <c r="U143" s="151">
        <v>40</v>
      </c>
      <c r="V143" s="151">
        <v>27</v>
      </c>
      <c r="W143" s="151">
        <v>27</v>
      </c>
      <c r="X143" s="151">
        <v>39</v>
      </c>
      <c r="Y143" s="262">
        <f t="shared" si="147"/>
        <v>9</v>
      </c>
      <c r="Z143" s="26">
        <v>1</v>
      </c>
      <c r="AA143" s="26">
        <v>1</v>
      </c>
      <c r="AB143" s="26">
        <v>5</v>
      </c>
      <c r="AC143" s="26">
        <v>1</v>
      </c>
      <c r="AD143" s="21"/>
      <c r="AE143" s="21">
        <v>1</v>
      </c>
      <c r="AF143" s="260">
        <f t="shared" si="144"/>
        <v>0</v>
      </c>
      <c r="AG143" s="26"/>
      <c r="AH143" s="26"/>
      <c r="AI143" s="26"/>
      <c r="AJ143" s="26"/>
      <c r="AK143" s="21"/>
      <c r="AL143" s="21"/>
      <c r="AM143" s="13"/>
      <c r="AN143" s="247">
        <f t="shared" si="135"/>
        <v>205</v>
      </c>
      <c r="AO143" s="21">
        <v>102</v>
      </c>
      <c r="AP143" s="21">
        <v>103</v>
      </c>
      <c r="AR143" s="176" t="str">
        <f t="shared" si="146"/>
        <v>〇</v>
      </c>
    </row>
    <row r="144" spans="1:44" ht="18" customHeight="1" x14ac:dyDescent="0.2">
      <c r="A144" s="20" t="s">
        <v>319</v>
      </c>
      <c r="B144" s="262">
        <f t="shared" si="142"/>
        <v>36</v>
      </c>
      <c r="C144" s="26">
        <v>5</v>
      </c>
      <c r="D144" s="26">
        <v>6</v>
      </c>
      <c r="E144" s="26">
        <v>5</v>
      </c>
      <c r="F144" s="26">
        <v>6</v>
      </c>
      <c r="G144" s="26">
        <v>5</v>
      </c>
      <c r="H144" s="26">
        <v>5</v>
      </c>
      <c r="I144" s="26"/>
      <c r="J144" s="21">
        <v>4</v>
      </c>
      <c r="K144" s="262">
        <f t="shared" si="143"/>
        <v>1058</v>
      </c>
      <c r="L144" s="262">
        <f t="shared" si="136"/>
        <v>159</v>
      </c>
      <c r="M144" s="262">
        <f t="shared" si="137"/>
        <v>185</v>
      </c>
      <c r="N144" s="262">
        <f t="shared" si="138"/>
        <v>175</v>
      </c>
      <c r="O144" s="262">
        <f t="shared" si="139"/>
        <v>187</v>
      </c>
      <c r="P144" s="262">
        <f t="shared" si="140"/>
        <v>168</v>
      </c>
      <c r="Q144" s="245">
        <f t="shared" si="141"/>
        <v>184</v>
      </c>
      <c r="R144" s="260">
        <f t="shared" si="145"/>
        <v>1041</v>
      </c>
      <c r="S144" s="151">
        <v>159</v>
      </c>
      <c r="T144" s="151">
        <v>181</v>
      </c>
      <c r="U144" s="151">
        <v>173</v>
      </c>
      <c r="V144" s="151">
        <v>184</v>
      </c>
      <c r="W144" s="151">
        <v>167</v>
      </c>
      <c r="X144" s="151">
        <v>177</v>
      </c>
      <c r="Y144" s="262">
        <f t="shared" si="147"/>
        <v>17</v>
      </c>
      <c r="Z144" s="26"/>
      <c r="AA144" s="26">
        <v>4</v>
      </c>
      <c r="AB144" s="26">
        <v>2</v>
      </c>
      <c r="AC144" s="26">
        <v>3</v>
      </c>
      <c r="AD144" s="26">
        <v>1</v>
      </c>
      <c r="AE144" s="21">
        <v>7</v>
      </c>
      <c r="AF144" s="260">
        <f t="shared" si="144"/>
        <v>0</v>
      </c>
      <c r="AG144" s="26"/>
      <c r="AH144" s="26"/>
      <c r="AI144" s="26"/>
      <c r="AJ144" s="26"/>
      <c r="AK144" s="26"/>
      <c r="AL144" s="21"/>
      <c r="AM144" s="13"/>
      <c r="AN144" s="247">
        <f t="shared" si="135"/>
        <v>1058</v>
      </c>
      <c r="AO144" s="21">
        <v>564</v>
      </c>
      <c r="AP144" s="21">
        <v>494</v>
      </c>
      <c r="AR144" s="176" t="str">
        <f t="shared" si="146"/>
        <v>〇</v>
      </c>
    </row>
    <row r="145" spans="1:44" ht="18" customHeight="1" x14ac:dyDescent="0.2">
      <c r="A145" s="20" t="s">
        <v>377</v>
      </c>
      <c r="B145" s="262">
        <f t="shared" si="142"/>
        <v>46</v>
      </c>
      <c r="C145" s="26">
        <v>8</v>
      </c>
      <c r="D145" s="26">
        <v>8</v>
      </c>
      <c r="E145" s="26">
        <v>8</v>
      </c>
      <c r="F145" s="26">
        <v>7</v>
      </c>
      <c r="G145" s="26">
        <v>6</v>
      </c>
      <c r="H145" s="26">
        <v>5</v>
      </c>
      <c r="I145" s="26"/>
      <c r="J145" s="21">
        <v>4</v>
      </c>
      <c r="K145" s="262">
        <f t="shared" si="143"/>
        <v>1481</v>
      </c>
      <c r="L145" s="262">
        <f t="shared" si="136"/>
        <v>281</v>
      </c>
      <c r="M145" s="262">
        <f t="shared" si="137"/>
        <v>256</v>
      </c>
      <c r="N145" s="262">
        <f t="shared" si="138"/>
        <v>264</v>
      </c>
      <c r="O145" s="262">
        <f t="shared" si="139"/>
        <v>255</v>
      </c>
      <c r="P145" s="262">
        <f t="shared" si="140"/>
        <v>225</v>
      </c>
      <c r="Q145" s="245">
        <f t="shared" si="141"/>
        <v>200</v>
      </c>
      <c r="R145" s="260">
        <f t="shared" si="145"/>
        <v>1461</v>
      </c>
      <c r="S145" s="151">
        <v>280</v>
      </c>
      <c r="T145" s="151">
        <v>252</v>
      </c>
      <c r="U145" s="151">
        <v>259</v>
      </c>
      <c r="V145" s="151">
        <v>252</v>
      </c>
      <c r="W145" s="151">
        <v>221</v>
      </c>
      <c r="X145" s="151">
        <v>197</v>
      </c>
      <c r="Y145" s="262">
        <f t="shared" si="147"/>
        <v>20</v>
      </c>
      <c r="Z145" s="26">
        <v>1</v>
      </c>
      <c r="AA145" s="26">
        <v>4</v>
      </c>
      <c r="AB145" s="26">
        <v>5</v>
      </c>
      <c r="AC145" s="26">
        <v>3</v>
      </c>
      <c r="AD145" s="26">
        <v>4</v>
      </c>
      <c r="AE145" s="21">
        <v>3</v>
      </c>
      <c r="AF145" s="260">
        <f t="shared" si="144"/>
        <v>0</v>
      </c>
      <c r="AG145" s="26"/>
      <c r="AH145" s="26"/>
      <c r="AI145" s="26"/>
      <c r="AJ145" s="26"/>
      <c r="AK145" s="26"/>
      <c r="AL145" s="21"/>
      <c r="AM145" s="13"/>
      <c r="AN145" s="247">
        <f t="shared" si="135"/>
        <v>1481</v>
      </c>
      <c r="AO145" s="21">
        <v>772</v>
      </c>
      <c r="AP145" s="21">
        <v>709</v>
      </c>
      <c r="AR145" s="176" t="str">
        <f t="shared" si="146"/>
        <v>〇</v>
      </c>
    </row>
    <row r="146" spans="1:44" ht="18" customHeight="1" x14ac:dyDescent="0.2">
      <c r="A146" s="20" t="s">
        <v>447</v>
      </c>
      <c r="B146" s="262">
        <f t="shared" ref="B146" si="148">SUM(C146:J146)</f>
        <v>15</v>
      </c>
      <c r="C146" s="26">
        <v>2</v>
      </c>
      <c r="D146" s="26">
        <v>2</v>
      </c>
      <c r="E146" s="26">
        <v>2</v>
      </c>
      <c r="F146" s="26">
        <v>2</v>
      </c>
      <c r="G146" s="26">
        <v>2</v>
      </c>
      <c r="H146" s="26">
        <v>2</v>
      </c>
      <c r="I146" s="26"/>
      <c r="J146" s="21">
        <v>3</v>
      </c>
      <c r="K146" s="262">
        <f t="shared" ref="K146" si="149">SUM(L146:Q146)</f>
        <v>346</v>
      </c>
      <c r="L146" s="262">
        <f t="shared" ref="L146" si="150">S146+Z146+AG146</f>
        <v>58</v>
      </c>
      <c r="M146" s="262">
        <f t="shared" ref="M146" si="151">T146+AA146+AH146</f>
        <v>50</v>
      </c>
      <c r="N146" s="262">
        <f t="shared" ref="N146" si="152">U146+AB146+AI146</f>
        <v>51</v>
      </c>
      <c r="O146" s="262">
        <f t="shared" ref="O146" si="153">V146+AC146+AJ146</f>
        <v>61</v>
      </c>
      <c r="P146" s="262">
        <f t="shared" ref="P146" si="154">W146+AD146+AK146</f>
        <v>59</v>
      </c>
      <c r="Q146" s="245">
        <f t="shared" ref="Q146" si="155">X146+AE146+AL146</f>
        <v>67</v>
      </c>
      <c r="R146" s="260">
        <f t="shared" ref="R146" si="156">SUM(S146:X146)</f>
        <v>333</v>
      </c>
      <c r="S146" s="151">
        <v>56</v>
      </c>
      <c r="T146" s="151">
        <v>48</v>
      </c>
      <c r="U146" s="151">
        <v>48</v>
      </c>
      <c r="V146" s="151">
        <v>56</v>
      </c>
      <c r="W146" s="151">
        <v>58</v>
      </c>
      <c r="X146" s="151">
        <v>67</v>
      </c>
      <c r="Y146" s="262">
        <f t="shared" ref="Y146" si="157">SUM(Z146:AE146)</f>
        <v>13</v>
      </c>
      <c r="Z146" s="26">
        <v>2</v>
      </c>
      <c r="AA146" s="26">
        <v>2</v>
      </c>
      <c r="AB146" s="26">
        <v>3</v>
      </c>
      <c r="AC146" s="26">
        <v>5</v>
      </c>
      <c r="AD146" s="26">
        <v>1</v>
      </c>
      <c r="AE146" s="21"/>
      <c r="AF146" s="260">
        <f t="shared" ref="AF146" si="158">SUM(AG146:AL146)</f>
        <v>0</v>
      </c>
      <c r="AG146" s="26"/>
      <c r="AH146" s="26"/>
      <c r="AI146" s="26"/>
      <c r="AJ146" s="26"/>
      <c r="AK146" s="26"/>
      <c r="AL146" s="21"/>
      <c r="AM146" s="13"/>
      <c r="AN146" s="247">
        <f t="shared" ref="AN146" si="159">SUM(AO146:AP146)</f>
        <v>346</v>
      </c>
      <c r="AO146" s="21">
        <v>169</v>
      </c>
      <c r="AP146" s="21">
        <v>177</v>
      </c>
      <c r="AR146" s="176" t="str">
        <f t="shared" ref="AR146" si="160">IF(K146=AN146,"〇","不一致")</f>
        <v>〇</v>
      </c>
    </row>
    <row r="147" spans="1:44" ht="18" customHeight="1" x14ac:dyDescent="0.2">
      <c r="A147" s="20" t="s">
        <v>320</v>
      </c>
      <c r="B147" s="262">
        <f t="shared" si="142"/>
        <v>9</v>
      </c>
      <c r="C147" s="26">
        <v>1</v>
      </c>
      <c r="D147" s="26">
        <v>1</v>
      </c>
      <c r="E147" s="26">
        <v>1</v>
      </c>
      <c r="F147" s="26">
        <v>1</v>
      </c>
      <c r="G147" s="26">
        <v>1</v>
      </c>
      <c r="H147" s="26">
        <v>1</v>
      </c>
      <c r="I147" s="26"/>
      <c r="J147" s="21">
        <v>3</v>
      </c>
      <c r="K147" s="262">
        <f t="shared" si="143"/>
        <v>177</v>
      </c>
      <c r="L147" s="262">
        <f t="shared" si="136"/>
        <v>35</v>
      </c>
      <c r="M147" s="262">
        <f t="shared" si="137"/>
        <v>29</v>
      </c>
      <c r="N147" s="262">
        <f t="shared" si="138"/>
        <v>22</v>
      </c>
      <c r="O147" s="262">
        <f t="shared" si="139"/>
        <v>35</v>
      </c>
      <c r="P147" s="262">
        <f t="shared" si="140"/>
        <v>25</v>
      </c>
      <c r="Q147" s="245">
        <f t="shared" si="141"/>
        <v>31</v>
      </c>
      <c r="R147" s="260">
        <f t="shared" si="145"/>
        <v>171</v>
      </c>
      <c r="S147" s="151">
        <v>33</v>
      </c>
      <c r="T147" s="151">
        <v>29</v>
      </c>
      <c r="U147" s="151">
        <v>21</v>
      </c>
      <c r="V147" s="151">
        <v>32</v>
      </c>
      <c r="W147" s="151">
        <v>25</v>
      </c>
      <c r="X147" s="151">
        <v>31</v>
      </c>
      <c r="Y147" s="262">
        <f t="shared" si="147"/>
        <v>6</v>
      </c>
      <c r="Z147" s="26">
        <v>2</v>
      </c>
      <c r="AA147" s="26"/>
      <c r="AB147" s="26">
        <v>1</v>
      </c>
      <c r="AC147" s="26">
        <v>3</v>
      </c>
      <c r="AD147" s="26">
        <v>0</v>
      </c>
      <c r="AE147" s="21"/>
      <c r="AF147" s="260">
        <f t="shared" si="144"/>
        <v>0</v>
      </c>
      <c r="AG147" s="26"/>
      <c r="AH147" s="26"/>
      <c r="AI147" s="26"/>
      <c r="AJ147" s="26"/>
      <c r="AK147" s="26"/>
      <c r="AL147" s="21"/>
      <c r="AM147" s="13"/>
      <c r="AN147" s="247">
        <f t="shared" si="135"/>
        <v>177</v>
      </c>
      <c r="AO147" s="21">
        <v>85</v>
      </c>
      <c r="AP147" s="21">
        <v>92</v>
      </c>
      <c r="AR147" s="176" t="str">
        <f t="shared" si="146"/>
        <v>〇</v>
      </c>
    </row>
    <row r="148" spans="1:44" s="470" customFormat="1" ht="18" customHeight="1" x14ac:dyDescent="0.2">
      <c r="A148" s="22" t="s">
        <v>214</v>
      </c>
      <c r="B148" s="263">
        <f t="shared" si="142"/>
        <v>11</v>
      </c>
      <c r="C148" s="25">
        <v>2</v>
      </c>
      <c r="D148" s="25">
        <v>1</v>
      </c>
      <c r="E148" s="25">
        <v>2</v>
      </c>
      <c r="F148" s="25">
        <v>1</v>
      </c>
      <c r="G148" s="25">
        <v>1</v>
      </c>
      <c r="H148" s="25">
        <v>2</v>
      </c>
      <c r="I148" s="25"/>
      <c r="J148" s="23">
        <v>2</v>
      </c>
      <c r="K148" s="263">
        <f t="shared" si="143"/>
        <v>232</v>
      </c>
      <c r="L148" s="263">
        <f t="shared" si="136"/>
        <v>40</v>
      </c>
      <c r="M148" s="263">
        <f t="shared" si="137"/>
        <v>37</v>
      </c>
      <c r="N148" s="263">
        <f t="shared" si="138"/>
        <v>44</v>
      </c>
      <c r="O148" s="263">
        <f t="shared" si="139"/>
        <v>30</v>
      </c>
      <c r="P148" s="263">
        <f t="shared" si="140"/>
        <v>35</v>
      </c>
      <c r="Q148" s="9">
        <f t="shared" si="141"/>
        <v>46</v>
      </c>
      <c r="R148" s="264">
        <f t="shared" si="145"/>
        <v>225</v>
      </c>
      <c r="S148" s="87">
        <v>40</v>
      </c>
      <c r="T148" s="87">
        <v>35</v>
      </c>
      <c r="U148" s="87">
        <v>42</v>
      </c>
      <c r="V148" s="87">
        <v>30</v>
      </c>
      <c r="W148" s="87">
        <v>34</v>
      </c>
      <c r="X148" s="87">
        <v>44</v>
      </c>
      <c r="Y148" s="263">
        <f t="shared" si="147"/>
        <v>7</v>
      </c>
      <c r="Z148" s="25"/>
      <c r="AA148" s="25">
        <v>2</v>
      </c>
      <c r="AB148" s="25">
        <v>2</v>
      </c>
      <c r="AC148" s="25"/>
      <c r="AD148" s="25">
        <v>1</v>
      </c>
      <c r="AE148" s="23">
        <v>2</v>
      </c>
      <c r="AF148" s="264">
        <f t="shared" si="144"/>
        <v>0</v>
      </c>
      <c r="AG148" s="25"/>
      <c r="AH148" s="25"/>
      <c r="AI148" s="25"/>
      <c r="AJ148" s="25"/>
      <c r="AK148" s="25"/>
      <c r="AL148" s="23"/>
      <c r="AM148" s="469"/>
      <c r="AN148" s="249">
        <f t="shared" si="135"/>
        <v>232</v>
      </c>
      <c r="AO148" s="23">
        <v>119</v>
      </c>
      <c r="AP148" s="23">
        <v>113</v>
      </c>
      <c r="AR148" s="471" t="str">
        <f t="shared" si="146"/>
        <v>〇</v>
      </c>
    </row>
    <row r="149" spans="1:44" s="16" customFormat="1" ht="18" customHeight="1" x14ac:dyDescent="0.2">
      <c r="A149" s="17" t="s">
        <v>142</v>
      </c>
      <c r="B149" s="243">
        <f>IF(SUM(B150:B178)=SUM(C149:J149),SUM(C149:J149),"計が一致しません")</f>
        <v>493</v>
      </c>
      <c r="C149" s="243">
        <f>SUM(C150:C178)</f>
        <v>70</v>
      </c>
      <c r="D149" s="243">
        <f t="shared" ref="D149:J149" si="161">SUM(D150:D178)</f>
        <v>68</v>
      </c>
      <c r="E149" s="243">
        <f t="shared" si="161"/>
        <v>72</v>
      </c>
      <c r="F149" s="243">
        <f t="shared" si="161"/>
        <v>68</v>
      </c>
      <c r="G149" s="243">
        <f t="shared" si="161"/>
        <v>68</v>
      </c>
      <c r="H149" s="243">
        <f t="shared" si="161"/>
        <v>70</v>
      </c>
      <c r="I149" s="243">
        <f t="shared" si="161"/>
        <v>3</v>
      </c>
      <c r="J149" s="244">
        <f t="shared" si="161"/>
        <v>74</v>
      </c>
      <c r="K149" s="243">
        <f>IF(SUM(K150:K178)=SUM(L149:Q149),SUM(L149:Q149),"計が一致しません")</f>
        <v>12656</v>
      </c>
      <c r="L149" s="243">
        <f>SUM(L150:L178)</f>
        <v>1984</v>
      </c>
      <c r="M149" s="243">
        <f t="shared" ref="M149:Q149" si="162">SUM(M150:M178)</f>
        <v>1928</v>
      </c>
      <c r="N149" s="243">
        <f t="shared" si="162"/>
        <v>2106</v>
      </c>
      <c r="O149" s="243">
        <f t="shared" si="162"/>
        <v>2143</v>
      </c>
      <c r="P149" s="243">
        <f t="shared" si="162"/>
        <v>2233</v>
      </c>
      <c r="Q149" s="244">
        <f t="shared" si="162"/>
        <v>2262</v>
      </c>
      <c r="R149" s="243">
        <f>IF(SUM(R150:R178)=SUM(S149:X149),SUM(S149:X149),"計が一致しません")</f>
        <v>12346</v>
      </c>
      <c r="S149" s="243">
        <f>SUM(S150:S178)</f>
        <v>1938</v>
      </c>
      <c r="T149" s="243">
        <f>SUM(T150:T178)</f>
        <v>1877</v>
      </c>
      <c r="U149" s="243">
        <f t="shared" ref="U149:AE149" si="163">SUM(U150:U178)</f>
        <v>2051</v>
      </c>
      <c r="V149" s="243">
        <f t="shared" si="163"/>
        <v>2087</v>
      </c>
      <c r="W149" s="243">
        <f t="shared" si="163"/>
        <v>2179</v>
      </c>
      <c r="X149" s="244">
        <f t="shared" si="163"/>
        <v>2214</v>
      </c>
      <c r="Y149" s="243">
        <f>IF(SUM(Y150:Y178)=SUM(Z149:AE149),SUM(Z149:AE149),"計が一致しません")</f>
        <v>275</v>
      </c>
      <c r="Z149" s="243">
        <f t="shared" si="163"/>
        <v>46</v>
      </c>
      <c r="AA149" s="243">
        <f t="shared" si="163"/>
        <v>44</v>
      </c>
      <c r="AB149" s="243">
        <f t="shared" si="163"/>
        <v>42</v>
      </c>
      <c r="AC149" s="243">
        <f t="shared" si="163"/>
        <v>47</v>
      </c>
      <c r="AD149" s="243">
        <f t="shared" si="163"/>
        <v>48</v>
      </c>
      <c r="AE149" s="244">
        <f t="shared" si="163"/>
        <v>48</v>
      </c>
      <c r="AF149" s="243">
        <f>IF(SUM(AF150:AF178)=SUM(AG149:AL149),SUM(AG149:AL149),"計が一致しません")</f>
        <v>35</v>
      </c>
      <c r="AG149" s="243">
        <f t="shared" ref="AG149:AL149" si="164">SUM(AG150:AG178)</f>
        <v>0</v>
      </c>
      <c r="AH149" s="243">
        <f>SUM(AH150:AH178)</f>
        <v>7</v>
      </c>
      <c r="AI149" s="243">
        <f t="shared" si="164"/>
        <v>13</v>
      </c>
      <c r="AJ149" s="243">
        <f t="shared" si="164"/>
        <v>9</v>
      </c>
      <c r="AK149" s="243">
        <f t="shared" si="164"/>
        <v>6</v>
      </c>
      <c r="AL149" s="244">
        <f t="shared" si="164"/>
        <v>0</v>
      </c>
      <c r="AM149" s="30"/>
      <c r="AN149" s="243">
        <f>IF(SUM(AN150:AN178)=SUM(AO149:AP149),SUM(AO149:AP149),"計が一致しません")</f>
        <v>12656</v>
      </c>
      <c r="AO149" s="244">
        <f>SUM(AO150:AO178)</f>
        <v>6536</v>
      </c>
      <c r="AP149" s="244">
        <f t="shared" ref="AP149" si="165">SUM(AP150:AP178)</f>
        <v>6120</v>
      </c>
      <c r="AR149" s="176" t="str">
        <f t="shared" si="146"/>
        <v>〇</v>
      </c>
    </row>
    <row r="150" spans="1:44" ht="18" customHeight="1" x14ac:dyDescent="0.2">
      <c r="A150" s="18" t="s">
        <v>321</v>
      </c>
      <c r="B150" s="259">
        <f t="shared" si="142"/>
        <v>25</v>
      </c>
      <c r="C150" s="24">
        <v>4</v>
      </c>
      <c r="D150" s="24">
        <v>3</v>
      </c>
      <c r="E150" s="24">
        <v>4</v>
      </c>
      <c r="F150" s="24">
        <v>4</v>
      </c>
      <c r="G150" s="24">
        <v>4</v>
      </c>
      <c r="H150" s="24">
        <v>4</v>
      </c>
      <c r="I150" s="24"/>
      <c r="J150" s="19">
        <v>2</v>
      </c>
      <c r="K150" s="259">
        <f t="shared" si="143"/>
        <v>769</v>
      </c>
      <c r="L150" s="259">
        <f>S150+Z150+AG150</f>
        <v>115</v>
      </c>
      <c r="M150" s="259">
        <f>T150+AA150+AH150</f>
        <v>98</v>
      </c>
      <c r="N150" s="259">
        <f>U150+AB150+AI150</f>
        <v>111</v>
      </c>
      <c r="O150" s="259">
        <f t="shared" ref="O150" si="166">V150+AC150+AJ150</f>
        <v>153</v>
      </c>
      <c r="P150" s="259">
        <f t="shared" ref="P150" si="167">W150+AD150+AK150</f>
        <v>138</v>
      </c>
      <c r="Q150" s="235">
        <f t="shared" ref="Q150" si="168">X150+AE150+AL150</f>
        <v>154</v>
      </c>
      <c r="R150" s="265">
        <f t="shared" si="145"/>
        <v>763</v>
      </c>
      <c r="S150" s="163">
        <v>115</v>
      </c>
      <c r="T150" s="163">
        <v>97</v>
      </c>
      <c r="U150" s="163">
        <v>110</v>
      </c>
      <c r="V150" s="163">
        <v>153</v>
      </c>
      <c r="W150" s="163">
        <v>136</v>
      </c>
      <c r="X150" s="163">
        <v>152</v>
      </c>
      <c r="Y150" s="259">
        <f t="shared" si="147"/>
        <v>6</v>
      </c>
      <c r="Z150" s="24"/>
      <c r="AA150" s="24">
        <v>1</v>
      </c>
      <c r="AB150" s="24">
        <v>1</v>
      </c>
      <c r="AC150" s="24"/>
      <c r="AD150" s="24">
        <v>2</v>
      </c>
      <c r="AE150" s="19">
        <v>2</v>
      </c>
      <c r="AF150" s="265">
        <f t="shared" si="144"/>
        <v>0</v>
      </c>
      <c r="AG150" s="24"/>
      <c r="AH150" s="24"/>
      <c r="AI150" s="24"/>
      <c r="AJ150" s="24"/>
      <c r="AK150" s="24"/>
      <c r="AL150" s="19"/>
      <c r="AM150" s="13"/>
      <c r="AN150" s="246">
        <f t="shared" ref="AN150:AN178" si="169">SUM(AO150:AP150)</f>
        <v>769</v>
      </c>
      <c r="AO150" s="19">
        <v>396</v>
      </c>
      <c r="AP150" s="19">
        <v>373</v>
      </c>
      <c r="AR150" s="176" t="str">
        <f t="shared" si="146"/>
        <v>〇</v>
      </c>
    </row>
    <row r="151" spans="1:44" ht="18" customHeight="1" x14ac:dyDescent="0.2">
      <c r="A151" s="20" t="s">
        <v>322</v>
      </c>
      <c r="B151" s="262">
        <f t="shared" si="142"/>
        <v>14</v>
      </c>
      <c r="C151" s="26">
        <v>2</v>
      </c>
      <c r="D151" s="26">
        <v>2</v>
      </c>
      <c r="E151" s="26">
        <v>2</v>
      </c>
      <c r="F151" s="26">
        <v>2</v>
      </c>
      <c r="G151" s="26">
        <v>2</v>
      </c>
      <c r="H151" s="26">
        <v>2</v>
      </c>
      <c r="I151" s="26"/>
      <c r="J151" s="21">
        <v>2</v>
      </c>
      <c r="K151" s="262">
        <f t="shared" si="143"/>
        <v>385</v>
      </c>
      <c r="L151" s="262">
        <f t="shared" ref="L151:L178" si="170">S151+Z151+AG151</f>
        <v>57</v>
      </c>
      <c r="M151" s="262">
        <f t="shared" ref="M151:M178" si="171">T151+AA151+AH151</f>
        <v>56</v>
      </c>
      <c r="N151" s="262">
        <f t="shared" ref="N151:N178" si="172">U151+AB151+AI151</f>
        <v>66</v>
      </c>
      <c r="O151" s="262">
        <f t="shared" ref="O151:O178" si="173">V151+AC151+AJ151</f>
        <v>64</v>
      </c>
      <c r="P151" s="262">
        <f t="shared" ref="P151:P178" si="174">W151+AD151+AK151</f>
        <v>69</v>
      </c>
      <c r="Q151" s="245">
        <f t="shared" ref="Q151:Q178" si="175">X151+AE151+AL151</f>
        <v>73</v>
      </c>
      <c r="R151" s="260">
        <f t="shared" si="145"/>
        <v>379</v>
      </c>
      <c r="S151" s="151">
        <v>57</v>
      </c>
      <c r="T151" s="151">
        <v>55</v>
      </c>
      <c r="U151" s="151">
        <v>66</v>
      </c>
      <c r="V151" s="151">
        <v>62</v>
      </c>
      <c r="W151" s="151">
        <v>68</v>
      </c>
      <c r="X151" s="151">
        <v>71</v>
      </c>
      <c r="Y151" s="262">
        <f t="shared" si="147"/>
        <v>6</v>
      </c>
      <c r="Z151" s="26"/>
      <c r="AA151" s="26">
        <v>1</v>
      </c>
      <c r="AB151" s="26"/>
      <c r="AC151" s="26">
        <v>2</v>
      </c>
      <c r="AD151" s="26">
        <v>1</v>
      </c>
      <c r="AE151" s="21">
        <v>2</v>
      </c>
      <c r="AF151" s="260">
        <f t="shared" si="144"/>
        <v>0</v>
      </c>
      <c r="AG151" s="26"/>
      <c r="AH151" s="26"/>
      <c r="AI151" s="26"/>
      <c r="AJ151" s="26"/>
      <c r="AK151" s="26"/>
      <c r="AL151" s="21"/>
      <c r="AM151" s="13"/>
      <c r="AN151" s="247">
        <f t="shared" si="169"/>
        <v>385</v>
      </c>
      <c r="AO151" s="21">
        <v>202</v>
      </c>
      <c r="AP151" s="21">
        <v>183</v>
      </c>
      <c r="AR151" s="176" t="str">
        <f t="shared" si="146"/>
        <v>〇</v>
      </c>
    </row>
    <row r="152" spans="1:44" ht="18" customHeight="1" x14ac:dyDescent="0.2">
      <c r="A152" s="20" t="s">
        <v>216</v>
      </c>
      <c r="B152" s="262">
        <f t="shared" si="142"/>
        <v>23</v>
      </c>
      <c r="C152" s="26">
        <v>3</v>
      </c>
      <c r="D152" s="26">
        <v>3</v>
      </c>
      <c r="E152" s="26">
        <v>4</v>
      </c>
      <c r="F152" s="26">
        <v>3</v>
      </c>
      <c r="G152" s="26">
        <v>3</v>
      </c>
      <c r="H152" s="26">
        <v>3</v>
      </c>
      <c r="I152" s="26"/>
      <c r="J152" s="21">
        <v>4</v>
      </c>
      <c r="K152" s="262">
        <f t="shared" si="143"/>
        <v>612</v>
      </c>
      <c r="L152" s="262">
        <f t="shared" si="170"/>
        <v>97</v>
      </c>
      <c r="M152" s="262">
        <f t="shared" si="171"/>
        <v>106</v>
      </c>
      <c r="N152" s="262">
        <f t="shared" si="172"/>
        <v>122</v>
      </c>
      <c r="O152" s="262">
        <f t="shared" si="173"/>
        <v>92</v>
      </c>
      <c r="P152" s="262">
        <f t="shared" si="174"/>
        <v>93</v>
      </c>
      <c r="Q152" s="245">
        <f t="shared" si="175"/>
        <v>102</v>
      </c>
      <c r="R152" s="260">
        <f t="shared" si="145"/>
        <v>596</v>
      </c>
      <c r="S152" s="151">
        <v>94</v>
      </c>
      <c r="T152" s="151">
        <v>104</v>
      </c>
      <c r="U152" s="151">
        <v>118</v>
      </c>
      <c r="V152" s="151">
        <v>89</v>
      </c>
      <c r="W152" s="151">
        <v>90</v>
      </c>
      <c r="X152" s="151">
        <v>101</v>
      </c>
      <c r="Y152" s="262">
        <f t="shared" si="147"/>
        <v>16</v>
      </c>
      <c r="Z152" s="26">
        <v>3</v>
      </c>
      <c r="AA152" s="26">
        <v>2</v>
      </c>
      <c r="AB152" s="26">
        <v>4</v>
      </c>
      <c r="AC152" s="26">
        <v>3</v>
      </c>
      <c r="AD152" s="26">
        <v>3</v>
      </c>
      <c r="AE152" s="21">
        <v>1</v>
      </c>
      <c r="AF152" s="260">
        <f t="shared" si="144"/>
        <v>0</v>
      </c>
      <c r="AG152" s="26"/>
      <c r="AH152" s="26"/>
      <c r="AI152" s="26"/>
      <c r="AJ152" s="26"/>
      <c r="AK152" s="26"/>
      <c r="AL152" s="21"/>
      <c r="AM152" s="13"/>
      <c r="AN152" s="247">
        <f t="shared" si="169"/>
        <v>612</v>
      </c>
      <c r="AO152" s="21">
        <v>319</v>
      </c>
      <c r="AP152" s="21">
        <v>293</v>
      </c>
      <c r="AR152" s="176" t="str">
        <f t="shared" si="146"/>
        <v>〇</v>
      </c>
    </row>
    <row r="153" spans="1:44" ht="18" customHeight="1" x14ac:dyDescent="0.2">
      <c r="A153" s="20" t="s">
        <v>323</v>
      </c>
      <c r="B153" s="262">
        <f t="shared" si="142"/>
        <v>27</v>
      </c>
      <c r="C153" s="26">
        <v>4</v>
      </c>
      <c r="D153" s="26">
        <v>4</v>
      </c>
      <c r="E153" s="26">
        <v>4</v>
      </c>
      <c r="F153" s="26">
        <v>4</v>
      </c>
      <c r="G153" s="26">
        <v>4</v>
      </c>
      <c r="H153" s="26">
        <v>4</v>
      </c>
      <c r="I153" s="26"/>
      <c r="J153" s="21">
        <v>3</v>
      </c>
      <c r="K153" s="262">
        <f t="shared" si="143"/>
        <v>765</v>
      </c>
      <c r="L153" s="262">
        <f t="shared" si="170"/>
        <v>117</v>
      </c>
      <c r="M153" s="262">
        <f t="shared" si="171"/>
        <v>121</v>
      </c>
      <c r="N153" s="262">
        <f t="shared" si="172"/>
        <v>119</v>
      </c>
      <c r="O153" s="262">
        <f t="shared" si="173"/>
        <v>140</v>
      </c>
      <c r="P153" s="262">
        <f t="shared" si="174"/>
        <v>134</v>
      </c>
      <c r="Q153" s="245">
        <f t="shared" si="175"/>
        <v>134</v>
      </c>
      <c r="R153" s="260">
        <f t="shared" si="145"/>
        <v>743</v>
      </c>
      <c r="S153" s="151">
        <v>115</v>
      </c>
      <c r="T153" s="151">
        <v>117</v>
      </c>
      <c r="U153" s="151">
        <v>117</v>
      </c>
      <c r="V153" s="151">
        <v>135</v>
      </c>
      <c r="W153" s="151">
        <v>130</v>
      </c>
      <c r="X153" s="151">
        <v>129</v>
      </c>
      <c r="Y153" s="262">
        <f t="shared" si="147"/>
        <v>22</v>
      </c>
      <c r="Z153" s="26">
        <v>2</v>
      </c>
      <c r="AA153" s="26">
        <v>4</v>
      </c>
      <c r="AB153" s="26">
        <v>2</v>
      </c>
      <c r="AC153" s="26">
        <v>5</v>
      </c>
      <c r="AD153" s="26">
        <v>4</v>
      </c>
      <c r="AE153" s="21">
        <v>5</v>
      </c>
      <c r="AF153" s="260">
        <f t="shared" si="144"/>
        <v>0</v>
      </c>
      <c r="AG153" s="26"/>
      <c r="AH153" s="26"/>
      <c r="AI153" s="26"/>
      <c r="AJ153" s="26"/>
      <c r="AK153" s="26"/>
      <c r="AL153" s="21"/>
      <c r="AM153" s="13"/>
      <c r="AN153" s="247">
        <f t="shared" si="169"/>
        <v>765</v>
      </c>
      <c r="AO153" s="21">
        <v>377</v>
      </c>
      <c r="AP153" s="21">
        <v>388</v>
      </c>
      <c r="AR153" s="176" t="str">
        <f t="shared" si="146"/>
        <v>〇</v>
      </c>
    </row>
    <row r="154" spans="1:44" ht="18" customHeight="1" x14ac:dyDescent="0.2">
      <c r="A154" s="20" t="s">
        <v>215</v>
      </c>
      <c r="B154" s="262">
        <f t="shared" si="142"/>
        <v>8</v>
      </c>
      <c r="C154" s="26">
        <v>1</v>
      </c>
      <c r="D154" s="26">
        <v>1</v>
      </c>
      <c r="E154" s="26">
        <v>1</v>
      </c>
      <c r="F154" s="26">
        <v>1</v>
      </c>
      <c r="G154" s="26">
        <v>1</v>
      </c>
      <c r="H154" s="26">
        <v>1</v>
      </c>
      <c r="I154" s="26"/>
      <c r="J154" s="21">
        <v>2</v>
      </c>
      <c r="K154" s="262">
        <f t="shared" si="143"/>
        <v>98</v>
      </c>
      <c r="L154" s="262">
        <f t="shared" si="170"/>
        <v>14</v>
      </c>
      <c r="M154" s="262">
        <f t="shared" si="171"/>
        <v>15</v>
      </c>
      <c r="N154" s="262">
        <f t="shared" si="172"/>
        <v>8</v>
      </c>
      <c r="O154" s="262">
        <f t="shared" si="173"/>
        <v>19</v>
      </c>
      <c r="P154" s="262">
        <f t="shared" si="174"/>
        <v>21</v>
      </c>
      <c r="Q154" s="245">
        <f t="shared" si="175"/>
        <v>21</v>
      </c>
      <c r="R154" s="260">
        <f t="shared" si="145"/>
        <v>94</v>
      </c>
      <c r="S154" s="151">
        <v>14</v>
      </c>
      <c r="T154" s="151">
        <v>15</v>
      </c>
      <c r="U154" s="151">
        <v>8</v>
      </c>
      <c r="V154" s="151">
        <v>18</v>
      </c>
      <c r="W154" s="151">
        <v>20</v>
      </c>
      <c r="X154" s="151">
        <v>19</v>
      </c>
      <c r="Y154" s="262">
        <f t="shared" si="147"/>
        <v>4</v>
      </c>
      <c r="Z154" s="26">
        <v>0</v>
      </c>
      <c r="AA154" s="26"/>
      <c r="AB154" s="26"/>
      <c r="AC154" s="26">
        <v>1</v>
      </c>
      <c r="AD154" s="26">
        <v>1</v>
      </c>
      <c r="AE154" s="21">
        <v>2</v>
      </c>
      <c r="AF154" s="260">
        <f t="shared" si="144"/>
        <v>0</v>
      </c>
      <c r="AG154" s="26"/>
      <c r="AH154" s="26"/>
      <c r="AI154" s="26"/>
      <c r="AJ154" s="26"/>
      <c r="AK154" s="26"/>
      <c r="AL154" s="21"/>
      <c r="AM154" s="13"/>
      <c r="AN154" s="247">
        <f t="shared" si="169"/>
        <v>98</v>
      </c>
      <c r="AO154" s="21">
        <v>63</v>
      </c>
      <c r="AP154" s="21">
        <v>35</v>
      </c>
      <c r="AR154" s="176" t="str">
        <f t="shared" si="146"/>
        <v>〇</v>
      </c>
    </row>
    <row r="155" spans="1:44" ht="18" customHeight="1" x14ac:dyDescent="0.2">
      <c r="A155" s="20" t="s">
        <v>324</v>
      </c>
      <c r="B155" s="262">
        <f t="shared" si="142"/>
        <v>37</v>
      </c>
      <c r="C155" s="26">
        <v>6</v>
      </c>
      <c r="D155" s="26">
        <v>6</v>
      </c>
      <c r="E155" s="26">
        <v>6</v>
      </c>
      <c r="F155" s="26">
        <v>5</v>
      </c>
      <c r="G155" s="26">
        <v>5</v>
      </c>
      <c r="H155" s="26">
        <v>5</v>
      </c>
      <c r="I155" s="26"/>
      <c r="J155" s="21">
        <v>4</v>
      </c>
      <c r="K155" s="262">
        <f t="shared" si="143"/>
        <v>1124</v>
      </c>
      <c r="L155" s="262">
        <f t="shared" si="170"/>
        <v>205</v>
      </c>
      <c r="M155" s="262">
        <f t="shared" si="171"/>
        <v>192</v>
      </c>
      <c r="N155" s="262">
        <f t="shared" si="172"/>
        <v>196</v>
      </c>
      <c r="O155" s="262">
        <f t="shared" si="173"/>
        <v>168</v>
      </c>
      <c r="P155" s="262">
        <f t="shared" si="174"/>
        <v>200</v>
      </c>
      <c r="Q155" s="245">
        <f t="shared" si="175"/>
        <v>163</v>
      </c>
      <c r="R155" s="260">
        <f t="shared" si="145"/>
        <v>1109</v>
      </c>
      <c r="S155" s="151">
        <v>201</v>
      </c>
      <c r="T155" s="151">
        <v>190</v>
      </c>
      <c r="U155" s="151">
        <v>192</v>
      </c>
      <c r="V155" s="151">
        <v>165</v>
      </c>
      <c r="W155" s="151">
        <v>198</v>
      </c>
      <c r="X155" s="151">
        <v>163</v>
      </c>
      <c r="Y155" s="262">
        <f t="shared" si="147"/>
        <v>15</v>
      </c>
      <c r="Z155" s="26">
        <v>4</v>
      </c>
      <c r="AA155" s="26">
        <v>2</v>
      </c>
      <c r="AB155" s="26">
        <v>4</v>
      </c>
      <c r="AC155" s="26">
        <v>3</v>
      </c>
      <c r="AD155" s="26">
        <v>2</v>
      </c>
      <c r="AE155" s="21"/>
      <c r="AF155" s="260">
        <f t="shared" si="144"/>
        <v>0</v>
      </c>
      <c r="AG155" s="26"/>
      <c r="AH155" s="26"/>
      <c r="AI155" s="26"/>
      <c r="AJ155" s="26"/>
      <c r="AK155" s="26"/>
      <c r="AL155" s="21"/>
      <c r="AM155" s="13"/>
      <c r="AN155" s="247">
        <f t="shared" si="169"/>
        <v>1124</v>
      </c>
      <c r="AO155" s="21">
        <v>590</v>
      </c>
      <c r="AP155" s="21">
        <v>534</v>
      </c>
      <c r="AR155" s="176" t="str">
        <f t="shared" si="146"/>
        <v>〇</v>
      </c>
    </row>
    <row r="156" spans="1:44" ht="18" customHeight="1" x14ac:dyDescent="0.2">
      <c r="A156" s="20" t="s">
        <v>371</v>
      </c>
      <c r="B156" s="262">
        <f t="shared" si="142"/>
        <v>27</v>
      </c>
      <c r="C156" s="26">
        <v>3</v>
      </c>
      <c r="D156" s="26">
        <v>4</v>
      </c>
      <c r="E156" s="26">
        <v>4</v>
      </c>
      <c r="F156" s="26">
        <v>4</v>
      </c>
      <c r="G156" s="26">
        <v>4</v>
      </c>
      <c r="H156" s="26">
        <v>5</v>
      </c>
      <c r="I156" s="26"/>
      <c r="J156" s="21">
        <v>3</v>
      </c>
      <c r="K156" s="262">
        <f t="shared" si="143"/>
        <v>809</v>
      </c>
      <c r="L156" s="262">
        <f t="shared" si="170"/>
        <v>99</v>
      </c>
      <c r="M156" s="262">
        <f t="shared" si="171"/>
        <v>110</v>
      </c>
      <c r="N156" s="262">
        <f t="shared" si="172"/>
        <v>126</v>
      </c>
      <c r="O156" s="262">
        <f t="shared" si="173"/>
        <v>158</v>
      </c>
      <c r="P156" s="262">
        <f t="shared" si="174"/>
        <v>142</v>
      </c>
      <c r="Q156" s="245">
        <f t="shared" si="175"/>
        <v>174</v>
      </c>
      <c r="R156" s="260">
        <f t="shared" si="145"/>
        <v>803</v>
      </c>
      <c r="S156" s="151">
        <v>99</v>
      </c>
      <c r="T156" s="151">
        <v>109</v>
      </c>
      <c r="U156" s="151">
        <v>124</v>
      </c>
      <c r="V156" s="151">
        <v>156</v>
      </c>
      <c r="W156" s="151">
        <v>141</v>
      </c>
      <c r="X156" s="151">
        <v>174</v>
      </c>
      <c r="Y156" s="262">
        <f t="shared" si="147"/>
        <v>6</v>
      </c>
      <c r="Z156" s="26"/>
      <c r="AA156" s="26">
        <v>1</v>
      </c>
      <c r="AB156" s="26">
        <v>2</v>
      </c>
      <c r="AC156" s="26">
        <v>2</v>
      </c>
      <c r="AD156" s="26">
        <v>1</v>
      </c>
      <c r="AE156" s="21"/>
      <c r="AF156" s="260">
        <f t="shared" si="144"/>
        <v>0</v>
      </c>
      <c r="AG156" s="26"/>
      <c r="AH156" s="26"/>
      <c r="AI156" s="26"/>
      <c r="AJ156" s="26"/>
      <c r="AK156" s="26"/>
      <c r="AL156" s="21"/>
      <c r="AM156" s="13"/>
      <c r="AN156" s="247">
        <f t="shared" si="169"/>
        <v>809</v>
      </c>
      <c r="AO156" s="21">
        <v>414</v>
      </c>
      <c r="AP156" s="21">
        <v>395</v>
      </c>
      <c r="AR156" s="176" t="str">
        <f t="shared" si="146"/>
        <v>〇</v>
      </c>
    </row>
    <row r="157" spans="1:44" ht="18" customHeight="1" x14ac:dyDescent="0.2">
      <c r="A157" s="20" t="s">
        <v>325</v>
      </c>
      <c r="B157" s="262">
        <f t="shared" si="142"/>
        <v>21</v>
      </c>
      <c r="C157" s="26">
        <v>4</v>
      </c>
      <c r="D157" s="26">
        <v>3</v>
      </c>
      <c r="E157" s="26">
        <v>3</v>
      </c>
      <c r="F157" s="26">
        <v>3</v>
      </c>
      <c r="G157" s="26">
        <v>2</v>
      </c>
      <c r="H157" s="26">
        <v>3</v>
      </c>
      <c r="I157" s="26"/>
      <c r="J157" s="21">
        <v>3</v>
      </c>
      <c r="K157" s="262">
        <f t="shared" si="143"/>
        <v>614</v>
      </c>
      <c r="L157" s="262">
        <f t="shared" si="170"/>
        <v>112</v>
      </c>
      <c r="M157" s="262">
        <f t="shared" si="171"/>
        <v>108</v>
      </c>
      <c r="N157" s="262">
        <f t="shared" si="172"/>
        <v>105</v>
      </c>
      <c r="O157" s="262">
        <f t="shared" si="173"/>
        <v>97</v>
      </c>
      <c r="P157" s="262">
        <f t="shared" si="174"/>
        <v>80</v>
      </c>
      <c r="Q157" s="245">
        <f t="shared" si="175"/>
        <v>112</v>
      </c>
      <c r="R157" s="260">
        <f t="shared" si="145"/>
        <v>600</v>
      </c>
      <c r="S157" s="151">
        <v>109</v>
      </c>
      <c r="T157" s="151">
        <v>105</v>
      </c>
      <c r="U157" s="151">
        <v>101</v>
      </c>
      <c r="V157" s="151">
        <v>97</v>
      </c>
      <c r="W157" s="151">
        <v>77</v>
      </c>
      <c r="X157" s="151">
        <v>111</v>
      </c>
      <c r="Y157" s="262">
        <f t="shared" si="147"/>
        <v>14</v>
      </c>
      <c r="Z157" s="26">
        <v>3</v>
      </c>
      <c r="AA157" s="26">
        <v>3</v>
      </c>
      <c r="AB157" s="26">
        <v>4</v>
      </c>
      <c r="AC157" s="26"/>
      <c r="AD157" s="26">
        <v>3</v>
      </c>
      <c r="AE157" s="21">
        <v>1</v>
      </c>
      <c r="AF157" s="260">
        <f t="shared" si="144"/>
        <v>0</v>
      </c>
      <c r="AG157" s="26"/>
      <c r="AH157" s="26"/>
      <c r="AI157" s="26"/>
      <c r="AJ157" s="26"/>
      <c r="AK157" s="26"/>
      <c r="AL157" s="21"/>
      <c r="AM157" s="13"/>
      <c r="AN157" s="247">
        <f t="shared" si="169"/>
        <v>614</v>
      </c>
      <c r="AO157" s="21">
        <v>324</v>
      </c>
      <c r="AP157" s="21">
        <v>290</v>
      </c>
      <c r="AR157" s="176" t="str">
        <f t="shared" si="146"/>
        <v>〇</v>
      </c>
    </row>
    <row r="158" spans="1:44" ht="18" customHeight="1" x14ac:dyDescent="0.2">
      <c r="A158" s="20" t="s">
        <v>218</v>
      </c>
      <c r="B158" s="262">
        <f t="shared" si="142"/>
        <v>33</v>
      </c>
      <c r="C158" s="26">
        <v>5</v>
      </c>
      <c r="D158" s="26">
        <v>5</v>
      </c>
      <c r="E158" s="26">
        <v>5</v>
      </c>
      <c r="F158" s="26">
        <v>4</v>
      </c>
      <c r="G158" s="26">
        <v>6</v>
      </c>
      <c r="H158" s="26">
        <v>5</v>
      </c>
      <c r="I158" s="26"/>
      <c r="J158" s="21">
        <v>3</v>
      </c>
      <c r="K158" s="262">
        <f t="shared" si="143"/>
        <v>1057</v>
      </c>
      <c r="L158" s="262">
        <f t="shared" si="170"/>
        <v>156</v>
      </c>
      <c r="M158" s="262">
        <f t="shared" si="171"/>
        <v>162</v>
      </c>
      <c r="N158" s="262">
        <f t="shared" si="172"/>
        <v>170</v>
      </c>
      <c r="O158" s="262">
        <f t="shared" si="173"/>
        <v>157</v>
      </c>
      <c r="P158" s="262">
        <f t="shared" si="174"/>
        <v>213</v>
      </c>
      <c r="Q158" s="245">
        <f t="shared" si="175"/>
        <v>199</v>
      </c>
      <c r="R158" s="260">
        <f t="shared" si="145"/>
        <v>1042</v>
      </c>
      <c r="S158" s="151">
        <v>152</v>
      </c>
      <c r="T158" s="151">
        <v>160</v>
      </c>
      <c r="U158" s="151">
        <v>169</v>
      </c>
      <c r="V158" s="151">
        <v>156</v>
      </c>
      <c r="W158" s="151">
        <v>208</v>
      </c>
      <c r="X158" s="151">
        <v>197</v>
      </c>
      <c r="Y158" s="262">
        <f t="shared" si="147"/>
        <v>15</v>
      </c>
      <c r="Z158" s="26">
        <v>4</v>
      </c>
      <c r="AA158" s="26">
        <v>2</v>
      </c>
      <c r="AB158" s="26">
        <v>1</v>
      </c>
      <c r="AC158" s="26">
        <v>1</v>
      </c>
      <c r="AD158" s="26">
        <v>5</v>
      </c>
      <c r="AE158" s="21">
        <v>2</v>
      </c>
      <c r="AF158" s="260">
        <f t="shared" si="144"/>
        <v>0</v>
      </c>
      <c r="AG158" s="26"/>
      <c r="AH158" s="26"/>
      <c r="AI158" s="26"/>
      <c r="AJ158" s="26"/>
      <c r="AK158" s="26"/>
      <c r="AL158" s="21"/>
      <c r="AM158" s="13"/>
      <c r="AN158" s="247">
        <f t="shared" si="169"/>
        <v>1057</v>
      </c>
      <c r="AO158" s="21">
        <v>528</v>
      </c>
      <c r="AP158" s="21">
        <v>529</v>
      </c>
      <c r="AR158" s="176" t="str">
        <f t="shared" si="146"/>
        <v>〇</v>
      </c>
    </row>
    <row r="159" spans="1:44" ht="18" customHeight="1" x14ac:dyDescent="0.2">
      <c r="A159" s="20" t="s">
        <v>219</v>
      </c>
      <c r="B159" s="262">
        <f t="shared" si="142"/>
        <v>5</v>
      </c>
      <c r="C159" s="26">
        <v>1</v>
      </c>
      <c r="D159" s="26">
        <v>1</v>
      </c>
      <c r="E159" s="26">
        <v>0</v>
      </c>
      <c r="F159" s="26"/>
      <c r="G159" s="26">
        <v>1</v>
      </c>
      <c r="H159" s="26">
        <v>1</v>
      </c>
      <c r="I159" s="26">
        <v>1</v>
      </c>
      <c r="J159" s="21"/>
      <c r="K159" s="262">
        <f t="shared" si="143"/>
        <v>54</v>
      </c>
      <c r="L159" s="262">
        <f t="shared" si="170"/>
        <v>13</v>
      </c>
      <c r="M159" s="262">
        <f t="shared" si="171"/>
        <v>9</v>
      </c>
      <c r="N159" s="262">
        <f t="shared" si="172"/>
        <v>10</v>
      </c>
      <c r="O159" s="262">
        <f t="shared" si="173"/>
        <v>3</v>
      </c>
      <c r="P159" s="262">
        <f t="shared" si="174"/>
        <v>11</v>
      </c>
      <c r="Q159" s="245">
        <f t="shared" si="175"/>
        <v>8</v>
      </c>
      <c r="R159" s="260">
        <f t="shared" si="145"/>
        <v>41</v>
      </c>
      <c r="S159" s="151">
        <v>13</v>
      </c>
      <c r="T159" s="151">
        <v>9</v>
      </c>
      <c r="U159" s="151">
        <v>0</v>
      </c>
      <c r="V159" s="151"/>
      <c r="W159" s="151">
        <v>11</v>
      </c>
      <c r="X159" s="151">
        <v>8</v>
      </c>
      <c r="Y159" s="262">
        <f t="shared" si="147"/>
        <v>0</v>
      </c>
      <c r="Z159" s="26"/>
      <c r="AA159" s="26"/>
      <c r="AB159" s="26"/>
      <c r="AC159" s="26"/>
      <c r="AD159" s="26"/>
      <c r="AE159" s="21"/>
      <c r="AF159" s="260">
        <f t="shared" si="144"/>
        <v>13</v>
      </c>
      <c r="AG159" s="26"/>
      <c r="AH159" s="26"/>
      <c r="AI159" s="26">
        <v>10</v>
      </c>
      <c r="AJ159" s="26">
        <v>3</v>
      </c>
      <c r="AK159" s="26"/>
      <c r="AL159" s="21"/>
      <c r="AM159" s="13"/>
      <c r="AN159" s="247">
        <f t="shared" si="169"/>
        <v>54</v>
      </c>
      <c r="AO159" s="21">
        <v>23</v>
      </c>
      <c r="AP159" s="21">
        <v>31</v>
      </c>
      <c r="AR159" s="176" t="str">
        <f t="shared" si="146"/>
        <v>〇</v>
      </c>
    </row>
    <row r="160" spans="1:44" ht="18" customHeight="1" x14ac:dyDescent="0.2">
      <c r="A160" s="20" t="s">
        <v>326</v>
      </c>
      <c r="B160" s="262">
        <f t="shared" si="142"/>
        <v>15</v>
      </c>
      <c r="C160" s="26">
        <v>2</v>
      </c>
      <c r="D160" s="26">
        <v>2</v>
      </c>
      <c r="E160" s="26">
        <v>2</v>
      </c>
      <c r="F160" s="26">
        <v>2</v>
      </c>
      <c r="G160" s="26">
        <v>2</v>
      </c>
      <c r="H160" s="26">
        <v>2</v>
      </c>
      <c r="I160" s="26"/>
      <c r="J160" s="21">
        <v>3</v>
      </c>
      <c r="K160" s="262">
        <f t="shared" si="143"/>
        <v>401</v>
      </c>
      <c r="L160" s="262">
        <f t="shared" si="170"/>
        <v>62</v>
      </c>
      <c r="M160" s="262">
        <f t="shared" si="171"/>
        <v>68</v>
      </c>
      <c r="N160" s="262">
        <f t="shared" si="172"/>
        <v>60</v>
      </c>
      <c r="O160" s="262">
        <f t="shared" si="173"/>
        <v>56</v>
      </c>
      <c r="P160" s="262">
        <f t="shared" si="174"/>
        <v>80</v>
      </c>
      <c r="Q160" s="245">
        <f t="shared" si="175"/>
        <v>75</v>
      </c>
      <c r="R160" s="260">
        <f t="shared" si="145"/>
        <v>392</v>
      </c>
      <c r="S160" s="151">
        <v>61</v>
      </c>
      <c r="T160" s="151">
        <v>66</v>
      </c>
      <c r="U160" s="151">
        <v>60</v>
      </c>
      <c r="V160" s="151">
        <v>54</v>
      </c>
      <c r="W160" s="151">
        <v>78</v>
      </c>
      <c r="X160" s="151">
        <v>73</v>
      </c>
      <c r="Y160" s="262">
        <f t="shared" si="147"/>
        <v>9</v>
      </c>
      <c r="Z160" s="26">
        <v>1</v>
      </c>
      <c r="AA160" s="26">
        <v>2</v>
      </c>
      <c r="AB160" s="26"/>
      <c r="AC160" s="26">
        <v>2</v>
      </c>
      <c r="AD160" s="26">
        <v>2</v>
      </c>
      <c r="AE160" s="21">
        <v>2</v>
      </c>
      <c r="AF160" s="260">
        <f t="shared" si="144"/>
        <v>0</v>
      </c>
      <c r="AG160" s="26"/>
      <c r="AH160" s="26"/>
      <c r="AI160" s="26"/>
      <c r="AJ160" s="26"/>
      <c r="AK160" s="26"/>
      <c r="AL160" s="21"/>
      <c r="AM160" s="13"/>
      <c r="AN160" s="247">
        <f t="shared" si="169"/>
        <v>401</v>
      </c>
      <c r="AO160" s="21">
        <v>191</v>
      </c>
      <c r="AP160" s="21">
        <v>210</v>
      </c>
      <c r="AR160" s="176" t="str">
        <f t="shared" si="146"/>
        <v>〇</v>
      </c>
    </row>
    <row r="161" spans="1:44" ht="18" customHeight="1" x14ac:dyDescent="0.2">
      <c r="A161" s="20" t="s">
        <v>327</v>
      </c>
      <c r="B161" s="262">
        <f t="shared" si="142"/>
        <v>12</v>
      </c>
      <c r="C161" s="26">
        <v>2</v>
      </c>
      <c r="D161" s="26">
        <v>2</v>
      </c>
      <c r="E161" s="26">
        <v>2</v>
      </c>
      <c r="F161" s="26">
        <v>2</v>
      </c>
      <c r="G161" s="26">
        <v>1</v>
      </c>
      <c r="H161" s="26">
        <v>1</v>
      </c>
      <c r="I161" s="26"/>
      <c r="J161" s="21">
        <v>2</v>
      </c>
      <c r="K161" s="262">
        <f t="shared" si="143"/>
        <v>235</v>
      </c>
      <c r="L161" s="262">
        <f t="shared" si="170"/>
        <v>39</v>
      </c>
      <c r="M161" s="262">
        <f t="shared" si="171"/>
        <v>40</v>
      </c>
      <c r="N161" s="262">
        <f t="shared" si="172"/>
        <v>44</v>
      </c>
      <c r="O161" s="262">
        <f t="shared" si="173"/>
        <v>46</v>
      </c>
      <c r="P161" s="262">
        <f t="shared" si="174"/>
        <v>33</v>
      </c>
      <c r="Q161" s="245">
        <f t="shared" si="175"/>
        <v>33</v>
      </c>
      <c r="R161" s="260">
        <f t="shared" si="145"/>
        <v>230</v>
      </c>
      <c r="S161" s="151">
        <v>38</v>
      </c>
      <c r="T161" s="151">
        <v>38</v>
      </c>
      <c r="U161" s="151">
        <v>43</v>
      </c>
      <c r="V161" s="151">
        <v>45</v>
      </c>
      <c r="W161" s="151">
        <v>33</v>
      </c>
      <c r="X161" s="151">
        <v>33</v>
      </c>
      <c r="Y161" s="262">
        <f t="shared" si="147"/>
        <v>5</v>
      </c>
      <c r="Z161" s="26">
        <v>1</v>
      </c>
      <c r="AA161" s="26">
        <v>2</v>
      </c>
      <c r="AB161" s="26">
        <v>1</v>
      </c>
      <c r="AC161" s="26">
        <v>1</v>
      </c>
      <c r="AD161" s="26"/>
      <c r="AE161" s="21"/>
      <c r="AF161" s="260">
        <f t="shared" si="144"/>
        <v>0</v>
      </c>
      <c r="AG161" s="26"/>
      <c r="AH161" s="26"/>
      <c r="AI161" s="26"/>
      <c r="AJ161" s="26"/>
      <c r="AK161" s="26"/>
      <c r="AL161" s="21"/>
      <c r="AM161" s="13"/>
      <c r="AN161" s="247">
        <f t="shared" si="169"/>
        <v>235</v>
      </c>
      <c r="AO161" s="21">
        <v>105</v>
      </c>
      <c r="AP161" s="21">
        <v>130</v>
      </c>
      <c r="AR161" s="176" t="str">
        <f t="shared" si="146"/>
        <v>〇</v>
      </c>
    </row>
    <row r="162" spans="1:44" ht="18" customHeight="1" x14ac:dyDescent="0.2">
      <c r="A162" s="20" t="s">
        <v>328</v>
      </c>
      <c r="B162" s="262">
        <f t="shared" si="142"/>
        <v>17</v>
      </c>
      <c r="C162" s="26">
        <v>3</v>
      </c>
      <c r="D162" s="26">
        <v>3</v>
      </c>
      <c r="E162" s="26">
        <v>3</v>
      </c>
      <c r="F162" s="26">
        <v>2</v>
      </c>
      <c r="G162" s="26">
        <v>2</v>
      </c>
      <c r="H162" s="26">
        <v>2</v>
      </c>
      <c r="I162" s="26"/>
      <c r="J162" s="21">
        <v>2</v>
      </c>
      <c r="K162" s="262">
        <f t="shared" si="143"/>
        <v>464</v>
      </c>
      <c r="L162" s="262">
        <f t="shared" si="170"/>
        <v>88</v>
      </c>
      <c r="M162" s="262">
        <f t="shared" si="171"/>
        <v>85</v>
      </c>
      <c r="N162" s="262">
        <f t="shared" si="172"/>
        <v>86</v>
      </c>
      <c r="O162" s="262">
        <f t="shared" si="173"/>
        <v>63</v>
      </c>
      <c r="P162" s="262">
        <f t="shared" si="174"/>
        <v>75</v>
      </c>
      <c r="Q162" s="245">
        <f t="shared" si="175"/>
        <v>67</v>
      </c>
      <c r="R162" s="260">
        <f t="shared" si="145"/>
        <v>459</v>
      </c>
      <c r="S162" s="151">
        <v>88</v>
      </c>
      <c r="T162" s="151">
        <v>84</v>
      </c>
      <c r="U162" s="151">
        <v>84</v>
      </c>
      <c r="V162" s="151">
        <v>62</v>
      </c>
      <c r="W162" s="151">
        <v>75</v>
      </c>
      <c r="X162" s="151">
        <v>66</v>
      </c>
      <c r="Y162" s="262">
        <f t="shared" si="147"/>
        <v>5</v>
      </c>
      <c r="Z162" s="26"/>
      <c r="AA162" s="26">
        <v>1</v>
      </c>
      <c r="AB162" s="26">
        <v>2</v>
      </c>
      <c r="AC162" s="26">
        <v>1</v>
      </c>
      <c r="AD162" s="26"/>
      <c r="AE162" s="21">
        <v>1</v>
      </c>
      <c r="AF162" s="260"/>
      <c r="AG162" s="26"/>
      <c r="AH162" s="26"/>
      <c r="AI162" s="26"/>
      <c r="AJ162" s="26"/>
      <c r="AK162" s="26"/>
      <c r="AL162" s="21"/>
      <c r="AM162" s="13"/>
      <c r="AN162" s="247">
        <f t="shared" si="169"/>
        <v>464</v>
      </c>
      <c r="AO162" s="21">
        <v>241</v>
      </c>
      <c r="AP162" s="21">
        <v>223</v>
      </c>
      <c r="AR162" s="176" t="str">
        <f t="shared" si="146"/>
        <v>〇</v>
      </c>
    </row>
    <row r="163" spans="1:44" ht="18" customHeight="1" x14ac:dyDescent="0.2">
      <c r="A163" s="20" t="s">
        <v>329</v>
      </c>
      <c r="B163" s="262">
        <f t="shared" si="142"/>
        <v>15</v>
      </c>
      <c r="C163" s="26">
        <v>2</v>
      </c>
      <c r="D163" s="26">
        <v>2</v>
      </c>
      <c r="E163" s="26">
        <v>2</v>
      </c>
      <c r="F163" s="26">
        <v>2</v>
      </c>
      <c r="G163" s="26">
        <v>2</v>
      </c>
      <c r="H163" s="26">
        <v>2</v>
      </c>
      <c r="I163" s="26"/>
      <c r="J163" s="21">
        <v>3</v>
      </c>
      <c r="K163" s="262">
        <f t="shared" si="143"/>
        <v>335</v>
      </c>
      <c r="L163" s="262">
        <f t="shared" si="170"/>
        <v>59</v>
      </c>
      <c r="M163" s="262">
        <f t="shared" si="171"/>
        <v>50</v>
      </c>
      <c r="N163" s="262">
        <f t="shared" si="172"/>
        <v>53</v>
      </c>
      <c r="O163" s="262">
        <f t="shared" si="173"/>
        <v>62</v>
      </c>
      <c r="P163" s="262">
        <f t="shared" si="174"/>
        <v>57</v>
      </c>
      <c r="Q163" s="245">
        <f t="shared" si="175"/>
        <v>54</v>
      </c>
      <c r="R163" s="260">
        <f t="shared" si="145"/>
        <v>326</v>
      </c>
      <c r="S163" s="151">
        <v>58</v>
      </c>
      <c r="T163" s="151">
        <v>49</v>
      </c>
      <c r="U163" s="151">
        <v>51</v>
      </c>
      <c r="V163" s="151">
        <v>59</v>
      </c>
      <c r="W163" s="151">
        <v>57</v>
      </c>
      <c r="X163" s="151">
        <v>52</v>
      </c>
      <c r="Y163" s="262">
        <f t="shared" si="147"/>
        <v>9</v>
      </c>
      <c r="Z163" s="26">
        <v>1</v>
      </c>
      <c r="AA163" s="26">
        <v>1</v>
      </c>
      <c r="AB163" s="26">
        <v>2</v>
      </c>
      <c r="AC163" s="26">
        <v>3</v>
      </c>
      <c r="AD163" s="26"/>
      <c r="AE163" s="21">
        <v>2</v>
      </c>
      <c r="AF163" s="260">
        <f t="shared" si="144"/>
        <v>0</v>
      </c>
      <c r="AG163" s="26"/>
      <c r="AH163" s="26"/>
      <c r="AI163" s="26"/>
      <c r="AJ163" s="26"/>
      <c r="AK163" s="26"/>
      <c r="AL163" s="21"/>
      <c r="AM163" s="13"/>
      <c r="AN163" s="247">
        <f t="shared" si="169"/>
        <v>335</v>
      </c>
      <c r="AO163" s="21">
        <v>169</v>
      </c>
      <c r="AP163" s="21">
        <v>166</v>
      </c>
      <c r="AR163" s="176" t="str">
        <f t="shared" si="146"/>
        <v>〇</v>
      </c>
    </row>
    <row r="164" spans="1:44" ht="18" customHeight="1" x14ac:dyDescent="0.2">
      <c r="A164" s="20" t="s">
        <v>330</v>
      </c>
      <c r="B164" s="262">
        <f t="shared" si="142"/>
        <v>12</v>
      </c>
      <c r="C164" s="26">
        <v>2</v>
      </c>
      <c r="D164" s="26">
        <v>1</v>
      </c>
      <c r="E164" s="26">
        <v>2</v>
      </c>
      <c r="F164" s="26">
        <v>2</v>
      </c>
      <c r="G164" s="26">
        <v>1</v>
      </c>
      <c r="H164" s="26">
        <v>1</v>
      </c>
      <c r="I164" s="26"/>
      <c r="J164" s="21">
        <v>3</v>
      </c>
      <c r="K164" s="262">
        <f t="shared" si="143"/>
        <v>242</v>
      </c>
      <c r="L164" s="262">
        <f t="shared" si="170"/>
        <v>37</v>
      </c>
      <c r="M164" s="262">
        <f t="shared" si="171"/>
        <v>29</v>
      </c>
      <c r="N164" s="262">
        <f t="shared" si="172"/>
        <v>45</v>
      </c>
      <c r="O164" s="262">
        <f t="shared" si="173"/>
        <v>51</v>
      </c>
      <c r="P164" s="262">
        <f t="shared" si="174"/>
        <v>41</v>
      </c>
      <c r="Q164" s="245">
        <f t="shared" si="175"/>
        <v>39</v>
      </c>
      <c r="R164" s="260">
        <f t="shared" si="145"/>
        <v>229</v>
      </c>
      <c r="S164" s="151">
        <v>36</v>
      </c>
      <c r="T164" s="151">
        <v>27</v>
      </c>
      <c r="U164" s="151">
        <v>44</v>
      </c>
      <c r="V164" s="151">
        <v>47</v>
      </c>
      <c r="W164" s="151">
        <v>40</v>
      </c>
      <c r="X164" s="151">
        <v>35</v>
      </c>
      <c r="Y164" s="262">
        <f t="shared" si="147"/>
        <v>13</v>
      </c>
      <c r="Z164" s="26">
        <v>1</v>
      </c>
      <c r="AA164" s="26">
        <v>2</v>
      </c>
      <c r="AB164" s="26">
        <v>1</v>
      </c>
      <c r="AC164" s="26">
        <v>4</v>
      </c>
      <c r="AD164" s="26">
        <v>1</v>
      </c>
      <c r="AE164" s="21">
        <v>4</v>
      </c>
      <c r="AF164" s="260">
        <f t="shared" si="144"/>
        <v>0</v>
      </c>
      <c r="AG164" s="26"/>
      <c r="AH164" s="26"/>
      <c r="AI164" s="26"/>
      <c r="AJ164" s="26"/>
      <c r="AK164" s="26"/>
      <c r="AL164" s="21"/>
      <c r="AM164" s="13"/>
      <c r="AN164" s="247">
        <f t="shared" si="169"/>
        <v>242</v>
      </c>
      <c r="AO164" s="21">
        <v>131</v>
      </c>
      <c r="AP164" s="21">
        <v>111</v>
      </c>
      <c r="AR164" s="176" t="str">
        <f t="shared" si="146"/>
        <v>〇</v>
      </c>
    </row>
    <row r="165" spans="1:44" ht="18" customHeight="1" x14ac:dyDescent="0.2">
      <c r="A165" s="20" t="s">
        <v>220</v>
      </c>
      <c r="B165" s="262">
        <f t="shared" si="142"/>
        <v>13</v>
      </c>
      <c r="C165" s="26">
        <v>2</v>
      </c>
      <c r="D165" s="26">
        <v>2</v>
      </c>
      <c r="E165" s="26">
        <v>2</v>
      </c>
      <c r="F165" s="26">
        <v>2</v>
      </c>
      <c r="G165" s="26">
        <v>2</v>
      </c>
      <c r="H165" s="26">
        <v>2</v>
      </c>
      <c r="I165" s="26"/>
      <c r="J165" s="21">
        <v>1</v>
      </c>
      <c r="K165" s="262">
        <f t="shared" si="143"/>
        <v>274</v>
      </c>
      <c r="L165" s="262">
        <f t="shared" si="170"/>
        <v>42</v>
      </c>
      <c r="M165" s="262">
        <f t="shared" si="171"/>
        <v>38</v>
      </c>
      <c r="N165" s="262">
        <f t="shared" si="172"/>
        <v>50</v>
      </c>
      <c r="O165" s="262">
        <f t="shared" si="173"/>
        <v>46</v>
      </c>
      <c r="P165" s="262">
        <f t="shared" si="174"/>
        <v>42</v>
      </c>
      <c r="Q165" s="245">
        <f t="shared" si="175"/>
        <v>56</v>
      </c>
      <c r="R165" s="260">
        <f t="shared" si="145"/>
        <v>271</v>
      </c>
      <c r="S165" s="151">
        <v>42</v>
      </c>
      <c r="T165" s="151">
        <v>37</v>
      </c>
      <c r="U165" s="151">
        <v>50</v>
      </c>
      <c r="V165" s="151">
        <v>46</v>
      </c>
      <c r="W165" s="151">
        <v>42</v>
      </c>
      <c r="X165" s="151">
        <v>54</v>
      </c>
      <c r="Y165" s="262">
        <f t="shared" si="147"/>
        <v>3</v>
      </c>
      <c r="Z165" s="26"/>
      <c r="AA165" s="26">
        <v>1</v>
      </c>
      <c r="AB165" s="26">
        <v>0</v>
      </c>
      <c r="AC165" s="26"/>
      <c r="AD165" s="26"/>
      <c r="AE165" s="21">
        <v>2</v>
      </c>
      <c r="AF165" s="260">
        <f t="shared" si="144"/>
        <v>0</v>
      </c>
      <c r="AG165" s="26"/>
      <c r="AH165" s="26"/>
      <c r="AI165" s="26"/>
      <c r="AJ165" s="26"/>
      <c r="AK165" s="26"/>
      <c r="AL165" s="21"/>
      <c r="AM165" s="13"/>
      <c r="AN165" s="247">
        <f t="shared" si="169"/>
        <v>274</v>
      </c>
      <c r="AO165" s="21">
        <v>140</v>
      </c>
      <c r="AP165" s="21">
        <v>134</v>
      </c>
      <c r="AR165" s="176" t="str">
        <f t="shared" si="146"/>
        <v>〇</v>
      </c>
    </row>
    <row r="166" spans="1:44" ht="18" customHeight="1" x14ac:dyDescent="0.2">
      <c r="A166" s="20" t="s">
        <v>221</v>
      </c>
      <c r="B166" s="262">
        <f t="shared" si="142"/>
        <v>8</v>
      </c>
      <c r="C166" s="26">
        <v>1</v>
      </c>
      <c r="D166" s="26">
        <v>1</v>
      </c>
      <c r="E166" s="26">
        <v>1</v>
      </c>
      <c r="F166" s="26">
        <v>1</v>
      </c>
      <c r="G166" s="26">
        <v>1</v>
      </c>
      <c r="H166" s="26">
        <v>1</v>
      </c>
      <c r="I166" s="26"/>
      <c r="J166" s="21">
        <v>2</v>
      </c>
      <c r="K166" s="262">
        <f t="shared" si="143"/>
        <v>88</v>
      </c>
      <c r="L166" s="262">
        <f t="shared" si="170"/>
        <v>10</v>
      </c>
      <c r="M166" s="262">
        <f t="shared" si="171"/>
        <v>9</v>
      </c>
      <c r="N166" s="262">
        <f t="shared" si="172"/>
        <v>14</v>
      </c>
      <c r="O166" s="262">
        <f t="shared" si="173"/>
        <v>16</v>
      </c>
      <c r="P166" s="262">
        <f t="shared" si="174"/>
        <v>15</v>
      </c>
      <c r="Q166" s="245">
        <f t="shared" si="175"/>
        <v>24</v>
      </c>
      <c r="R166" s="260">
        <f t="shared" si="145"/>
        <v>85</v>
      </c>
      <c r="S166" s="151">
        <v>9</v>
      </c>
      <c r="T166" s="151">
        <v>9</v>
      </c>
      <c r="U166" s="151">
        <v>14</v>
      </c>
      <c r="V166" s="151">
        <v>16</v>
      </c>
      <c r="W166" s="151">
        <v>14</v>
      </c>
      <c r="X166" s="151">
        <v>23</v>
      </c>
      <c r="Y166" s="262">
        <f t="shared" si="147"/>
        <v>3</v>
      </c>
      <c r="Z166" s="26">
        <v>1</v>
      </c>
      <c r="AA166" s="26"/>
      <c r="AB166" s="26"/>
      <c r="AC166" s="26"/>
      <c r="AD166" s="26">
        <v>1</v>
      </c>
      <c r="AE166" s="21">
        <v>1</v>
      </c>
      <c r="AF166" s="260">
        <f t="shared" si="144"/>
        <v>0</v>
      </c>
      <c r="AG166" s="26"/>
      <c r="AH166" s="26"/>
      <c r="AI166" s="26"/>
      <c r="AJ166" s="26"/>
      <c r="AK166" s="26"/>
      <c r="AL166" s="21"/>
      <c r="AM166" s="13"/>
      <c r="AN166" s="247">
        <f t="shared" si="169"/>
        <v>88</v>
      </c>
      <c r="AO166" s="21">
        <v>50</v>
      </c>
      <c r="AP166" s="21">
        <v>38</v>
      </c>
      <c r="AR166" s="176" t="str">
        <f t="shared" si="146"/>
        <v>〇</v>
      </c>
    </row>
    <row r="167" spans="1:44" ht="18" customHeight="1" x14ac:dyDescent="0.2">
      <c r="A167" s="20" t="s">
        <v>331</v>
      </c>
      <c r="B167" s="262">
        <f t="shared" si="142"/>
        <v>8</v>
      </c>
      <c r="C167" s="26">
        <v>1</v>
      </c>
      <c r="D167" s="26">
        <v>1</v>
      </c>
      <c r="E167" s="26">
        <v>1</v>
      </c>
      <c r="F167" s="26">
        <v>1</v>
      </c>
      <c r="G167" s="26">
        <v>1</v>
      </c>
      <c r="H167" s="26">
        <v>1</v>
      </c>
      <c r="I167" s="26"/>
      <c r="J167" s="21">
        <v>2</v>
      </c>
      <c r="K167" s="262">
        <f t="shared" si="143"/>
        <v>139</v>
      </c>
      <c r="L167" s="262">
        <f t="shared" si="170"/>
        <v>23</v>
      </c>
      <c r="M167" s="262">
        <f t="shared" si="171"/>
        <v>24</v>
      </c>
      <c r="N167" s="262">
        <f t="shared" si="172"/>
        <v>26</v>
      </c>
      <c r="O167" s="262">
        <f t="shared" si="173"/>
        <v>23</v>
      </c>
      <c r="P167" s="262">
        <f t="shared" si="174"/>
        <v>19</v>
      </c>
      <c r="Q167" s="245">
        <f t="shared" si="175"/>
        <v>24</v>
      </c>
      <c r="R167" s="260">
        <f t="shared" si="145"/>
        <v>134</v>
      </c>
      <c r="S167" s="151">
        <v>22</v>
      </c>
      <c r="T167" s="151">
        <v>23</v>
      </c>
      <c r="U167" s="151">
        <v>26</v>
      </c>
      <c r="V167" s="151">
        <v>22</v>
      </c>
      <c r="W167" s="151">
        <v>17</v>
      </c>
      <c r="X167" s="151">
        <v>24</v>
      </c>
      <c r="Y167" s="262">
        <f t="shared" si="147"/>
        <v>5</v>
      </c>
      <c r="Z167" s="26">
        <v>1</v>
      </c>
      <c r="AA167" s="26">
        <v>1</v>
      </c>
      <c r="AB167" s="26"/>
      <c r="AC167" s="26">
        <v>1</v>
      </c>
      <c r="AD167" s="26">
        <v>2</v>
      </c>
      <c r="AE167" s="21"/>
      <c r="AF167" s="260">
        <f t="shared" si="144"/>
        <v>0</v>
      </c>
      <c r="AG167" s="26"/>
      <c r="AH167" s="26"/>
      <c r="AI167" s="26"/>
      <c r="AJ167" s="26"/>
      <c r="AK167" s="26"/>
      <c r="AL167" s="21"/>
      <c r="AM167" s="13"/>
      <c r="AN167" s="247">
        <f t="shared" si="169"/>
        <v>139</v>
      </c>
      <c r="AO167" s="21">
        <v>74</v>
      </c>
      <c r="AP167" s="21">
        <v>65</v>
      </c>
      <c r="AR167" s="176" t="str">
        <f t="shared" si="146"/>
        <v>〇</v>
      </c>
    </row>
    <row r="168" spans="1:44" ht="18" customHeight="1" x14ac:dyDescent="0.2">
      <c r="A168" s="20" t="s">
        <v>332</v>
      </c>
      <c r="B168" s="262">
        <f t="shared" si="142"/>
        <v>13</v>
      </c>
      <c r="C168" s="26">
        <v>1</v>
      </c>
      <c r="D168" s="26">
        <v>1</v>
      </c>
      <c r="E168" s="26">
        <v>2</v>
      </c>
      <c r="F168" s="26">
        <v>2</v>
      </c>
      <c r="G168" s="26">
        <v>2</v>
      </c>
      <c r="H168" s="26">
        <v>2</v>
      </c>
      <c r="I168" s="26"/>
      <c r="J168" s="21">
        <v>3</v>
      </c>
      <c r="K168" s="262">
        <f t="shared" si="143"/>
        <v>256</v>
      </c>
      <c r="L168" s="262">
        <f t="shared" si="170"/>
        <v>34</v>
      </c>
      <c r="M168" s="262">
        <f t="shared" si="171"/>
        <v>30</v>
      </c>
      <c r="N168" s="262">
        <f t="shared" si="172"/>
        <v>49</v>
      </c>
      <c r="O168" s="262">
        <f t="shared" si="173"/>
        <v>45</v>
      </c>
      <c r="P168" s="262">
        <f t="shared" si="174"/>
        <v>52</v>
      </c>
      <c r="Q168" s="245">
        <f t="shared" si="175"/>
        <v>46</v>
      </c>
      <c r="R168" s="260">
        <f t="shared" si="145"/>
        <v>249</v>
      </c>
      <c r="S168" s="151">
        <v>33</v>
      </c>
      <c r="T168" s="151">
        <v>28</v>
      </c>
      <c r="U168" s="151">
        <v>48</v>
      </c>
      <c r="V168" s="151">
        <v>44</v>
      </c>
      <c r="W168" s="151">
        <v>51</v>
      </c>
      <c r="X168" s="151">
        <v>45</v>
      </c>
      <c r="Y168" s="262">
        <f t="shared" si="147"/>
        <v>7</v>
      </c>
      <c r="Z168" s="26">
        <v>1</v>
      </c>
      <c r="AA168" s="26">
        <v>2</v>
      </c>
      <c r="AB168" s="26">
        <v>1</v>
      </c>
      <c r="AC168" s="26">
        <v>1</v>
      </c>
      <c r="AD168" s="26">
        <v>1</v>
      </c>
      <c r="AE168" s="21">
        <v>1</v>
      </c>
      <c r="AF168" s="260">
        <f t="shared" si="144"/>
        <v>0</v>
      </c>
      <c r="AG168" s="26"/>
      <c r="AH168" s="26"/>
      <c r="AI168" s="26"/>
      <c r="AJ168" s="26"/>
      <c r="AK168" s="26"/>
      <c r="AL168" s="21"/>
      <c r="AM168" s="13"/>
      <c r="AN168" s="247">
        <f t="shared" si="169"/>
        <v>256</v>
      </c>
      <c r="AO168" s="21">
        <v>131</v>
      </c>
      <c r="AP168" s="21">
        <v>125</v>
      </c>
      <c r="AR168" s="176" t="str">
        <f t="shared" si="146"/>
        <v>〇</v>
      </c>
    </row>
    <row r="169" spans="1:44" ht="18" customHeight="1" x14ac:dyDescent="0.2">
      <c r="A169" s="20" t="s">
        <v>333</v>
      </c>
      <c r="B169" s="262">
        <f t="shared" si="142"/>
        <v>5</v>
      </c>
      <c r="C169" s="26">
        <v>1</v>
      </c>
      <c r="D169" s="26">
        <v>0</v>
      </c>
      <c r="E169" s="26">
        <v>0</v>
      </c>
      <c r="F169" s="26"/>
      <c r="G169" s="26"/>
      <c r="H169" s="26">
        <v>1</v>
      </c>
      <c r="I169" s="26">
        <v>2</v>
      </c>
      <c r="J169" s="21">
        <v>1</v>
      </c>
      <c r="K169" s="262">
        <f t="shared" si="143"/>
        <v>36</v>
      </c>
      <c r="L169" s="262">
        <f t="shared" si="170"/>
        <v>5</v>
      </c>
      <c r="M169" s="262">
        <f t="shared" si="171"/>
        <v>8</v>
      </c>
      <c r="N169" s="262">
        <f t="shared" si="172"/>
        <v>3</v>
      </c>
      <c r="O169" s="262">
        <f t="shared" si="173"/>
        <v>6</v>
      </c>
      <c r="P169" s="262">
        <f t="shared" si="174"/>
        <v>6</v>
      </c>
      <c r="Q169" s="245">
        <f t="shared" si="175"/>
        <v>8</v>
      </c>
      <c r="R169" s="260">
        <f t="shared" si="145"/>
        <v>13</v>
      </c>
      <c r="S169" s="151">
        <v>5</v>
      </c>
      <c r="T169" s="151">
        <v>0</v>
      </c>
      <c r="U169" s="151">
        <v>0</v>
      </c>
      <c r="V169" s="151"/>
      <c r="W169" s="151"/>
      <c r="X169" s="151">
        <v>8</v>
      </c>
      <c r="Y169" s="262">
        <f t="shared" si="147"/>
        <v>1</v>
      </c>
      <c r="Z169" s="26"/>
      <c r="AA169" s="26">
        <v>1</v>
      </c>
      <c r="AB169" s="26"/>
      <c r="AC169" s="26"/>
      <c r="AD169" s="26"/>
      <c r="AE169" s="21"/>
      <c r="AF169" s="260">
        <f t="shared" si="144"/>
        <v>22</v>
      </c>
      <c r="AG169" s="26"/>
      <c r="AH169" s="26">
        <v>7</v>
      </c>
      <c r="AI169" s="26">
        <v>3</v>
      </c>
      <c r="AJ169" s="26">
        <v>6</v>
      </c>
      <c r="AK169" s="26">
        <v>6</v>
      </c>
      <c r="AL169" s="21"/>
      <c r="AM169" s="13"/>
      <c r="AN169" s="247">
        <f t="shared" si="169"/>
        <v>36</v>
      </c>
      <c r="AO169" s="21">
        <v>19</v>
      </c>
      <c r="AP169" s="21">
        <v>17</v>
      </c>
      <c r="AR169" s="176" t="str">
        <f t="shared" si="146"/>
        <v>〇</v>
      </c>
    </row>
    <row r="170" spans="1:44" ht="18" customHeight="1" x14ac:dyDescent="0.2">
      <c r="A170" s="20" t="s">
        <v>334</v>
      </c>
      <c r="B170" s="262">
        <f t="shared" si="142"/>
        <v>29</v>
      </c>
      <c r="C170" s="26">
        <v>4</v>
      </c>
      <c r="D170" s="26">
        <v>4</v>
      </c>
      <c r="E170" s="26">
        <v>4</v>
      </c>
      <c r="F170" s="26">
        <v>4</v>
      </c>
      <c r="G170" s="26">
        <v>4</v>
      </c>
      <c r="H170" s="26">
        <v>4</v>
      </c>
      <c r="I170" s="26"/>
      <c r="J170" s="21">
        <v>5</v>
      </c>
      <c r="K170" s="262">
        <f t="shared" si="143"/>
        <v>839</v>
      </c>
      <c r="L170" s="262">
        <f t="shared" si="170"/>
        <v>141</v>
      </c>
      <c r="M170" s="262">
        <f t="shared" si="171"/>
        <v>111</v>
      </c>
      <c r="N170" s="262">
        <f t="shared" si="172"/>
        <v>151</v>
      </c>
      <c r="O170" s="262">
        <f t="shared" si="173"/>
        <v>151</v>
      </c>
      <c r="P170" s="262">
        <f t="shared" si="174"/>
        <v>156</v>
      </c>
      <c r="Q170" s="245">
        <f t="shared" si="175"/>
        <v>129</v>
      </c>
      <c r="R170" s="260">
        <f t="shared" si="145"/>
        <v>815</v>
      </c>
      <c r="S170" s="151">
        <v>134</v>
      </c>
      <c r="T170" s="151">
        <v>109</v>
      </c>
      <c r="U170" s="151">
        <v>147</v>
      </c>
      <c r="V170" s="151">
        <v>149</v>
      </c>
      <c r="W170" s="151">
        <v>149</v>
      </c>
      <c r="X170" s="151">
        <v>127</v>
      </c>
      <c r="Y170" s="262">
        <f t="shared" si="147"/>
        <v>24</v>
      </c>
      <c r="Z170" s="26">
        <v>7</v>
      </c>
      <c r="AA170" s="26">
        <v>2</v>
      </c>
      <c r="AB170" s="26">
        <v>4</v>
      </c>
      <c r="AC170" s="26">
        <v>2</v>
      </c>
      <c r="AD170" s="26">
        <v>7</v>
      </c>
      <c r="AE170" s="21">
        <v>2</v>
      </c>
      <c r="AF170" s="260">
        <f t="shared" si="144"/>
        <v>0</v>
      </c>
      <c r="AG170" s="26"/>
      <c r="AH170" s="26"/>
      <c r="AI170" s="26"/>
      <c r="AJ170" s="26"/>
      <c r="AK170" s="26"/>
      <c r="AL170" s="21"/>
      <c r="AM170" s="13"/>
      <c r="AN170" s="247">
        <f t="shared" si="169"/>
        <v>839</v>
      </c>
      <c r="AO170" s="21">
        <v>444</v>
      </c>
      <c r="AP170" s="21">
        <v>395</v>
      </c>
      <c r="AR170" s="176" t="str">
        <f t="shared" si="146"/>
        <v>〇</v>
      </c>
    </row>
    <row r="171" spans="1:44" ht="18" customHeight="1" x14ac:dyDescent="0.2">
      <c r="A171" s="20" t="s">
        <v>335</v>
      </c>
      <c r="B171" s="262">
        <f t="shared" si="142"/>
        <v>21</v>
      </c>
      <c r="C171" s="26">
        <v>2</v>
      </c>
      <c r="D171" s="26">
        <v>3</v>
      </c>
      <c r="E171" s="26">
        <v>3</v>
      </c>
      <c r="F171" s="26">
        <v>3</v>
      </c>
      <c r="G171" s="26">
        <v>3</v>
      </c>
      <c r="H171" s="26">
        <v>4</v>
      </c>
      <c r="I171" s="26"/>
      <c r="J171" s="21">
        <v>3</v>
      </c>
      <c r="K171" s="262">
        <f t="shared" si="143"/>
        <v>564</v>
      </c>
      <c r="L171" s="262">
        <f t="shared" si="170"/>
        <v>73</v>
      </c>
      <c r="M171" s="262">
        <f t="shared" si="171"/>
        <v>86</v>
      </c>
      <c r="N171" s="262">
        <f t="shared" si="172"/>
        <v>85</v>
      </c>
      <c r="O171" s="262">
        <f t="shared" si="173"/>
        <v>94</v>
      </c>
      <c r="P171" s="262">
        <f t="shared" si="174"/>
        <v>104</v>
      </c>
      <c r="Q171" s="245">
        <f t="shared" si="175"/>
        <v>122</v>
      </c>
      <c r="R171" s="260">
        <f t="shared" si="145"/>
        <v>552</v>
      </c>
      <c r="S171" s="151">
        <v>69</v>
      </c>
      <c r="T171" s="151">
        <v>84</v>
      </c>
      <c r="U171" s="151">
        <v>84</v>
      </c>
      <c r="V171" s="151">
        <v>91</v>
      </c>
      <c r="W171" s="151">
        <v>103</v>
      </c>
      <c r="X171" s="151">
        <v>121</v>
      </c>
      <c r="Y171" s="262">
        <f t="shared" si="147"/>
        <v>12</v>
      </c>
      <c r="Z171" s="26">
        <v>4</v>
      </c>
      <c r="AA171" s="26">
        <v>2</v>
      </c>
      <c r="AB171" s="26">
        <v>1</v>
      </c>
      <c r="AC171" s="26">
        <v>3</v>
      </c>
      <c r="AD171" s="26">
        <v>1</v>
      </c>
      <c r="AE171" s="21">
        <v>1</v>
      </c>
      <c r="AF171" s="260">
        <f t="shared" si="144"/>
        <v>0</v>
      </c>
      <c r="AG171" s="26"/>
      <c r="AH171" s="26"/>
      <c r="AI171" s="26"/>
      <c r="AJ171" s="26"/>
      <c r="AK171" s="26"/>
      <c r="AL171" s="21"/>
      <c r="AM171" s="13"/>
      <c r="AN171" s="247">
        <f t="shared" si="169"/>
        <v>564</v>
      </c>
      <c r="AO171" s="21">
        <v>303</v>
      </c>
      <c r="AP171" s="21">
        <v>261</v>
      </c>
      <c r="AR171" s="176" t="str">
        <f t="shared" si="146"/>
        <v>〇</v>
      </c>
    </row>
    <row r="172" spans="1:44" ht="18" customHeight="1" x14ac:dyDescent="0.2">
      <c r="A172" s="20" t="s">
        <v>336</v>
      </c>
      <c r="B172" s="262">
        <f t="shared" si="142"/>
        <v>13</v>
      </c>
      <c r="C172" s="26">
        <v>2</v>
      </c>
      <c r="D172" s="26">
        <v>2</v>
      </c>
      <c r="E172" s="26">
        <v>2</v>
      </c>
      <c r="F172" s="26">
        <v>1</v>
      </c>
      <c r="G172" s="26">
        <v>2</v>
      </c>
      <c r="H172" s="26">
        <v>2</v>
      </c>
      <c r="I172" s="26"/>
      <c r="J172" s="21">
        <v>2</v>
      </c>
      <c r="K172" s="262">
        <f t="shared" si="143"/>
        <v>283</v>
      </c>
      <c r="L172" s="262">
        <f t="shared" si="170"/>
        <v>48</v>
      </c>
      <c r="M172" s="262">
        <f t="shared" si="171"/>
        <v>54</v>
      </c>
      <c r="N172" s="262">
        <f t="shared" si="172"/>
        <v>45</v>
      </c>
      <c r="O172" s="262">
        <f t="shared" si="173"/>
        <v>36</v>
      </c>
      <c r="P172" s="262">
        <f t="shared" si="174"/>
        <v>56</v>
      </c>
      <c r="Q172" s="245">
        <f t="shared" si="175"/>
        <v>44</v>
      </c>
      <c r="R172" s="260">
        <f t="shared" si="145"/>
        <v>271</v>
      </c>
      <c r="S172" s="151">
        <v>47</v>
      </c>
      <c r="T172" s="151">
        <v>51</v>
      </c>
      <c r="U172" s="151">
        <v>44</v>
      </c>
      <c r="V172" s="151">
        <v>32</v>
      </c>
      <c r="W172" s="151">
        <v>56</v>
      </c>
      <c r="X172" s="151">
        <v>41</v>
      </c>
      <c r="Y172" s="262">
        <f t="shared" si="147"/>
        <v>12</v>
      </c>
      <c r="Z172" s="26">
        <v>1</v>
      </c>
      <c r="AA172" s="26">
        <v>3</v>
      </c>
      <c r="AB172" s="26">
        <v>1</v>
      </c>
      <c r="AC172" s="26">
        <v>4</v>
      </c>
      <c r="AD172" s="26"/>
      <c r="AE172" s="21">
        <v>3</v>
      </c>
      <c r="AF172" s="260">
        <f t="shared" si="144"/>
        <v>0</v>
      </c>
      <c r="AG172" s="26"/>
      <c r="AH172" s="26"/>
      <c r="AI172" s="26"/>
      <c r="AJ172" s="26"/>
      <c r="AK172" s="26"/>
      <c r="AL172" s="21"/>
      <c r="AM172" s="13"/>
      <c r="AN172" s="247">
        <f t="shared" si="169"/>
        <v>283</v>
      </c>
      <c r="AO172" s="21">
        <v>141</v>
      </c>
      <c r="AP172" s="21">
        <v>142</v>
      </c>
      <c r="AR172" s="176" t="str">
        <f t="shared" si="146"/>
        <v>〇</v>
      </c>
    </row>
    <row r="173" spans="1:44" ht="18" customHeight="1" x14ac:dyDescent="0.2">
      <c r="A173" s="20" t="s">
        <v>337</v>
      </c>
      <c r="B173" s="262">
        <f t="shared" si="142"/>
        <v>21</v>
      </c>
      <c r="C173" s="26">
        <v>3</v>
      </c>
      <c r="D173" s="26">
        <v>3</v>
      </c>
      <c r="E173" s="26">
        <v>3</v>
      </c>
      <c r="F173" s="26">
        <v>3</v>
      </c>
      <c r="G173" s="26">
        <v>3</v>
      </c>
      <c r="H173" s="26">
        <v>3</v>
      </c>
      <c r="I173" s="26"/>
      <c r="J173" s="21">
        <v>3</v>
      </c>
      <c r="K173" s="262">
        <f t="shared" si="143"/>
        <v>506</v>
      </c>
      <c r="L173" s="262">
        <f t="shared" si="170"/>
        <v>84</v>
      </c>
      <c r="M173" s="262">
        <f t="shared" si="171"/>
        <v>76</v>
      </c>
      <c r="N173" s="262">
        <f t="shared" si="172"/>
        <v>83</v>
      </c>
      <c r="O173" s="262">
        <f t="shared" si="173"/>
        <v>84</v>
      </c>
      <c r="P173" s="262">
        <f t="shared" si="174"/>
        <v>89</v>
      </c>
      <c r="Q173" s="245">
        <f t="shared" si="175"/>
        <v>90</v>
      </c>
      <c r="R173" s="260">
        <f t="shared" si="145"/>
        <v>491</v>
      </c>
      <c r="S173" s="151">
        <v>83</v>
      </c>
      <c r="T173" s="151">
        <v>73</v>
      </c>
      <c r="U173" s="151">
        <v>80</v>
      </c>
      <c r="V173" s="151">
        <v>81</v>
      </c>
      <c r="W173" s="151">
        <v>88</v>
      </c>
      <c r="X173" s="151">
        <v>86</v>
      </c>
      <c r="Y173" s="262">
        <f t="shared" si="147"/>
        <v>15</v>
      </c>
      <c r="Z173" s="26">
        <v>1</v>
      </c>
      <c r="AA173" s="26">
        <v>3</v>
      </c>
      <c r="AB173" s="26">
        <v>3</v>
      </c>
      <c r="AC173" s="26">
        <v>3</v>
      </c>
      <c r="AD173" s="26">
        <v>1</v>
      </c>
      <c r="AE173" s="21">
        <v>4</v>
      </c>
      <c r="AF173" s="260">
        <f t="shared" si="144"/>
        <v>0</v>
      </c>
      <c r="AG173" s="26"/>
      <c r="AH173" s="26"/>
      <c r="AI173" s="26"/>
      <c r="AJ173" s="26"/>
      <c r="AK173" s="26"/>
      <c r="AL173" s="21"/>
      <c r="AM173" s="13"/>
      <c r="AN173" s="247">
        <f t="shared" si="169"/>
        <v>506</v>
      </c>
      <c r="AO173" s="21">
        <v>262</v>
      </c>
      <c r="AP173" s="21">
        <v>244</v>
      </c>
      <c r="AR173" s="176" t="str">
        <f t="shared" si="146"/>
        <v>〇</v>
      </c>
    </row>
    <row r="174" spans="1:44" ht="18" customHeight="1" x14ac:dyDescent="0.2">
      <c r="A174" s="20" t="s">
        <v>338</v>
      </c>
      <c r="B174" s="262">
        <f t="shared" si="142"/>
        <v>14</v>
      </c>
      <c r="C174" s="26">
        <v>2</v>
      </c>
      <c r="D174" s="26">
        <v>2</v>
      </c>
      <c r="E174" s="26">
        <v>2</v>
      </c>
      <c r="F174" s="26">
        <v>2</v>
      </c>
      <c r="G174" s="26">
        <v>2</v>
      </c>
      <c r="H174" s="26">
        <v>2</v>
      </c>
      <c r="I174" s="26"/>
      <c r="J174" s="21">
        <v>2</v>
      </c>
      <c r="K174" s="262">
        <f t="shared" si="143"/>
        <v>324</v>
      </c>
      <c r="L174" s="262">
        <f t="shared" si="170"/>
        <v>53</v>
      </c>
      <c r="M174" s="262">
        <f t="shared" si="171"/>
        <v>48</v>
      </c>
      <c r="N174" s="262">
        <f t="shared" si="172"/>
        <v>51</v>
      </c>
      <c r="O174" s="262">
        <f t="shared" si="173"/>
        <v>59</v>
      </c>
      <c r="P174" s="262">
        <f t="shared" si="174"/>
        <v>61</v>
      </c>
      <c r="Q174" s="245">
        <f t="shared" si="175"/>
        <v>52</v>
      </c>
      <c r="R174" s="260">
        <f t="shared" si="145"/>
        <v>318</v>
      </c>
      <c r="S174" s="151">
        <v>52</v>
      </c>
      <c r="T174" s="151">
        <v>47</v>
      </c>
      <c r="U174" s="151">
        <v>49</v>
      </c>
      <c r="V174" s="151">
        <v>58</v>
      </c>
      <c r="W174" s="151">
        <v>61</v>
      </c>
      <c r="X174" s="151">
        <v>51</v>
      </c>
      <c r="Y174" s="262">
        <f t="shared" si="147"/>
        <v>6</v>
      </c>
      <c r="Z174" s="26">
        <v>1</v>
      </c>
      <c r="AA174" s="26">
        <v>1</v>
      </c>
      <c r="AB174" s="26">
        <v>2</v>
      </c>
      <c r="AC174" s="26">
        <v>1</v>
      </c>
      <c r="AD174" s="26"/>
      <c r="AE174" s="21">
        <v>1</v>
      </c>
      <c r="AF174" s="260">
        <f t="shared" si="144"/>
        <v>0</v>
      </c>
      <c r="AG174" s="26"/>
      <c r="AH174" s="26"/>
      <c r="AI174" s="26"/>
      <c r="AJ174" s="26"/>
      <c r="AK174" s="26"/>
      <c r="AL174" s="21"/>
      <c r="AM174" s="13"/>
      <c r="AN174" s="247">
        <f t="shared" si="169"/>
        <v>324</v>
      </c>
      <c r="AO174" s="21">
        <v>179</v>
      </c>
      <c r="AP174" s="21">
        <v>145</v>
      </c>
      <c r="AR174" s="176" t="str">
        <f t="shared" si="146"/>
        <v>〇</v>
      </c>
    </row>
    <row r="175" spans="1:44" ht="18" customHeight="1" x14ac:dyDescent="0.2">
      <c r="A175" s="20" t="s">
        <v>339</v>
      </c>
      <c r="B175" s="262">
        <f t="shared" si="142"/>
        <v>18</v>
      </c>
      <c r="C175" s="26">
        <v>2</v>
      </c>
      <c r="D175" s="26">
        <v>2</v>
      </c>
      <c r="E175" s="26">
        <v>3</v>
      </c>
      <c r="F175" s="26">
        <v>4</v>
      </c>
      <c r="G175" s="26">
        <v>3</v>
      </c>
      <c r="H175" s="26">
        <v>2</v>
      </c>
      <c r="I175" s="26"/>
      <c r="J175" s="21">
        <v>2</v>
      </c>
      <c r="K175" s="262">
        <f t="shared" si="143"/>
        <v>474</v>
      </c>
      <c r="L175" s="262">
        <f t="shared" si="170"/>
        <v>64</v>
      </c>
      <c r="M175" s="262">
        <f t="shared" si="171"/>
        <v>65</v>
      </c>
      <c r="N175" s="262">
        <f t="shared" si="172"/>
        <v>73</v>
      </c>
      <c r="O175" s="262">
        <f t="shared" si="173"/>
        <v>109</v>
      </c>
      <c r="P175" s="262">
        <f t="shared" si="174"/>
        <v>86</v>
      </c>
      <c r="Q175" s="245">
        <f t="shared" si="175"/>
        <v>77</v>
      </c>
      <c r="R175" s="260">
        <f t="shared" si="145"/>
        <v>466</v>
      </c>
      <c r="S175" s="151">
        <v>62</v>
      </c>
      <c r="T175" s="151">
        <v>64</v>
      </c>
      <c r="U175" s="151">
        <v>71</v>
      </c>
      <c r="V175" s="151">
        <v>108</v>
      </c>
      <c r="W175" s="151">
        <v>85</v>
      </c>
      <c r="X175" s="151">
        <v>76</v>
      </c>
      <c r="Y175" s="262">
        <f t="shared" si="147"/>
        <v>8</v>
      </c>
      <c r="Z175" s="26">
        <v>2</v>
      </c>
      <c r="AA175" s="26">
        <v>1</v>
      </c>
      <c r="AB175" s="26">
        <v>2</v>
      </c>
      <c r="AC175" s="26">
        <v>1</v>
      </c>
      <c r="AD175" s="26">
        <v>1</v>
      </c>
      <c r="AE175" s="21">
        <v>1</v>
      </c>
      <c r="AF175" s="260">
        <f t="shared" si="144"/>
        <v>0</v>
      </c>
      <c r="AG175" s="26"/>
      <c r="AH175" s="26"/>
      <c r="AI175" s="26"/>
      <c r="AJ175" s="26"/>
      <c r="AK175" s="26"/>
      <c r="AL175" s="21"/>
      <c r="AM175" s="13"/>
      <c r="AN175" s="247">
        <f t="shared" si="169"/>
        <v>474</v>
      </c>
      <c r="AO175" s="21">
        <v>246</v>
      </c>
      <c r="AP175" s="21">
        <v>228</v>
      </c>
      <c r="AR175" s="176" t="str">
        <f t="shared" si="146"/>
        <v>〇</v>
      </c>
    </row>
    <row r="176" spans="1:44" ht="18" customHeight="1" x14ac:dyDescent="0.2">
      <c r="A176" s="20" t="s">
        <v>224</v>
      </c>
      <c r="B176" s="262">
        <f t="shared" si="142"/>
        <v>8</v>
      </c>
      <c r="C176" s="26">
        <v>1</v>
      </c>
      <c r="D176" s="26">
        <v>1</v>
      </c>
      <c r="E176" s="26">
        <v>1</v>
      </c>
      <c r="F176" s="26">
        <v>1</v>
      </c>
      <c r="G176" s="26">
        <v>1</v>
      </c>
      <c r="H176" s="26">
        <v>1</v>
      </c>
      <c r="I176" s="26"/>
      <c r="J176" s="21">
        <v>2</v>
      </c>
      <c r="K176" s="262">
        <f t="shared" si="143"/>
        <v>158</v>
      </c>
      <c r="L176" s="262">
        <f t="shared" si="170"/>
        <v>24</v>
      </c>
      <c r="M176" s="262">
        <f t="shared" si="171"/>
        <v>22</v>
      </c>
      <c r="N176" s="262">
        <f t="shared" si="172"/>
        <v>31</v>
      </c>
      <c r="O176" s="262">
        <f t="shared" si="173"/>
        <v>20</v>
      </c>
      <c r="P176" s="262">
        <f t="shared" si="174"/>
        <v>24</v>
      </c>
      <c r="Q176" s="245">
        <f t="shared" si="175"/>
        <v>37</v>
      </c>
      <c r="R176" s="260">
        <f t="shared" si="145"/>
        <v>153</v>
      </c>
      <c r="S176" s="151">
        <v>23</v>
      </c>
      <c r="T176" s="151">
        <v>22</v>
      </c>
      <c r="U176" s="151">
        <v>30</v>
      </c>
      <c r="V176" s="151">
        <v>20</v>
      </c>
      <c r="W176" s="151">
        <v>24</v>
      </c>
      <c r="X176" s="151">
        <v>34</v>
      </c>
      <c r="Y176" s="262">
        <f t="shared" si="147"/>
        <v>5</v>
      </c>
      <c r="Z176" s="26">
        <v>1</v>
      </c>
      <c r="AA176" s="26"/>
      <c r="AB176" s="26">
        <v>1</v>
      </c>
      <c r="AC176" s="26"/>
      <c r="AD176" s="26"/>
      <c r="AE176" s="21">
        <v>3</v>
      </c>
      <c r="AF176" s="260">
        <f t="shared" si="144"/>
        <v>0</v>
      </c>
      <c r="AG176" s="26"/>
      <c r="AH176" s="26"/>
      <c r="AI176" s="26"/>
      <c r="AJ176" s="26"/>
      <c r="AK176" s="26"/>
      <c r="AL176" s="21"/>
      <c r="AM176" s="13"/>
      <c r="AN176" s="247">
        <f t="shared" si="169"/>
        <v>158</v>
      </c>
      <c r="AO176" s="21">
        <v>89</v>
      </c>
      <c r="AP176" s="21">
        <v>69</v>
      </c>
      <c r="AR176" s="176" t="str">
        <f t="shared" si="146"/>
        <v>〇</v>
      </c>
    </row>
    <row r="177" spans="1:44" ht="18" customHeight="1" x14ac:dyDescent="0.2">
      <c r="A177" s="20" t="s">
        <v>226</v>
      </c>
      <c r="B177" s="262">
        <f t="shared" si="142"/>
        <v>8</v>
      </c>
      <c r="C177" s="26">
        <v>1</v>
      </c>
      <c r="D177" s="26">
        <v>1</v>
      </c>
      <c r="E177" s="26">
        <v>1</v>
      </c>
      <c r="F177" s="26">
        <v>1</v>
      </c>
      <c r="G177" s="26">
        <v>1</v>
      </c>
      <c r="H177" s="26">
        <v>1</v>
      </c>
      <c r="I177" s="26"/>
      <c r="J177" s="21">
        <v>2</v>
      </c>
      <c r="K177" s="262">
        <f t="shared" si="143"/>
        <v>161</v>
      </c>
      <c r="L177" s="262">
        <f t="shared" si="170"/>
        <v>28</v>
      </c>
      <c r="M177" s="262">
        <f t="shared" si="171"/>
        <v>21</v>
      </c>
      <c r="N177" s="262">
        <f t="shared" si="172"/>
        <v>24</v>
      </c>
      <c r="O177" s="262">
        <f t="shared" si="173"/>
        <v>25</v>
      </c>
      <c r="P177" s="262">
        <f t="shared" si="174"/>
        <v>32</v>
      </c>
      <c r="Q177" s="245">
        <f t="shared" si="175"/>
        <v>31</v>
      </c>
      <c r="R177" s="260">
        <f t="shared" si="145"/>
        <v>158</v>
      </c>
      <c r="S177" s="151">
        <v>28</v>
      </c>
      <c r="T177" s="151">
        <v>20</v>
      </c>
      <c r="U177" s="151">
        <v>24</v>
      </c>
      <c r="V177" s="151">
        <v>25</v>
      </c>
      <c r="W177" s="151">
        <v>31</v>
      </c>
      <c r="X177" s="151">
        <v>30</v>
      </c>
      <c r="Y177" s="262">
        <f t="shared" si="147"/>
        <v>3</v>
      </c>
      <c r="Z177" s="26"/>
      <c r="AA177" s="26">
        <v>1</v>
      </c>
      <c r="AB177" s="26"/>
      <c r="AC177" s="26"/>
      <c r="AD177" s="26">
        <v>1</v>
      </c>
      <c r="AE177" s="21">
        <v>1</v>
      </c>
      <c r="AF177" s="260">
        <f t="shared" si="144"/>
        <v>0</v>
      </c>
      <c r="AG177" s="26"/>
      <c r="AH177" s="26"/>
      <c r="AI177" s="26"/>
      <c r="AJ177" s="26"/>
      <c r="AK177" s="26"/>
      <c r="AL177" s="21"/>
      <c r="AM177" s="13"/>
      <c r="AN177" s="247">
        <f t="shared" si="169"/>
        <v>161</v>
      </c>
      <c r="AO177" s="21">
        <v>84</v>
      </c>
      <c r="AP177" s="21">
        <v>77</v>
      </c>
      <c r="AR177" s="176" t="str">
        <f t="shared" si="146"/>
        <v>〇</v>
      </c>
    </row>
    <row r="178" spans="1:44" s="470" customFormat="1" ht="18" customHeight="1" x14ac:dyDescent="0.2">
      <c r="A178" s="22" t="s">
        <v>227</v>
      </c>
      <c r="B178" s="263">
        <f t="shared" si="142"/>
        <v>23</v>
      </c>
      <c r="C178" s="25">
        <v>3</v>
      </c>
      <c r="D178" s="25">
        <v>3</v>
      </c>
      <c r="E178" s="25">
        <v>3</v>
      </c>
      <c r="F178" s="25">
        <v>3</v>
      </c>
      <c r="G178" s="25">
        <v>3</v>
      </c>
      <c r="H178" s="25">
        <v>3</v>
      </c>
      <c r="I178" s="25"/>
      <c r="J178" s="23">
        <v>5</v>
      </c>
      <c r="K178" s="263">
        <f t="shared" si="143"/>
        <v>590</v>
      </c>
      <c r="L178" s="263">
        <f t="shared" si="170"/>
        <v>85</v>
      </c>
      <c r="M178" s="263">
        <f t="shared" si="171"/>
        <v>87</v>
      </c>
      <c r="N178" s="263">
        <f t="shared" si="172"/>
        <v>100</v>
      </c>
      <c r="O178" s="263">
        <f t="shared" si="173"/>
        <v>100</v>
      </c>
      <c r="P178" s="263">
        <f t="shared" si="174"/>
        <v>104</v>
      </c>
      <c r="Q178" s="9">
        <f t="shared" si="175"/>
        <v>114</v>
      </c>
      <c r="R178" s="264">
        <f t="shared" si="145"/>
        <v>564</v>
      </c>
      <c r="S178" s="87">
        <v>79</v>
      </c>
      <c r="T178" s="87">
        <v>85</v>
      </c>
      <c r="U178" s="87">
        <v>97</v>
      </c>
      <c r="V178" s="87">
        <v>97</v>
      </c>
      <c r="W178" s="87">
        <v>96</v>
      </c>
      <c r="X178" s="87">
        <v>110</v>
      </c>
      <c r="Y178" s="263">
        <f t="shared" si="147"/>
        <v>26</v>
      </c>
      <c r="Z178" s="25">
        <v>6</v>
      </c>
      <c r="AA178" s="25">
        <v>2</v>
      </c>
      <c r="AB178" s="25">
        <v>3</v>
      </c>
      <c r="AC178" s="25">
        <v>3</v>
      </c>
      <c r="AD178" s="25">
        <v>8</v>
      </c>
      <c r="AE178" s="23">
        <v>4</v>
      </c>
      <c r="AF178" s="264">
        <f t="shared" si="144"/>
        <v>0</v>
      </c>
      <c r="AG178" s="25"/>
      <c r="AH178" s="25"/>
      <c r="AI178" s="25"/>
      <c r="AJ178" s="25"/>
      <c r="AK178" s="25"/>
      <c r="AL178" s="23"/>
      <c r="AM178" s="469"/>
      <c r="AN178" s="249">
        <f t="shared" si="169"/>
        <v>590</v>
      </c>
      <c r="AO178" s="23">
        <v>301</v>
      </c>
      <c r="AP178" s="23">
        <v>289</v>
      </c>
      <c r="AR178" s="471" t="str">
        <f t="shared" si="146"/>
        <v>〇</v>
      </c>
    </row>
    <row r="179" spans="1:44" ht="18" customHeight="1" x14ac:dyDescent="0.2">
      <c r="A179" s="37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Y179" s="33"/>
      <c r="Z179" s="33"/>
      <c r="AA179" s="33"/>
      <c r="AB179" s="33"/>
      <c r="AC179" s="33"/>
      <c r="AD179" s="33"/>
      <c r="AE179" s="14"/>
      <c r="AF179" s="33"/>
      <c r="AG179" s="33"/>
      <c r="AH179" s="33"/>
      <c r="AI179" s="33"/>
      <c r="AJ179" s="33"/>
      <c r="AK179" s="33"/>
      <c r="AL179" s="14"/>
      <c r="AM179" s="14"/>
      <c r="AN179" s="14"/>
      <c r="AO179" s="15"/>
    </row>
    <row r="180" spans="1:44" ht="18" customHeight="1" x14ac:dyDescent="0.2"/>
    <row r="181" spans="1:44" ht="18" customHeight="1" x14ac:dyDescent="0.2">
      <c r="A181" s="34"/>
      <c r="B181" s="14"/>
      <c r="C181" s="14"/>
      <c r="D181" s="14"/>
      <c r="E181" s="14"/>
      <c r="F181" s="14"/>
      <c r="G181" s="14"/>
      <c r="H181" s="14"/>
      <c r="I181" s="13"/>
      <c r="J181" s="13"/>
      <c r="K181" s="14"/>
      <c r="L181" s="14"/>
      <c r="M181" s="14"/>
      <c r="N181" s="14"/>
      <c r="O181" s="14"/>
      <c r="P181" s="14"/>
      <c r="Q181" s="14"/>
      <c r="R181" s="14"/>
      <c r="S181" s="13"/>
      <c r="T181" s="13"/>
      <c r="U181" s="13"/>
      <c r="V181" s="13"/>
      <c r="W181" s="13"/>
      <c r="X181" s="13"/>
      <c r="Y181" s="14"/>
      <c r="Z181" s="13"/>
      <c r="AA181" s="13"/>
      <c r="AB181" s="13"/>
      <c r="AC181" s="13"/>
      <c r="AD181" s="13"/>
      <c r="AE181" s="13"/>
      <c r="AF181" s="14"/>
      <c r="AG181" s="13"/>
      <c r="AH181" s="13"/>
      <c r="AI181" s="13"/>
      <c r="AJ181" s="13"/>
      <c r="AK181" s="13"/>
      <c r="AL181" s="13"/>
      <c r="AM181" s="13"/>
      <c r="AN181" s="13"/>
      <c r="AP181" s="11"/>
    </row>
    <row r="182" spans="1:44" ht="18" customHeight="1" x14ac:dyDescent="0.2">
      <c r="A182" s="34"/>
      <c r="B182" s="14"/>
      <c r="C182" s="14"/>
      <c r="D182" s="14"/>
      <c r="E182" s="14"/>
      <c r="F182" s="14"/>
      <c r="G182" s="14"/>
      <c r="H182" s="14"/>
      <c r="I182" s="13"/>
      <c r="J182" s="13"/>
      <c r="K182" s="14"/>
      <c r="L182" s="14"/>
      <c r="M182" s="14"/>
      <c r="N182" s="14"/>
      <c r="O182" s="14"/>
      <c r="P182" s="14"/>
      <c r="Q182" s="14"/>
      <c r="R182" s="14"/>
      <c r="S182" s="13"/>
      <c r="T182" s="13"/>
      <c r="U182" s="13"/>
      <c r="V182" s="13"/>
      <c r="W182" s="13"/>
      <c r="X182" s="13"/>
      <c r="Y182" s="14"/>
      <c r="Z182" s="13"/>
      <c r="AA182" s="13"/>
      <c r="AB182" s="13"/>
      <c r="AC182" s="13"/>
      <c r="AD182" s="13"/>
      <c r="AE182" s="13"/>
      <c r="AF182" s="14"/>
      <c r="AG182" s="13"/>
      <c r="AH182" s="13"/>
      <c r="AI182" s="13"/>
      <c r="AJ182" s="13"/>
      <c r="AK182" s="13"/>
      <c r="AL182" s="13"/>
      <c r="AM182" s="13"/>
      <c r="AN182" s="13"/>
      <c r="AP182" s="11"/>
    </row>
    <row r="183" spans="1:44" s="38" customFormat="1" ht="18" customHeight="1" x14ac:dyDescent="0.2">
      <c r="AE183" s="350"/>
      <c r="AL183" s="350"/>
      <c r="AM183" s="350"/>
      <c r="AN183" s="350"/>
      <c r="AO183" s="350"/>
    </row>
    <row r="184" spans="1:44" ht="18" customHeight="1" x14ac:dyDescent="0.2">
      <c r="A184" s="39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</row>
    <row r="185" spans="1:44" ht="18" customHeight="1" x14ac:dyDescent="0.2">
      <c r="A185" s="39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</row>
    <row r="186" spans="1:44" ht="18" customHeight="1" x14ac:dyDescent="0.2"/>
    <row r="187" spans="1:44" ht="18" customHeight="1" x14ac:dyDescent="0.2"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351"/>
      <c r="AF187" s="40"/>
      <c r="AG187" s="40"/>
      <c r="AH187" s="40"/>
      <c r="AI187" s="40"/>
      <c r="AJ187" s="40"/>
      <c r="AK187" s="40"/>
      <c r="AL187" s="351"/>
      <c r="AM187" s="351"/>
      <c r="AN187" s="351"/>
      <c r="AO187" s="351"/>
      <c r="AP187" s="40"/>
    </row>
    <row r="188" spans="1:44" ht="18" customHeight="1" x14ac:dyDescent="0.2"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F188" s="33"/>
      <c r="AG188" s="33"/>
    </row>
    <row r="189" spans="1:44" ht="18" customHeight="1" x14ac:dyDescent="0.2"/>
    <row r="190" spans="1:44" ht="18" customHeight="1" x14ac:dyDescent="0.2"/>
    <row r="191" spans="1:44" ht="18" customHeight="1" x14ac:dyDescent="0.2"/>
    <row r="192" spans="1:44" ht="18" customHeight="1" x14ac:dyDescent="0.2">
      <c r="A192" s="12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</row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</sheetData>
  <customSheetViews>
    <customSheetView guid="{40C360DA-61CF-4003-AB3F-38182EA2B6ED}" scale="125" showPageBreaks="1" printArea="1">
      <pane xSplit="3" ySplit="4" topLeftCell="V154" activePane="bottomRight" state="frozen"/>
      <selection pane="bottomRight" activeCell="Z138" sqref="Z138"/>
      <colBreaks count="2" manualBreakCount="2">
        <brk id="41" max="180" man="1"/>
        <brk id="68" max="180" man="1"/>
      </colBreaks>
      <pageMargins left="0.17" right="0.19" top="0.47" bottom="0.43307086614173229" header="0.18" footer="0.19"/>
      <printOptions horizontalCentered="1"/>
      <pageSetup paperSize="9" scale="65" fitToWidth="2" fitToHeight="3" orientation="landscape" r:id="rId1"/>
      <headerFooter alignWithMargins="0">
        <oddFooter>&amp;C&amp;P</oddFooter>
      </headerFooter>
    </customSheetView>
    <customSheetView guid="{59495B58-F355-4334-93B0-9592BE5778E6}" showPageBreaks="1" zeroValues="0" printArea="1" showRuler="0">
      <pane xSplit="3" ySplit="5" topLeftCell="D6" activePane="bottomRight" state="frozen"/>
      <selection pane="bottomRight" activeCell="A212" sqref="A6:IV212"/>
      <pageMargins left="0.17" right="0.19" top="0.47" bottom="0.43307086614173229" header="0.18" footer="0.19"/>
      <printOptions horizontalCentered="1"/>
      <pageSetup paperSize="9" scale="65" fitToWidth="2" fitToHeight="3" orientation="landscape" r:id="rId2"/>
      <headerFooter alignWithMargins="0">
        <oddFooter>&amp;C&amp;P</oddFooter>
      </headerFooter>
    </customSheetView>
    <customSheetView guid="{05D2C257-AD29-4844-8E74-F8EBF9492FCE}" scale="85" zeroValues="0" showRuler="0">
      <pane xSplit="3" ySplit="5" topLeftCell="D98" activePane="bottomRight" state="frozen"/>
      <selection pane="bottomRight" activeCell="AN103" sqref="AN103"/>
      <pageMargins left="0.17" right="0.19" top="0.47" bottom="0.43307086614173229" header="0.18" footer="0.19"/>
      <printOptions horizontalCentered="1"/>
      <pageSetup paperSize="9" scale="60" fitToWidth="2" fitToHeight="3" orientation="landscape" r:id="rId3"/>
      <headerFooter alignWithMargins="0">
        <oddFooter>&amp;C&amp;P</oddFooter>
      </headerFooter>
    </customSheetView>
  </customSheetViews>
  <mergeCells count="9">
    <mergeCell ref="A1:G1"/>
    <mergeCell ref="A3:A4"/>
    <mergeCell ref="AN3:AP3"/>
    <mergeCell ref="B3:J3"/>
    <mergeCell ref="K3:Q3"/>
    <mergeCell ref="R3:X3"/>
    <mergeCell ref="Y3:AE3"/>
    <mergeCell ref="AF3:AL3"/>
    <mergeCell ref="AM2:AP2"/>
  </mergeCells>
  <phoneticPr fontId="2"/>
  <printOptions horizontalCentered="1"/>
  <pageMargins left="0.19685039370078741" right="0.19685039370078741" top="0.78740157480314965" bottom="0.70866141732283472" header="0.51181102362204722" footer="0.51181102362204722"/>
  <pageSetup paperSize="9" scale="35" fitToHeight="0" orientation="landscape" r:id="rId4"/>
  <headerFooter alignWithMargins="0"/>
  <rowBreaks count="2" manualBreakCount="2">
    <brk id="89" max="41" man="1"/>
    <brk id="148" max="41" man="1"/>
  </rowBreaks>
  <ignoredErrors>
    <ignoredError sqref="C7:J7 C22:J22 C36:J36 C46:J46 C55:J55 C104:J104 C125:J125 L36:Q36 L46:Q46 L55:Q55 L104:Q104 L125:Q125" formulaRange="1"/>
    <ignoredError sqref="L7" formula="1"/>
    <ignoredError sqref="M22:O22" formula="1" formulaRange="1"/>
  </ignoredErrors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3" tint="0.59999389629810485"/>
  </sheetPr>
  <dimension ref="A1:X177"/>
  <sheetViews>
    <sheetView showZeros="0" view="pageBreakPreview" zoomScale="98" zoomScaleNormal="70" zoomScaleSheetLayoutView="98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P84" sqref="P84"/>
    </sheetView>
  </sheetViews>
  <sheetFormatPr defaultColWidth="10.69921875" defaultRowHeight="13.5" x14ac:dyDescent="0.15"/>
  <cols>
    <col min="1" max="1" width="16.69921875" style="5" customWidth="1"/>
    <col min="2" max="2" width="5.5" style="4" customWidth="1"/>
    <col min="3" max="5" width="4.59765625" style="4" customWidth="1"/>
    <col min="6" max="6" width="4.5" style="4" bestFit="1" customWidth="1"/>
    <col min="7" max="10" width="6.3984375" style="43" customWidth="1"/>
    <col min="11" max="13" width="6.3984375" style="4" customWidth="1"/>
    <col min="14" max="14" width="6.8984375" style="4" customWidth="1"/>
    <col min="15" max="17" width="6.3984375" style="4" customWidth="1"/>
    <col min="18" max="18" width="6.3984375" style="3" customWidth="1"/>
    <col min="19" max="20" width="6.3984375" style="4" customWidth="1"/>
    <col min="21" max="22" width="6.3984375" style="44" customWidth="1"/>
    <col min="23" max="25" width="0" style="4" hidden="1" customWidth="1"/>
    <col min="26" max="16384" width="10.69921875" style="4"/>
  </cols>
  <sheetData>
    <row r="1" spans="1:24" ht="39.75" customHeight="1" x14ac:dyDescent="0.15">
      <c r="A1" s="41" t="s">
        <v>432</v>
      </c>
      <c r="F1" s="42"/>
      <c r="S1" s="3"/>
      <c r="T1" s="3"/>
    </row>
    <row r="2" spans="1:24" ht="23.25" customHeight="1" x14ac:dyDescent="0.15">
      <c r="A2" s="356"/>
      <c r="B2" s="3"/>
      <c r="C2" s="3"/>
      <c r="D2" s="3"/>
      <c r="E2" s="3"/>
      <c r="F2" s="42"/>
      <c r="K2" s="3"/>
      <c r="L2" s="3"/>
      <c r="M2" s="3"/>
      <c r="N2" s="3"/>
      <c r="O2" s="3"/>
      <c r="P2" s="3"/>
      <c r="Q2" s="3"/>
      <c r="S2" s="3"/>
      <c r="T2" s="395" t="str">
        <f>総括表!Q4</f>
        <v>令和3年8月27日作成</v>
      </c>
      <c r="U2" s="395"/>
      <c r="V2" s="395"/>
    </row>
    <row r="3" spans="1:24" ht="23.25" customHeight="1" x14ac:dyDescent="0.2">
      <c r="A3" s="393" t="s">
        <v>12</v>
      </c>
      <c r="B3" s="397" t="s">
        <v>86</v>
      </c>
      <c r="C3" s="398"/>
      <c r="D3" s="398"/>
      <c r="E3" s="398"/>
      <c r="F3" s="398"/>
      <c r="G3" s="402" t="s">
        <v>87</v>
      </c>
      <c r="H3" s="403"/>
      <c r="I3" s="403"/>
      <c r="J3" s="404"/>
      <c r="K3" s="400" t="s">
        <v>345</v>
      </c>
      <c r="L3" s="400"/>
      <c r="M3" s="400"/>
      <c r="N3" s="400"/>
      <c r="O3" s="399" t="s">
        <v>346</v>
      </c>
      <c r="P3" s="400"/>
      <c r="Q3" s="400"/>
      <c r="R3" s="401"/>
      <c r="T3" s="396" t="s">
        <v>365</v>
      </c>
      <c r="U3" s="396"/>
      <c r="V3" s="396"/>
    </row>
    <row r="4" spans="1:24" ht="30" customHeight="1" x14ac:dyDescent="0.2">
      <c r="A4" s="394"/>
      <c r="B4" s="353" t="s">
        <v>88</v>
      </c>
      <c r="C4" s="353" t="s">
        <v>2</v>
      </c>
      <c r="D4" s="353" t="s">
        <v>3</v>
      </c>
      <c r="E4" s="353" t="s">
        <v>4</v>
      </c>
      <c r="F4" s="119" t="s">
        <v>343</v>
      </c>
      <c r="G4" s="353" t="s">
        <v>79</v>
      </c>
      <c r="H4" s="353" t="s">
        <v>2</v>
      </c>
      <c r="I4" s="353" t="s">
        <v>3</v>
      </c>
      <c r="J4" s="355" t="s">
        <v>4</v>
      </c>
      <c r="K4" s="354" t="s">
        <v>88</v>
      </c>
      <c r="L4" s="353" t="s">
        <v>2</v>
      </c>
      <c r="M4" s="353" t="s">
        <v>3</v>
      </c>
      <c r="N4" s="353" t="s">
        <v>4</v>
      </c>
      <c r="O4" s="353" t="s">
        <v>88</v>
      </c>
      <c r="P4" s="353" t="s">
        <v>2</v>
      </c>
      <c r="Q4" s="353" t="s">
        <v>3</v>
      </c>
      <c r="R4" s="355" t="s">
        <v>4</v>
      </c>
      <c r="T4" s="352" t="s">
        <v>85</v>
      </c>
      <c r="U4" s="122" t="s">
        <v>76</v>
      </c>
      <c r="V4" s="122" t="s">
        <v>77</v>
      </c>
      <c r="X4" s="175" t="s">
        <v>441</v>
      </c>
    </row>
    <row r="5" spans="1:24" s="45" customFormat="1" ht="23.25" customHeight="1" thickBot="1" x14ac:dyDescent="0.25">
      <c r="A5" s="120" t="s">
        <v>370</v>
      </c>
      <c r="B5" s="237">
        <f>SUM(C5:F5)</f>
        <v>1129</v>
      </c>
      <c r="C5" s="183">
        <v>314</v>
      </c>
      <c r="D5" s="183">
        <v>324</v>
      </c>
      <c r="E5" s="183">
        <v>316</v>
      </c>
      <c r="F5" s="183">
        <v>175</v>
      </c>
      <c r="G5" s="268">
        <f>SUM(H5:J5)</f>
        <v>33696</v>
      </c>
      <c r="H5" s="269">
        <f>L5+P5</f>
        <v>11170</v>
      </c>
      <c r="I5" s="269">
        <f t="shared" ref="I5" si="0">M5+Q5</f>
        <v>11387</v>
      </c>
      <c r="J5" s="270">
        <f>N5+R5</f>
        <v>11139</v>
      </c>
      <c r="K5" s="271">
        <f>SUM(L5:N5)</f>
        <v>33144</v>
      </c>
      <c r="L5" s="183">
        <v>10984</v>
      </c>
      <c r="M5" s="183">
        <v>11198</v>
      </c>
      <c r="N5" s="183">
        <v>10962</v>
      </c>
      <c r="O5" s="272">
        <f>SUM(P5:R5)</f>
        <v>552</v>
      </c>
      <c r="P5" s="183">
        <v>186</v>
      </c>
      <c r="Q5" s="183">
        <v>189</v>
      </c>
      <c r="R5" s="184">
        <v>177</v>
      </c>
      <c r="S5" s="3"/>
      <c r="T5" s="273">
        <f>SUM(U5:V5)</f>
        <v>33696</v>
      </c>
      <c r="U5" s="185">
        <v>17432</v>
      </c>
      <c r="V5" s="185">
        <v>16264</v>
      </c>
      <c r="X5" s="176" t="str">
        <f>IF(G5=T5,"〇","不一致")</f>
        <v>〇</v>
      </c>
    </row>
    <row r="6" spans="1:24" s="47" customFormat="1" ht="23.25" customHeight="1" thickBot="1" x14ac:dyDescent="0.25">
      <c r="A6" s="121" t="s">
        <v>13</v>
      </c>
      <c r="B6" s="240">
        <f>IF(SUM(B7,B15,B21,B28,B35,B54,B62,B74,B86)=SUM(C6:F6),SUM(C6:F6),"縦計と横計が一致しません")</f>
        <v>1139</v>
      </c>
      <c r="C6" s="240">
        <f>C7+C15+C21+C28+C35+C54+C62+C74+C86</f>
        <v>321</v>
      </c>
      <c r="D6" s="240">
        <f t="shared" ref="D6:F6" si="1">D7+D15+D21+D28+D35+D54+D62+D74+D86</f>
        <v>316</v>
      </c>
      <c r="E6" s="240">
        <f t="shared" si="1"/>
        <v>323</v>
      </c>
      <c r="F6" s="240">
        <f t="shared" si="1"/>
        <v>179</v>
      </c>
      <c r="G6" s="240">
        <f>IF(SUM(G7,G15,G21,G28,G35,G54,G62,G74,G86)=SUM(H6:J6),SUM(H6:J6),"縦計と横計が一致しません")</f>
        <v>33882</v>
      </c>
      <c r="H6" s="240">
        <f>SUM(H7,H15,H21,H28,H35,H54,H62,H74,H86)</f>
        <v>11293</v>
      </c>
      <c r="I6" s="240">
        <f>SUM(I7,I15,I21,I28,I35,I54,I62,I74,I86)</f>
        <v>11186</v>
      </c>
      <c r="J6" s="241">
        <f t="shared" ref="J6" si="2">SUM(J7,J15,J21,J28,J35,J54,J62,J74,J86)</f>
        <v>11403</v>
      </c>
      <c r="K6" s="240">
        <f>IF(SUM(K7,K15,K21,K28,K35,K54,K62,K74,K86)=SUM(L6:N6),SUM(L6:N6),"縦計と横計が一致しません")</f>
        <v>33329</v>
      </c>
      <c r="L6" s="240">
        <f>SUM(L7,L15,L21,L28,L35,L54,L62,L74,L86)</f>
        <v>11126</v>
      </c>
      <c r="M6" s="240">
        <f>SUM(M7,M15,M21,M28,M35,M54,M62,M74,M86)</f>
        <v>10992</v>
      </c>
      <c r="N6" s="240">
        <f>SUM(N7,N15,N21,N28,N35,N54,N62,N74,N86)</f>
        <v>11211</v>
      </c>
      <c r="O6" s="240">
        <f>IF(SUM(O7,O15,O21,O28,O35,O54,O62,O74,O86)=SUM(P6:R6),SUM(P6:R6),"縦計と横計が一致しません")</f>
        <v>553</v>
      </c>
      <c r="P6" s="240">
        <f>P7+P15+P21+P28+P35+P54+P62+P74+P86</f>
        <v>167</v>
      </c>
      <c r="Q6" s="240">
        <f t="shared" ref="Q6:R6" si="3">Q7+Q15+Q21+Q28+Q35+Q54+Q62+Q74+Q86</f>
        <v>194</v>
      </c>
      <c r="R6" s="241">
        <f t="shared" si="3"/>
        <v>192</v>
      </c>
      <c r="S6" s="46"/>
      <c r="T6" s="240">
        <f>IF(SUM(T7,T15,T21,T28,T35,T54,T62,T74,T86)=SUM(U6:V6),SUM(U6:V6),"縦計と横計が一致しません")</f>
        <v>33882</v>
      </c>
      <c r="U6" s="241">
        <f>SUM(U7,U15,U21,U28,U35,U54,U62,U74,U86)</f>
        <v>17507</v>
      </c>
      <c r="V6" s="241">
        <f>SUM(V7,V15,V21,V28,V35,V54,V62,V74,V86)</f>
        <v>16375</v>
      </c>
      <c r="X6" s="176" t="str">
        <f t="shared" ref="X6:X69" si="4">IF(G6=T6,"〇","不一致")</f>
        <v>〇</v>
      </c>
    </row>
    <row r="7" spans="1:24" s="47" customFormat="1" ht="23.25" customHeight="1" x14ac:dyDescent="0.2">
      <c r="A7" s="114" t="s">
        <v>89</v>
      </c>
      <c r="B7" s="244">
        <f>IF(SUM(B8:B14)=SUM(C7:F7),SUM(C7:F7),"計が一致しません")</f>
        <v>134</v>
      </c>
      <c r="C7" s="274">
        <f>SUM(C8:C14)</f>
        <v>39</v>
      </c>
      <c r="D7" s="274">
        <f t="shared" ref="D7:E7" si="5">SUM(D8:D14)</f>
        <v>39</v>
      </c>
      <c r="E7" s="274">
        <f t="shared" si="5"/>
        <v>41</v>
      </c>
      <c r="F7" s="274">
        <f>SUM(F8:F14)</f>
        <v>15</v>
      </c>
      <c r="G7" s="244">
        <f>IF(SUM(G8:G14)=SUM(H7:J7),SUM(H7:J7),"計が一致しません")</f>
        <v>4396</v>
      </c>
      <c r="H7" s="243">
        <f>SUM(H8:H14)</f>
        <v>1403</v>
      </c>
      <c r="I7" s="243">
        <f t="shared" ref="I7" si="6">SUM(I8:I14)</f>
        <v>1477</v>
      </c>
      <c r="J7" s="244">
        <f>SUM(J8:J14)</f>
        <v>1516</v>
      </c>
      <c r="K7" s="244">
        <f>IF(SUM(K8:K14)=SUM(L7:N7),SUM(L7:N7),"計が一致しません")</f>
        <v>4339</v>
      </c>
      <c r="L7" s="275">
        <f>SUM(L8:L14)</f>
        <v>1379</v>
      </c>
      <c r="M7" s="275">
        <f t="shared" ref="M7:N7" si="7">SUM(M8:M14)</f>
        <v>1458</v>
      </c>
      <c r="N7" s="242">
        <f t="shared" si="7"/>
        <v>1502</v>
      </c>
      <c r="O7" s="244">
        <f>IF(SUM(O8:O14)=SUM(P7:R7),SUM(P7:R7),"計が一致しません")</f>
        <v>57</v>
      </c>
      <c r="P7" s="243">
        <f t="shared" ref="P7:R7" si="8">SUM(P8:P14)</f>
        <v>24</v>
      </c>
      <c r="Q7" s="243">
        <f t="shared" si="8"/>
        <v>19</v>
      </c>
      <c r="R7" s="244">
        <f t="shared" si="8"/>
        <v>14</v>
      </c>
      <c r="S7" s="46"/>
      <c r="T7" s="244">
        <f>IF(SUM(T8:T14)=SUM(U7:V7),SUM(U7:V7),"計が一致しません")</f>
        <v>4396</v>
      </c>
      <c r="U7" s="244">
        <f>SUM(U8:U14)</f>
        <v>2286</v>
      </c>
      <c r="V7" s="244">
        <f>SUM(V8:V14)</f>
        <v>2110</v>
      </c>
      <c r="X7" s="176" t="str">
        <f t="shared" si="4"/>
        <v>〇</v>
      </c>
    </row>
    <row r="8" spans="1:24" ht="23.25" customHeight="1" x14ac:dyDescent="0.2">
      <c r="A8" s="115" t="s">
        <v>151</v>
      </c>
      <c r="B8" s="276">
        <f>SUM(C8:F8)</f>
        <v>22</v>
      </c>
      <c r="C8" s="48">
        <v>6</v>
      </c>
      <c r="D8" s="48">
        <v>6</v>
      </c>
      <c r="E8" s="48">
        <v>7</v>
      </c>
      <c r="F8" s="48">
        <v>3</v>
      </c>
      <c r="G8" s="277">
        <f>SUM(H8:J8)</f>
        <v>746</v>
      </c>
      <c r="H8" s="277">
        <f>L8+P8</f>
        <v>233</v>
      </c>
      <c r="I8" s="277">
        <f t="shared" ref="I8" si="9">M8+Q8</f>
        <v>246</v>
      </c>
      <c r="J8" s="278">
        <f>N8+R8</f>
        <v>267</v>
      </c>
      <c r="K8" s="279">
        <f t="shared" ref="K8:K71" si="10">SUM(L8:N8)</f>
        <v>728</v>
      </c>
      <c r="L8" s="163">
        <v>227</v>
      </c>
      <c r="M8" s="163">
        <v>237</v>
      </c>
      <c r="N8" s="163">
        <v>264</v>
      </c>
      <c r="O8" s="277">
        <f t="shared" ref="O8:O71" si="11">SUM(P8:R8)</f>
        <v>18</v>
      </c>
      <c r="P8" s="48">
        <v>6</v>
      </c>
      <c r="Q8" s="48">
        <v>9</v>
      </c>
      <c r="R8" s="59">
        <v>3</v>
      </c>
      <c r="S8" s="3"/>
      <c r="T8" s="280">
        <f>SUM(U8:V8)</f>
        <v>746</v>
      </c>
      <c r="U8" s="165">
        <v>395</v>
      </c>
      <c r="V8" s="186">
        <v>351</v>
      </c>
      <c r="X8" s="176" t="str">
        <f t="shared" si="4"/>
        <v>〇</v>
      </c>
    </row>
    <row r="9" spans="1:24" ht="23.25" customHeight="1" x14ac:dyDescent="0.2">
      <c r="A9" s="116" t="s">
        <v>152</v>
      </c>
      <c r="B9" s="281">
        <f t="shared" ref="B9:B14" si="12">SUM(C9:F9)</f>
        <v>18</v>
      </c>
      <c r="C9" s="1">
        <v>6</v>
      </c>
      <c r="D9" s="1">
        <v>5</v>
      </c>
      <c r="E9" s="1">
        <v>5</v>
      </c>
      <c r="F9" s="1">
        <v>2</v>
      </c>
      <c r="G9" s="282">
        <f t="shared" ref="G9:G14" si="13">SUM(H9:J9)</f>
        <v>587</v>
      </c>
      <c r="H9" s="282">
        <f t="shared" ref="H9:H14" si="14">L9+P9</f>
        <v>211</v>
      </c>
      <c r="I9" s="282">
        <f t="shared" ref="I9:I14" si="15">M9+Q9</f>
        <v>193</v>
      </c>
      <c r="J9" s="283">
        <f t="shared" ref="J9:J14" si="16">N9+R9</f>
        <v>183</v>
      </c>
      <c r="K9" s="282">
        <f t="shared" si="10"/>
        <v>577</v>
      </c>
      <c r="L9" s="151">
        <v>207</v>
      </c>
      <c r="M9" s="151">
        <v>192</v>
      </c>
      <c r="N9" s="151">
        <v>178</v>
      </c>
      <c r="O9" s="282">
        <f t="shared" si="11"/>
        <v>10</v>
      </c>
      <c r="P9" s="1">
        <v>4</v>
      </c>
      <c r="Q9" s="1">
        <v>1</v>
      </c>
      <c r="R9" s="76">
        <v>5</v>
      </c>
      <c r="S9" s="3"/>
      <c r="T9" s="284">
        <f t="shared" ref="T9:T39" si="17">SUM(U9:V9)</f>
        <v>587</v>
      </c>
      <c r="U9" s="21">
        <v>326</v>
      </c>
      <c r="V9" s="187">
        <v>261</v>
      </c>
      <c r="X9" s="176" t="str">
        <f t="shared" si="4"/>
        <v>〇</v>
      </c>
    </row>
    <row r="10" spans="1:24" ht="23.25" customHeight="1" x14ac:dyDescent="0.2">
      <c r="A10" s="116" t="s">
        <v>153</v>
      </c>
      <c r="B10" s="281">
        <f t="shared" si="12"/>
        <v>24</v>
      </c>
      <c r="C10" s="1">
        <v>6</v>
      </c>
      <c r="D10" s="1">
        <v>8</v>
      </c>
      <c r="E10" s="1">
        <v>8</v>
      </c>
      <c r="F10" s="1">
        <v>2</v>
      </c>
      <c r="G10" s="282">
        <f t="shared" si="13"/>
        <v>795</v>
      </c>
      <c r="H10" s="282">
        <f t="shared" si="14"/>
        <v>214</v>
      </c>
      <c r="I10" s="282">
        <f t="shared" si="15"/>
        <v>289</v>
      </c>
      <c r="J10" s="283">
        <f t="shared" si="16"/>
        <v>292</v>
      </c>
      <c r="K10" s="282">
        <f t="shared" si="10"/>
        <v>788</v>
      </c>
      <c r="L10" s="151">
        <v>210</v>
      </c>
      <c r="M10" s="151">
        <v>288</v>
      </c>
      <c r="N10" s="151">
        <v>290</v>
      </c>
      <c r="O10" s="282">
        <f t="shared" si="11"/>
        <v>7</v>
      </c>
      <c r="P10" s="1">
        <v>4</v>
      </c>
      <c r="Q10" s="1">
        <v>1</v>
      </c>
      <c r="R10" s="76">
        <v>2</v>
      </c>
      <c r="S10" s="3"/>
      <c r="T10" s="284">
        <f t="shared" si="17"/>
        <v>795</v>
      </c>
      <c r="U10" s="21">
        <v>408</v>
      </c>
      <c r="V10" s="187">
        <v>387</v>
      </c>
      <c r="X10" s="176" t="str">
        <f t="shared" si="4"/>
        <v>〇</v>
      </c>
    </row>
    <row r="11" spans="1:24" ht="23.25" customHeight="1" x14ac:dyDescent="0.2">
      <c r="A11" s="116" t="s">
        <v>154</v>
      </c>
      <c r="B11" s="281">
        <f t="shared" si="12"/>
        <v>19</v>
      </c>
      <c r="C11" s="1">
        <v>6</v>
      </c>
      <c r="D11" s="1">
        <v>5</v>
      </c>
      <c r="E11" s="1">
        <v>6</v>
      </c>
      <c r="F11" s="1">
        <v>2</v>
      </c>
      <c r="G11" s="282">
        <f t="shared" si="13"/>
        <v>612</v>
      </c>
      <c r="H11" s="282">
        <f t="shared" si="14"/>
        <v>205</v>
      </c>
      <c r="I11" s="282">
        <f t="shared" si="15"/>
        <v>181</v>
      </c>
      <c r="J11" s="283">
        <f t="shared" si="16"/>
        <v>226</v>
      </c>
      <c r="K11" s="282">
        <f t="shared" si="10"/>
        <v>606</v>
      </c>
      <c r="L11" s="151">
        <v>201</v>
      </c>
      <c r="M11" s="151">
        <v>180</v>
      </c>
      <c r="N11" s="151">
        <v>225</v>
      </c>
      <c r="O11" s="282">
        <f t="shared" si="11"/>
        <v>6</v>
      </c>
      <c r="P11" s="1">
        <v>4</v>
      </c>
      <c r="Q11" s="1">
        <v>1</v>
      </c>
      <c r="R11" s="76">
        <v>1</v>
      </c>
      <c r="S11" s="3"/>
      <c r="T11" s="284">
        <f t="shared" si="17"/>
        <v>612</v>
      </c>
      <c r="U11" s="21">
        <v>325</v>
      </c>
      <c r="V11" s="187">
        <v>287</v>
      </c>
      <c r="X11" s="176" t="str">
        <f t="shared" si="4"/>
        <v>〇</v>
      </c>
    </row>
    <row r="12" spans="1:24" ht="23.25" customHeight="1" x14ac:dyDescent="0.2">
      <c r="A12" s="116" t="s">
        <v>155</v>
      </c>
      <c r="B12" s="281">
        <f t="shared" si="12"/>
        <v>17</v>
      </c>
      <c r="C12" s="1">
        <v>5</v>
      </c>
      <c r="D12" s="1">
        <v>5</v>
      </c>
      <c r="E12" s="1">
        <v>5</v>
      </c>
      <c r="F12" s="1">
        <v>2</v>
      </c>
      <c r="G12" s="282">
        <f t="shared" si="13"/>
        <v>534</v>
      </c>
      <c r="H12" s="282">
        <f t="shared" si="14"/>
        <v>171</v>
      </c>
      <c r="I12" s="282">
        <f t="shared" si="15"/>
        <v>181</v>
      </c>
      <c r="J12" s="283">
        <f t="shared" si="16"/>
        <v>182</v>
      </c>
      <c r="K12" s="282">
        <f t="shared" si="10"/>
        <v>530</v>
      </c>
      <c r="L12" s="151">
        <v>170</v>
      </c>
      <c r="M12" s="151">
        <v>178</v>
      </c>
      <c r="N12" s="151">
        <v>182</v>
      </c>
      <c r="O12" s="282">
        <f t="shared" si="11"/>
        <v>4</v>
      </c>
      <c r="P12" s="1">
        <v>1</v>
      </c>
      <c r="Q12" s="1">
        <v>3</v>
      </c>
      <c r="R12" s="76"/>
      <c r="S12" s="3"/>
      <c r="T12" s="284">
        <f t="shared" si="17"/>
        <v>534</v>
      </c>
      <c r="U12" s="21">
        <v>273</v>
      </c>
      <c r="V12" s="187">
        <v>261</v>
      </c>
      <c r="X12" s="176" t="str">
        <f t="shared" si="4"/>
        <v>〇</v>
      </c>
    </row>
    <row r="13" spans="1:24" ht="23.25" customHeight="1" x14ac:dyDescent="0.2">
      <c r="A13" s="116" t="s">
        <v>156</v>
      </c>
      <c r="B13" s="281">
        <f t="shared" si="12"/>
        <v>20</v>
      </c>
      <c r="C13" s="1">
        <v>6</v>
      </c>
      <c r="D13" s="1">
        <v>6</v>
      </c>
      <c r="E13" s="1">
        <v>6</v>
      </c>
      <c r="F13" s="1">
        <v>2</v>
      </c>
      <c r="G13" s="282">
        <f t="shared" si="13"/>
        <v>654</v>
      </c>
      <c r="H13" s="282">
        <f t="shared" si="14"/>
        <v>218</v>
      </c>
      <c r="I13" s="282">
        <f t="shared" si="15"/>
        <v>227</v>
      </c>
      <c r="J13" s="283">
        <f t="shared" si="16"/>
        <v>209</v>
      </c>
      <c r="K13" s="282">
        <f t="shared" si="10"/>
        <v>646</v>
      </c>
      <c r="L13" s="151">
        <v>215</v>
      </c>
      <c r="M13" s="151">
        <v>224</v>
      </c>
      <c r="N13" s="151">
        <v>207</v>
      </c>
      <c r="O13" s="282">
        <f t="shared" si="11"/>
        <v>8</v>
      </c>
      <c r="P13" s="1">
        <v>3</v>
      </c>
      <c r="Q13" s="1">
        <v>3</v>
      </c>
      <c r="R13" s="76">
        <v>2</v>
      </c>
      <c r="S13" s="3"/>
      <c r="T13" s="284">
        <f t="shared" si="17"/>
        <v>654</v>
      </c>
      <c r="U13" s="21">
        <v>335</v>
      </c>
      <c r="V13" s="187">
        <v>319</v>
      </c>
      <c r="X13" s="176" t="str">
        <f t="shared" si="4"/>
        <v>〇</v>
      </c>
    </row>
    <row r="14" spans="1:24" ht="23.25" customHeight="1" x14ac:dyDescent="0.2">
      <c r="A14" s="117" t="s">
        <v>157</v>
      </c>
      <c r="B14" s="285">
        <f t="shared" si="12"/>
        <v>14</v>
      </c>
      <c r="C14" s="50">
        <v>4</v>
      </c>
      <c r="D14" s="50">
        <v>4</v>
      </c>
      <c r="E14" s="50">
        <v>4</v>
      </c>
      <c r="F14" s="50">
        <v>2</v>
      </c>
      <c r="G14" s="286">
        <f t="shared" si="13"/>
        <v>468</v>
      </c>
      <c r="H14" s="286">
        <f t="shared" si="14"/>
        <v>151</v>
      </c>
      <c r="I14" s="286">
        <f t="shared" si="15"/>
        <v>160</v>
      </c>
      <c r="J14" s="287">
        <f t="shared" si="16"/>
        <v>157</v>
      </c>
      <c r="K14" s="288">
        <f t="shared" si="10"/>
        <v>464</v>
      </c>
      <c r="L14" s="159">
        <v>149</v>
      </c>
      <c r="M14" s="159">
        <v>159</v>
      </c>
      <c r="N14" s="159">
        <v>156</v>
      </c>
      <c r="O14" s="286">
        <f t="shared" si="11"/>
        <v>4</v>
      </c>
      <c r="P14" s="50">
        <v>2</v>
      </c>
      <c r="Q14" s="50">
        <v>1</v>
      </c>
      <c r="R14" s="113">
        <v>1</v>
      </c>
      <c r="S14" s="3"/>
      <c r="T14" s="289">
        <f t="shared" si="17"/>
        <v>468</v>
      </c>
      <c r="U14" s="23">
        <v>224</v>
      </c>
      <c r="V14" s="188">
        <v>244</v>
      </c>
      <c r="X14" s="176" t="str">
        <f t="shared" si="4"/>
        <v>〇</v>
      </c>
    </row>
    <row r="15" spans="1:24" s="47" customFormat="1" ht="23.25" customHeight="1" x14ac:dyDescent="0.2">
      <c r="A15" s="114" t="s">
        <v>125</v>
      </c>
      <c r="B15" s="244">
        <f>IF(SUM(B16:B20)=SUM(C15:F15),SUM(C15:F15),"計が一致しません")</f>
        <v>82</v>
      </c>
      <c r="C15" s="243">
        <f>SUM(C16:C20)</f>
        <v>23</v>
      </c>
      <c r="D15" s="243">
        <f t="shared" ref="D15:F15" si="18">SUM(D16:D20)</f>
        <v>25</v>
      </c>
      <c r="E15" s="243">
        <f t="shared" si="18"/>
        <v>22</v>
      </c>
      <c r="F15" s="243">
        <f t="shared" si="18"/>
        <v>12</v>
      </c>
      <c r="G15" s="244">
        <f>IF(SUM(G16:G20)=SUM(H15:J15),SUM(H15:J15),"計が一致しません")</f>
        <v>2619</v>
      </c>
      <c r="H15" s="254">
        <f>SUM(H16:H20)</f>
        <v>869</v>
      </c>
      <c r="I15" s="254">
        <f t="shared" ref="I15:J15" si="19">SUM(I16:I20)</f>
        <v>904</v>
      </c>
      <c r="J15" s="250">
        <f t="shared" si="19"/>
        <v>846</v>
      </c>
      <c r="K15" s="250">
        <f>IF(SUM(K16:K20)=SUM(L15:N15),SUM(L15:N15),"計が一致しません")</f>
        <v>2588</v>
      </c>
      <c r="L15" s="254">
        <f>SUM(L16:L20)</f>
        <v>862</v>
      </c>
      <c r="M15" s="254">
        <f>SUM(M16:M20)</f>
        <v>890</v>
      </c>
      <c r="N15" s="250">
        <f>SUM(N16:N20)</f>
        <v>836</v>
      </c>
      <c r="O15" s="244">
        <f>IF(SUM(O16:O20)=SUM(P15:R15),SUM(P15:R15),"計が一致しません")</f>
        <v>31</v>
      </c>
      <c r="P15" s="243">
        <f>SUM(P16:P20)</f>
        <v>7</v>
      </c>
      <c r="Q15" s="243">
        <f t="shared" ref="Q15:R15" si="20">SUM(Q16:Q20)</f>
        <v>14</v>
      </c>
      <c r="R15" s="250">
        <f t="shared" si="20"/>
        <v>10</v>
      </c>
      <c r="S15" s="46"/>
      <c r="T15" s="244">
        <f>IF(SUM(T16:T20)=SUM(U15:V15),SUM(U15:V15),"計が一致しません")</f>
        <v>2619</v>
      </c>
      <c r="U15" s="244">
        <f>SUM(U16:U20)</f>
        <v>1347</v>
      </c>
      <c r="V15" s="244">
        <f>SUM(V16:V20)</f>
        <v>1272</v>
      </c>
      <c r="X15" s="176" t="str">
        <f t="shared" si="4"/>
        <v>〇</v>
      </c>
    </row>
    <row r="16" spans="1:24" ht="23.25" customHeight="1" x14ac:dyDescent="0.2">
      <c r="A16" s="115" t="s">
        <v>158</v>
      </c>
      <c r="B16" s="259">
        <f t="shared" ref="B16:B79" si="21">SUM(C16:F16)</f>
        <v>26</v>
      </c>
      <c r="C16" s="48">
        <v>8</v>
      </c>
      <c r="D16" s="48">
        <v>8</v>
      </c>
      <c r="E16" s="48">
        <v>7</v>
      </c>
      <c r="F16" s="48">
        <v>3</v>
      </c>
      <c r="G16" s="277">
        <f>SUM(H16:J16)</f>
        <v>896</v>
      </c>
      <c r="H16" s="277">
        <f>L16+P16</f>
        <v>321</v>
      </c>
      <c r="I16" s="277">
        <f t="shared" ref="I16:I19" si="22">M16+Q16</f>
        <v>294</v>
      </c>
      <c r="J16" s="278">
        <f>N16+R16</f>
        <v>281</v>
      </c>
      <c r="K16" s="279">
        <f t="shared" si="10"/>
        <v>889</v>
      </c>
      <c r="L16" s="163">
        <v>318</v>
      </c>
      <c r="M16" s="163">
        <v>291</v>
      </c>
      <c r="N16" s="163">
        <v>280</v>
      </c>
      <c r="O16" s="277">
        <f t="shared" si="11"/>
        <v>7</v>
      </c>
      <c r="P16" s="48">
        <v>3</v>
      </c>
      <c r="Q16" s="48">
        <v>3</v>
      </c>
      <c r="R16" s="59">
        <v>1</v>
      </c>
      <c r="S16" s="3"/>
      <c r="T16" s="290">
        <f t="shared" si="17"/>
        <v>896</v>
      </c>
      <c r="U16" s="19">
        <v>449</v>
      </c>
      <c r="V16" s="189">
        <v>447</v>
      </c>
      <c r="X16" s="176" t="str">
        <f t="shared" si="4"/>
        <v>〇</v>
      </c>
    </row>
    <row r="17" spans="1:24" ht="23.25" customHeight="1" x14ac:dyDescent="0.2">
      <c r="A17" s="116" t="s">
        <v>159</v>
      </c>
      <c r="B17" s="262">
        <f t="shared" si="21"/>
        <v>11</v>
      </c>
      <c r="C17" s="1">
        <v>3</v>
      </c>
      <c r="D17" s="1">
        <v>3</v>
      </c>
      <c r="E17" s="1">
        <v>3</v>
      </c>
      <c r="F17" s="1">
        <v>2</v>
      </c>
      <c r="G17" s="282">
        <f t="shared" ref="G17:G20" si="23">SUM(H17:J17)</f>
        <v>325</v>
      </c>
      <c r="H17" s="282">
        <f t="shared" ref="H17:H20" si="24">L17+P17</f>
        <v>110</v>
      </c>
      <c r="I17" s="282">
        <f t="shared" si="22"/>
        <v>101</v>
      </c>
      <c r="J17" s="283">
        <f t="shared" ref="J17:J19" si="25">N17+R17</f>
        <v>114</v>
      </c>
      <c r="K17" s="282">
        <f t="shared" si="10"/>
        <v>323</v>
      </c>
      <c r="L17" s="151">
        <v>110</v>
      </c>
      <c r="M17" s="151">
        <v>99</v>
      </c>
      <c r="N17" s="151">
        <v>114</v>
      </c>
      <c r="O17" s="282">
        <f t="shared" si="11"/>
        <v>2</v>
      </c>
      <c r="P17" s="1"/>
      <c r="Q17" s="1">
        <v>2</v>
      </c>
      <c r="R17" s="76"/>
      <c r="S17" s="3"/>
      <c r="T17" s="284">
        <f t="shared" si="17"/>
        <v>325</v>
      </c>
      <c r="U17" s="21">
        <v>171</v>
      </c>
      <c r="V17" s="187">
        <v>154</v>
      </c>
      <c r="X17" s="176" t="str">
        <f t="shared" si="4"/>
        <v>〇</v>
      </c>
    </row>
    <row r="18" spans="1:24" ht="23.25" customHeight="1" x14ac:dyDescent="0.2">
      <c r="A18" s="116" t="s">
        <v>160</v>
      </c>
      <c r="B18" s="262">
        <f t="shared" si="21"/>
        <v>14</v>
      </c>
      <c r="C18" s="1">
        <v>3</v>
      </c>
      <c r="D18" s="1">
        <v>4</v>
      </c>
      <c r="E18" s="1">
        <v>4</v>
      </c>
      <c r="F18" s="1">
        <v>3</v>
      </c>
      <c r="G18" s="282">
        <f t="shared" si="23"/>
        <v>398</v>
      </c>
      <c r="H18" s="282">
        <f t="shared" si="24"/>
        <v>118</v>
      </c>
      <c r="I18" s="282">
        <f t="shared" si="22"/>
        <v>138</v>
      </c>
      <c r="J18" s="283">
        <f t="shared" si="25"/>
        <v>142</v>
      </c>
      <c r="K18" s="282">
        <f t="shared" si="10"/>
        <v>392</v>
      </c>
      <c r="L18" s="151">
        <v>117</v>
      </c>
      <c r="M18" s="151">
        <v>137</v>
      </c>
      <c r="N18" s="151">
        <v>138</v>
      </c>
      <c r="O18" s="282">
        <f t="shared" si="11"/>
        <v>6</v>
      </c>
      <c r="P18" s="1">
        <v>1</v>
      </c>
      <c r="Q18" s="1">
        <v>1</v>
      </c>
      <c r="R18" s="76">
        <v>4</v>
      </c>
      <c r="S18" s="3"/>
      <c r="T18" s="284">
        <f t="shared" si="17"/>
        <v>398</v>
      </c>
      <c r="U18" s="21">
        <v>206</v>
      </c>
      <c r="V18" s="187">
        <v>192</v>
      </c>
      <c r="X18" s="176" t="str">
        <f t="shared" si="4"/>
        <v>〇</v>
      </c>
    </row>
    <row r="19" spans="1:24" ht="23.25" customHeight="1" x14ac:dyDescent="0.2">
      <c r="A19" s="116" t="s">
        <v>161</v>
      </c>
      <c r="B19" s="262">
        <f t="shared" si="21"/>
        <v>15</v>
      </c>
      <c r="C19" s="1">
        <v>4</v>
      </c>
      <c r="D19" s="1">
        <v>5</v>
      </c>
      <c r="E19" s="1">
        <v>4</v>
      </c>
      <c r="F19" s="1">
        <v>2</v>
      </c>
      <c r="G19" s="282">
        <f t="shared" si="23"/>
        <v>500</v>
      </c>
      <c r="H19" s="282">
        <f t="shared" si="24"/>
        <v>155</v>
      </c>
      <c r="I19" s="282">
        <f t="shared" si="22"/>
        <v>189</v>
      </c>
      <c r="J19" s="283">
        <f t="shared" si="25"/>
        <v>156</v>
      </c>
      <c r="K19" s="282">
        <f t="shared" si="10"/>
        <v>492</v>
      </c>
      <c r="L19" s="151">
        <v>153</v>
      </c>
      <c r="M19" s="151">
        <v>186</v>
      </c>
      <c r="N19" s="151">
        <v>153</v>
      </c>
      <c r="O19" s="282">
        <f t="shared" si="11"/>
        <v>8</v>
      </c>
      <c r="P19" s="1">
        <v>2</v>
      </c>
      <c r="Q19" s="1">
        <v>3</v>
      </c>
      <c r="R19" s="76">
        <v>3</v>
      </c>
      <c r="S19" s="3"/>
      <c r="T19" s="284">
        <f t="shared" si="17"/>
        <v>500</v>
      </c>
      <c r="U19" s="21">
        <v>266</v>
      </c>
      <c r="V19" s="187">
        <v>234</v>
      </c>
      <c r="X19" s="176" t="str">
        <f t="shared" si="4"/>
        <v>〇</v>
      </c>
    </row>
    <row r="20" spans="1:24" ht="23.25" customHeight="1" x14ac:dyDescent="0.2">
      <c r="A20" s="117" t="s">
        <v>162</v>
      </c>
      <c r="B20" s="263">
        <f t="shared" si="21"/>
        <v>16</v>
      </c>
      <c r="C20" s="50">
        <v>5</v>
      </c>
      <c r="D20" s="50">
        <v>5</v>
      </c>
      <c r="E20" s="50">
        <v>4</v>
      </c>
      <c r="F20" s="50">
        <v>2</v>
      </c>
      <c r="G20" s="286">
        <f t="shared" si="23"/>
        <v>500</v>
      </c>
      <c r="H20" s="286">
        <f t="shared" si="24"/>
        <v>165</v>
      </c>
      <c r="I20" s="286">
        <f>M20+Q20</f>
        <v>182</v>
      </c>
      <c r="J20" s="287">
        <f>N20+R20</f>
        <v>153</v>
      </c>
      <c r="K20" s="288">
        <f t="shared" si="10"/>
        <v>492</v>
      </c>
      <c r="L20" s="159">
        <v>164</v>
      </c>
      <c r="M20" s="159">
        <v>177</v>
      </c>
      <c r="N20" s="159">
        <v>151</v>
      </c>
      <c r="O20" s="286">
        <f t="shared" si="11"/>
        <v>8</v>
      </c>
      <c r="P20" s="50">
        <v>1</v>
      </c>
      <c r="Q20" s="50">
        <v>5</v>
      </c>
      <c r="R20" s="113">
        <v>2</v>
      </c>
      <c r="S20" s="3"/>
      <c r="T20" s="289">
        <f t="shared" si="17"/>
        <v>500</v>
      </c>
      <c r="U20" s="23">
        <v>255</v>
      </c>
      <c r="V20" s="188">
        <v>245</v>
      </c>
      <c r="X20" s="176" t="str">
        <f t="shared" si="4"/>
        <v>〇</v>
      </c>
    </row>
    <row r="21" spans="1:24" s="45" customFormat="1" ht="23.25" customHeight="1" x14ac:dyDescent="0.2">
      <c r="A21" s="118" t="s">
        <v>15</v>
      </c>
      <c r="B21" s="244">
        <f>IF(SUM(B22:B27)=SUM(C21:F21),SUM(C21:F21),"計が一致しません")</f>
        <v>80</v>
      </c>
      <c r="C21" s="274">
        <f>SUM(C22:C27)</f>
        <v>20</v>
      </c>
      <c r="D21" s="274">
        <f t="shared" ref="D21:F21" si="26">SUM(D22:D27)</f>
        <v>19</v>
      </c>
      <c r="E21" s="274">
        <f t="shared" si="26"/>
        <v>22</v>
      </c>
      <c r="F21" s="274">
        <f t="shared" si="26"/>
        <v>19</v>
      </c>
      <c r="G21" s="244">
        <f>IF(SUM(G22:G27)=SUM(H21:J21),SUM(H21:J21),"計が一致しません")</f>
        <v>2120</v>
      </c>
      <c r="H21" s="274">
        <f>SUM(H22:H27)</f>
        <v>716</v>
      </c>
      <c r="I21" s="274">
        <f t="shared" ref="I21:J21" si="27">SUM(I22:I27)</f>
        <v>662</v>
      </c>
      <c r="J21" s="291">
        <f t="shared" si="27"/>
        <v>742</v>
      </c>
      <c r="K21" s="250">
        <f>IF(SUM(K22:K27)=SUM(L21:N21),SUM(L21:N21),"計が一致しません")</f>
        <v>2052</v>
      </c>
      <c r="L21" s="292">
        <f>SUM(L22:L27)</f>
        <v>699</v>
      </c>
      <c r="M21" s="292">
        <f t="shared" ref="M21:N21" si="28">SUM(M22:M27)</f>
        <v>639</v>
      </c>
      <c r="N21" s="293">
        <f t="shared" si="28"/>
        <v>714</v>
      </c>
      <c r="O21" s="244">
        <f>IF(SUM(O22:O27)=SUM(P21:R21),SUM(P21:R21),"計が一致しません")</f>
        <v>68</v>
      </c>
      <c r="P21" s="274">
        <f>SUM(P22:P27)</f>
        <v>17</v>
      </c>
      <c r="Q21" s="274">
        <f>SUM(Q22:Q27)</f>
        <v>23</v>
      </c>
      <c r="R21" s="293">
        <f>SUM(R22:R27)</f>
        <v>28</v>
      </c>
      <c r="S21" s="51"/>
      <c r="T21" s="244">
        <f>IF(SUM(T22:T27)=SUM(U21:V21),SUM(U21:V21),"計が一致しません")</f>
        <v>2120</v>
      </c>
      <c r="U21" s="244">
        <f>SUM(U22:U27)</f>
        <v>1107</v>
      </c>
      <c r="V21" s="244">
        <f>SUM(V22:V27)</f>
        <v>1013</v>
      </c>
      <c r="X21" s="176" t="str">
        <f t="shared" si="4"/>
        <v>〇</v>
      </c>
    </row>
    <row r="22" spans="1:24" ht="23.25" customHeight="1" x14ac:dyDescent="0.2">
      <c r="A22" s="115" t="s">
        <v>163</v>
      </c>
      <c r="B22" s="259">
        <f t="shared" si="21"/>
        <v>13</v>
      </c>
      <c r="C22" s="48">
        <v>3</v>
      </c>
      <c r="D22" s="48">
        <v>3</v>
      </c>
      <c r="E22" s="48">
        <v>3</v>
      </c>
      <c r="F22" s="48">
        <v>4</v>
      </c>
      <c r="G22" s="277">
        <f>SUM(H22:J22)</f>
        <v>294</v>
      </c>
      <c r="H22" s="277">
        <f>L22+P22</f>
        <v>90</v>
      </c>
      <c r="I22" s="277">
        <f t="shared" ref="I22:I27" si="29">M22+Q22</f>
        <v>106</v>
      </c>
      <c r="J22" s="278">
        <f t="shared" ref="J22:J26" si="30">N22+R22</f>
        <v>98</v>
      </c>
      <c r="K22" s="279">
        <f t="shared" si="10"/>
        <v>280</v>
      </c>
      <c r="L22" s="163">
        <v>88</v>
      </c>
      <c r="M22" s="163">
        <v>100</v>
      </c>
      <c r="N22" s="163">
        <v>92</v>
      </c>
      <c r="O22" s="277">
        <f t="shared" si="11"/>
        <v>14</v>
      </c>
      <c r="P22" s="48">
        <v>2</v>
      </c>
      <c r="Q22" s="48">
        <v>6</v>
      </c>
      <c r="R22" s="59">
        <v>6</v>
      </c>
      <c r="S22" s="3"/>
      <c r="T22" s="290">
        <f t="shared" si="17"/>
        <v>294</v>
      </c>
      <c r="U22" s="19">
        <v>165</v>
      </c>
      <c r="V22" s="189">
        <v>129</v>
      </c>
      <c r="X22" s="176" t="str">
        <f t="shared" si="4"/>
        <v>〇</v>
      </c>
    </row>
    <row r="23" spans="1:24" ht="23.25" customHeight="1" x14ac:dyDescent="0.2">
      <c r="A23" s="116" t="s">
        <v>90</v>
      </c>
      <c r="B23" s="262">
        <f t="shared" si="21"/>
        <v>13</v>
      </c>
      <c r="C23" s="1">
        <v>4</v>
      </c>
      <c r="D23" s="1">
        <v>3</v>
      </c>
      <c r="E23" s="1">
        <v>4</v>
      </c>
      <c r="F23" s="1">
        <v>2</v>
      </c>
      <c r="G23" s="282">
        <f t="shared" ref="G23:G27" si="31">SUM(H23:J23)</f>
        <v>355</v>
      </c>
      <c r="H23" s="282">
        <f t="shared" ref="H23:H27" si="32">L23+P23</f>
        <v>122</v>
      </c>
      <c r="I23" s="282">
        <f t="shared" si="29"/>
        <v>109</v>
      </c>
      <c r="J23" s="283">
        <f t="shared" si="30"/>
        <v>124</v>
      </c>
      <c r="K23" s="282">
        <f t="shared" si="10"/>
        <v>349</v>
      </c>
      <c r="L23" s="151">
        <v>119</v>
      </c>
      <c r="M23" s="151">
        <v>108</v>
      </c>
      <c r="N23" s="151">
        <v>122</v>
      </c>
      <c r="O23" s="282">
        <f t="shared" si="11"/>
        <v>6</v>
      </c>
      <c r="P23" s="1">
        <v>3</v>
      </c>
      <c r="Q23" s="1">
        <v>1</v>
      </c>
      <c r="R23" s="76">
        <v>2</v>
      </c>
      <c r="S23" s="3"/>
      <c r="T23" s="284">
        <f t="shared" si="17"/>
        <v>355</v>
      </c>
      <c r="U23" s="21">
        <v>188</v>
      </c>
      <c r="V23" s="187">
        <v>167</v>
      </c>
      <c r="X23" s="176" t="str">
        <f t="shared" si="4"/>
        <v>〇</v>
      </c>
    </row>
    <row r="24" spans="1:24" ht="23.25" customHeight="1" x14ac:dyDescent="0.2">
      <c r="A24" s="116" t="s">
        <v>164</v>
      </c>
      <c r="B24" s="262">
        <f t="shared" si="21"/>
        <v>11</v>
      </c>
      <c r="C24" s="1">
        <v>3</v>
      </c>
      <c r="D24" s="1">
        <v>3</v>
      </c>
      <c r="E24" s="1">
        <v>3</v>
      </c>
      <c r="F24" s="1">
        <v>2</v>
      </c>
      <c r="G24" s="282">
        <f t="shared" si="31"/>
        <v>321</v>
      </c>
      <c r="H24" s="282">
        <f t="shared" si="32"/>
        <v>112</v>
      </c>
      <c r="I24" s="282">
        <f t="shared" si="29"/>
        <v>107</v>
      </c>
      <c r="J24" s="283">
        <f t="shared" si="30"/>
        <v>102</v>
      </c>
      <c r="K24" s="282">
        <f t="shared" si="10"/>
        <v>316</v>
      </c>
      <c r="L24" s="151">
        <v>109</v>
      </c>
      <c r="M24" s="151">
        <v>106</v>
      </c>
      <c r="N24" s="151">
        <v>101</v>
      </c>
      <c r="O24" s="282">
        <f t="shared" si="11"/>
        <v>5</v>
      </c>
      <c r="P24" s="1">
        <v>3</v>
      </c>
      <c r="Q24" s="1">
        <v>1</v>
      </c>
      <c r="R24" s="76">
        <v>1</v>
      </c>
      <c r="S24" s="3"/>
      <c r="T24" s="284">
        <f t="shared" si="17"/>
        <v>321</v>
      </c>
      <c r="U24" s="21">
        <v>165</v>
      </c>
      <c r="V24" s="187">
        <v>156</v>
      </c>
      <c r="X24" s="176" t="str">
        <f t="shared" si="4"/>
        <v>〇</v>
      </c>
    </row>
    <row r="25" spans="1:24" ht="23.25" customHeight="1" x14ac:dyDescent="0.2">
      <c r="A25" s="116" t="s">
        <v>165</v>
      </c>
      <c r="B25" s="262">
        <f t="shared" si="21"/>
        <v>10</v>
      </c>
      <c r="C25" s="1">
        <v>2</v>
      </c>
      <c r="D25" s="1">
        <v>2</v>
      </c>
      <c r="E25" s="1">
        <v>3</v>
      </c>
      <c r="F25" s="1">
        <v>3</v>
      </c>
      <c r="G25" s="282">
        <f t="shared" si="31"/>
        <v>220</v>
      </c>
      <c r="H25" s="282">
        <f t="shared" si="32"/>
        <v>75</v>
      </c>
      <c r="I25" s="282">
        <f t="shared" si="29"/>
        <v>62</v>
      </c>
      <c r="J25" s="283">
        <f t="shared" si="30"/>
        <v>83</v>
      </c>
      <c r="K25" s="282">
        <f t="shared" si="10"/>
        <v>208</v>
      </c>
      <c r="L25" s="151">
        <v>73</v>
      </c>
      <c r="M25" s="151">
        <v>59</v>
      </c>
      <c r="N25" s="151">
        <v>76</v>
      </c>
      <c r="O25" s="282">
        <f t="shared" si="11"/>
        <v>12</v>
      </c>
      <c r="P25" s="1">
        <v>2</v>
      </c>
      <c r="Q25" s="1">
        <v>3</v>
      </c>
      <c r="R25" s="76">
        <v>7</v>
      </c>
      <c r="S25" s="3"/>
      <c r="T25" s="284">
        <f t="shared" si="17"/>
        <v>220</v>
      </c>
      <c r="U25" s="21">
        <v>110</v>
      </c>
      <c r="V25" s="187">
        <v>110</v>
      </c>
      <c r="X25" s="176" t="str">
        <f t="shared" si="4"/>
        <v>〇</v>
      </c>
    </row>
    <row r="26" spans="1:24" ht="23.25" customHeight="1" x14ac:dyDescent="0.2">
      <c r="A26" s="116" t="s">
        <v>16</v>
      </c>
      <c r="B26" s="262">
        <f t="shared" si="21"/>
        <v>15</v>
      </c>
      <c r="C26" s="1">
        <v>4</v>
      </c>
      <c r="D26" s="1">
        <v>4</v>
      </c>
      <c r="E26" s="1">
        <v>4</v>
      </c>
      <c r="F26" s="1">
        <v>3</v>
      </c>
      <c r="G26" s="282">
        <f t="shared" si="31"/>
        <v>449</v>
      </c>
      <c r="H26" s="282">
        <f t="shared" si="32"/>
        <v>160</v>
      </c>
      <c r="I26" s="282">
        <f t="shared" si="29"/>
        <v>135</v>
      </c>
      <c r="J26" s="283">
        <f t="shared" si="30"/>
        <v>154</v>
      </c>
      <c r="K26" s="282">
        <f t="shared" si="10"/>
        <v>435</v>
      </c>
      <c r="L26" s="151">
        <v>156</v>
      </c>
      <c r="M26" s="151">
        <v>130</v>
      </c>
      <c r="N26" s="151">
        <v>149</v>
      </c>
      <c r="O26" s="282">
        <f t="shared" si="11"/>
        <v>14</v>
      </c>
      <c r="P26" s="1">
        <v>4</v>
      </c>
      <c r="Q26" s="1">
        <v>5</v>
      </c>
      <c r="R26" s="76">
        <v>5</v>
      </c>
      <c r="S26" s="3"/>
      <c r="T26" s="284">
        <f t="shared" si="17"/>
        <v>449</v>
      </c>
      <c r="U26" s="21">
        <v>226</v>
      </c>
      <c r="V26" s="187">
        <v>223</v>
      </c>
      <c r="X26" s="176" t="str">
        <f t="shared" si="4"/>
        <v>〇</v>
      </c>
    </row>
    <row r="27" spans="1:24" ht="23.25" customHeight="1" x14ac:dyDescent="0.2">
      <c r="A27" s="117" t="s">
        <v>368</v>
      </c>
      <c r="B27" s="263">
        <f t="shared" si="21"/>
        <v>18</v>
      </c>
      <c r="C27" s="50">
        <v>4</v>
      </c>
      <c r="D27" s="50">
        <v>4</v>
      </c>
      <c r="E27" s="50">
        <v>5</v>
      </c>
      <c r="F27" s="50">
        <v>5</v>
      </c>
      <c r="G27" s="286">
        <f t="shared" si="31"/>
        <v>481</v>
      </c>
      <c r="H27" s="286">
        <f t="shared" si="32"/>
        <v>157</v>
      </c>
      <c r="I27" s="286">
        <f t="shared" si="29"/>
        <v>143</v>
      </c>
      <c r="J27" s="287">
        <f>N27+R27</f>
        <v>181</v>
      </c>
      <c r="K27" s="288">
        <f t="shared" si="10"/>
        <v>464</v>
      </c>
      <c r="L27" s="159">
        <v>154</v>
      </c>
      <c r="M27" s="159">
        <v>136</v>
      </c>
      <c r="N27" s="159">
        <v>174</v>
      </c>
      <c r="O27" s="286">
        <f t="shared" si="11"/>
        <v>17</v>
      </c>
      <c r="P27" s="50">
        <v>3</v>
      </c>
      <c r="Q27" s="50">
        <v>7</v>
      </c>
      <c r="R27" s="113">
        <v>7</v>
      </c>
      <c r="S27" s="3"/>
      <c r="T27" s="289">
        <f t="shared" si="17"/>
        <v>481</v>
      </c>
      <c r="U27" s="23">
        <v>253</v>
      </c>
      <c r="V27" s="188">
        <v>228</v>
      </c>
      <c r="X27" s="176" t="str">
        <f t="shared" si="4"/>
        <v>〇</v>
      </c>
    </row>
    <row r="28" spans="1:24" s="45" customFormat="1" ht="23.25" customHeight="1" x14ac:dyDescent="0.2">
      <c r="A28" s="118" t="s">
        <v>17</v>
      </c>
      <c r="B28" s="244">
        <f>IF(SUM(B29:B34)=SUM(C28:F28),SUM(C28:F28),"計が一致しません")</f>
        <v>58</v>
      </c>
      <c r="C28" s="274">
        <f>SUM(C29:C34)</f>
        <v>17</v>
      </c>
      <c r="D28" s="274">
        <f t="shared" ref="D28:F28" si="33">SUM(D29:D34)</f>
        <v>16</v>
      </c>
      <c r="E28" s="274">
        <f t="shared" si="33"/>
        <v>16</v>
      </c>
      <c r="F28" s="274">
        <f t="shared" si="33"/>
        <v>9</v>
      </c>
      <c r="G28" s="244">
        <f>IF(SUM(G29:G34)=SUM(H28:J28),SUM(H28:J28),"計が一致しません")</f>
        <v>1667</v>
      </c>
      <c r="H28" s="274">
        <f>SUM(H29:H34)</f>
        <v>599</v>
      </c>
      <c r="I28" s="274">
        <f>SUM(I29:I34)</f>
        <v>532</v>
      </c>
      <c r="J28" s="291">
        <f>SUM(J29:J34)</f>
        <v>536</v>
      </c>
      <c r="K28" s="250">
        <f>IF(SUM(K29:K34)=SUM(L28:N28),SUM(L28:N28),"計が一致しません")</f>
        <v>1645</v>
      </c>
      <c r="L28" s="292">
        <f>SUM(L29:L34)</f>
        <v>588</v>
      </c>
      <c r="M28" s="292">
        <f t="shared" ref="M28:N28" si="34">SUM(M29:M34)</f>
        <v>527</v>
      </c>
      <c r="N28" s="293">
        <f t="shared" si="34"/>
        <v>530</v>
      </c>
      <c r="O28" s="244">
        <f>IF(SUM(O29:O34)=SUM(P28:R28),SUM(P28:R28),"計が一致しません")</f>
        <v>22</v>
      </c>
      <c r="P28" s="274">
        <f>SUM(P29:P34)</f>
        <v>11</v>
      </c>
      <c r="Q28" s="274">
        <f>SUM(Q29:Q34)</f>
        <v>5</v>
      </c>
      <c r="R28" s="293">
        <f>SUM(R29:R34)</f>
        <v>6</v>
      </c>
      <c r="S28" s="51"/>
      <c r="T28" s="244">
        <f>IF(SUM(T29:T34)=SUM(U28:V28),SUM(U28:V28),"計が一致しません")</f>
        <v>1667</v>
      </c>
      <c r="U28" s="244">
        <f>SUM(U29:U34)</f>
        <v>841</v>
      </c>
      <c r="V28" s="244">
        <f>SUM(V29:V34)</f>
        <v>826</v>
      </c>
      <c r="X28" s="176" t="str">
        <f t="shared" si="4"/>
        <v>〇</v>
      </c>
    </row>
    <row r="29" spans="1:24" ht="23.25" customHeight="1" x14ac:dyDescent="0.2">
      <c r="A29" s="115" t="s">
        <v>166</v>
      </c>
      <c r="B29" s="259">
        <f t="shared" si="21"/>
        <v>11</v>
      </c>
      <c r="C29" s="48">
        <v>3</v>
      </c>
      <c r="D29" s="48">
        <v>3</v>
      </c>
      <c r="E29" s="48">
        <v>3</v>
      </c>
      <c r="F29" s="48">
        <v>2</v>
      </c>
      <c r="G29" s="277">
        <f>SUM(H29:J29)</f>
        <v>306</v>
      </c>
      <c r="H29" s="277">
        <f>L29+P29</f>
        <v>116</v>
      </c>
      <c r="I29" s="277">
        <f t="shared" ref="I29:I34" si="35">M29+Q29</f>
        <v>97</v>
      </c>
      <c r="J29" s="278">
        <f t="shared" ref="J29:J33" si="36">N29+R29</f>
        <v>93</v>
      </c>
      <c r="K29" s="279">
        <f t="shared" si="10"/>
        <v>298</v>
      </c>
      <c r="L29" s="163">
        <v>112</v>
      </c>
      <c r="M29" s="163">
        <v>94</v>
      </c>
      <c r="N29" s="163">
        <v>92</v>
      </c>
      <c r="O29" s="277">
        <f t="shared" si="11"/>
        <v>8</v>
      </c>
      <c r="P29" s="48">
        <v>4</v>
      </c>
      <c r="Q29" s="48">
        <v>3</v>
      </c>
      <c r="R29" s="59">
        <v>1</v>
      </c>
      <c r="S29" s="3"/>
      <c r="T29" s="290">
        <f t="shared" si="17"/>
        <v>306</v>
      </c>
      <c r="U29" s="19">
        <v>160</v>
      </c>
      <c r="V29" s="189">
        <v>146</v>
      </c>
      <c r="X29" s="176" t="str">
        <f t="shared" si="4"/>
        <v>〇</v>
      </c>
    </row>
    <row r="30" spans="1:24" ht="23.25" customHeight="1" x14ac:dyDescent="0.2">
      <c r="A30" s="116" t="s">
        <v>167</v>
      </c>
      <c r="B30" s="262">
        <f t="shared" si="21"/>
        <v>11</v>
      </c>
      <c r="C30" s="1">
        <v>3</v>
      </c>
      <c r="D30" s="1">
        <v>3</v>
      </c>
      <c r="E30" s="1">
        <v>3</v>
      </c>
      <c r="F30" s="1">
        <v>2</v>
      </c>
      <c r="G30" s="282">
        <f t="shared" ref="G30:G34" si="37">SUM(H30:J30)</f>
        <v>324</v>
      </c>
      <c r="H30" s="282">
        <f t="shared" ref="H30:H34" si="38">L30+P30</f>
        <v>115</v>
      </c>
      <c r="I30" s="282">
        <f t="shared" si="35"/>
        <v>92</v>
      </c>
      <c r="J30" s="283">
        <f t="shared" si="36"/>
        <v>117</v>
      </c>
      <c r="K30" s="282">
        <f t="shared" si="10"/>
        <v>321</v>
      </c>
      <c r="L30" s="151">
        <v>114</v>
      </c>
      <c r="M30" s="151">
        <v>91</v>
      </c>
      <c r="N30" s="151">
        <v>116</v>
      </c>
      <c r="O30" s="282">
        <f t="shared" si="11"/>
        <v>3</v>
      </c>
      <c r="P30" s="1">
        <v>1</v>
      </c>
      <c r="Q30" s="1">
        <v>1</v>
      </c>
      <c r="R30" s="76">
        <v>1</v>
      </c>
      <c r="S30" s="3"/>
      <c r="T30" s="284">
        <f t="shared" si="17"/>
        <v>324</v>
      </c>
      <c r="U30" s="21">
        <v>152</v>
      </c>
      <c r="V30" s="187">
        <v>172</v>
      </c>
      <c r="X30" s="176" t="str">
        <f t="shared" si="4"/>
        <v>〇</v>
      </c>
    </row>
    <row r="31" spans="1:24" ht="23.25" customHeight="1" x14ac:dyDescent="0.2">
      <c r="A31" s="116" t="s">
        <v>168</v>
      </c>
      <c r="B31" s="262">
        <f t="shared" si="21"/>
        <v>14</v>
      </c>
      <c r="C31" s="1">
        <v>4</v>
      </c>
      <c r="D31" s="1">
        <v>4</v>
      </c>
      <c r="E31" s="1">
        <v>4</v>
      </c>
      <c r="F31" s="1">
        <v>2</v>
      </c>
      <c r="G31" s="282">
        <f t="shared" si="37"/>
        <v>456</v>
      </c>
      <c r="H31" s="282">
        <f t="shared" si="38"/>
        <v>150</v>
      </c>
      <c r="I31" s="282">
        <f t="shared" si="35"/>
        <v>151</v>
      </c>
      <c r="J31" s="283">
        <f t="shared" si="36"/>
        <v>155</v>
      </c>
      <c r="K31" s="282">
        <f t="shared" si="10"/>
        <v>450</v>
      </c>
      <c r="L31" s="151">
        <v>149</v>
      </c>
      <c r="M31" s="151">
        <v>150</v>
      </c>
      <c r="N31" s="151">
        <v>151</v>
      </c>
      <c r="O31" s="282">
        <f t="shared" si="11"/>
        <v>6</v>
      </c>
      <c r="P31" s="1">
        <v>1</v>
      </c>
      <c r="Q31" s="1">
        <v>1</v>
      </c>
      <c r="R31" s="76">
        <v>4</v>
      </c>
      <c r="S31" s="3"/>
      <c r="T31" s="284">
        <f t="shared" si="17"/>
        <v>456</v>
      </c>
      <c r="U31" s="21">
        <v>236</v>
      </c>
      <c r="V31" s="187">
        <v>220</v>
      </c>
      <c r="X31" s="176" t="str">
        <f t="shared" si="4"/>
        <v>〇</v>
      </c>
    </row>
    <row r="32" spans="1:24" ht="23.25" customHeight="1" x14ac:dyDescent="0.2">
      <c r="A32" s="116" t="s">
        <v>389</v>
      </c>
      <c r="B32" s="262">
        <f>SUM(C32:F32)</f>
        <v>3</v>
      </c>
      <c r="C32" s="1">
        <v>1</v>
      </c>
      <c r="D32" s="1">
        <v>1</v>
      </c>
      <c r="E32" s="1">
        <v>1</v>
      </c>
      <c r="F32" s="1"/>
      <c r="G32" s="282">
        <f t="shared" si="37"/>
        <v>17</v>
      </c>
      <c r="H32" s="282">
        <f t="shared" si="38"/>
        <v>6</v>
      </c>
      <c r="I32" s="282">
        <f t="shared" si="35"/>
        <v>8</v>
      </c>
      <c r="J32" s="283">
        <f>N32+R32</f>
        <v>3</v>
      </c>
      <c r="K32" s="282">
        <f t="shared" si="10"/>
        <v>17</v>
      </c>
      <c r="L32" s="151">
        <v>6</v>
      </c>
      <c r="M32" s="151">
        <v>8</v>
      </c>
      <c r="N32" s="151">
        <v>3</v>
      </c>
      <c r="O32" s="282">
        <f t="shared" si="11"/>
        <v>0</v>
      </c>
      <c r="P32" s="1"/>
      <c r="Q32" s="1"/>
      <c r="R32" s="76"/>
      <c r="S32" s="3"/>
      <c r="T32" s="284">
        <f t="shared" ref="T32" si="39">SUM(U32:V32)</f>
        <v>17</v>
      </c>
      <c r="U32" s="21">
        <v>6</v>
      </c>
      <c r="V32" s="187">
        <v>11</v>
      </c>
      <c r="X32" s="176" t="str">
        <f t="shared" si="4"/>
        <v>〇</v>
      </c>
    </row>
    <row r="33" spans="1:24" ht="23.25" customHeight="1" x14ac:dyDescent="0.2">
      <c r="A33" s="116" t="s">
        <v>169</v>
      </c>
      <c r="B33" s="262">
        <f t="shared" si="21"/>
        <v>12</v>
      </c>
      <c r="C33" s="1">
        <v>4</v>
      </c>
      <c r="D33" s="1">
        <v>3</v>
      </c>
      <c r="E33" s="1">
        <v>3</v>
      </c>
      <c r="F33" s="1">
        <v>2</v>
      </c>
      <c r="G33" s="282">
        <f t="shared" si="37"/>
        <v>360</v>
      </c>
      <c r="H33" s="282">
        <f t="shared" si="38"/>
        <v>138</v>
      </c>
      <c r="I33" s="282">
        <f t="shared" si="35"/>
        <v>106</v>
      </c>
      <c r="J33" s="283">
        <f t="shared" si="36"/>
        <v>116</v>
      </c>
      <c r="K33" s="282">
        <f t="shared" si="10"/>
        <v>357</v>
      </c>
      <c r="L33" s="151">
        <v>135</v>
      </c>
      <c r="M33" s="151">
        <v>106</v>
      </c>
      <c r="N33" s="151">
        <v>116</v>
      </c>
      <c r="O33" s="282">
        <f t="shared" si="11"/>
        <v>3</v>
      </c>
      <c r="P33" s="1">
        <v>3</v>
      </c>
      <c r="Q33" s="1"/>
      <c r="R33" s="76"/>
      <c r="S33" s="3"/>
      <c r="T33" s="284">
        <f t="shared" si="17"/>
        <v>360</v>
      </c>
      <c r="U33" s="21">
        <v>180</v>
      </c>
      <c r="V33" s="187">
        <v>180</v>
      </c>
      <c r="X33" s="176" t="str">
        <f t="shared" si="4"/>
        <v>〇</v>
      </c>
    </row>
    <row r="34" spans="1:24" ht="23.25" customHeight="1" x14ac:dyDescent="0.2">
      <c r="A34" s="117" t="s">
        <v>170</v>
      </c>
      <c r="B34" s="263">
        <f t="shared" si="21"/>
        <v>7</v>
      </c>
      <c r="C34" s="50">
        <v>2</v>
      </c>
      <c r="D34" s="50">
        <v>2</v>
      </c>
      <c r="E34" s="50">
        <v>2</v>
      </c>
      <c r="F34" s="50">
        <v>1</v>
      </c>
      <c r="G34" s="286">
        <f t="shared" si="37"/>
        <v>204</v>
      </c>
      <c r="H34" s="286">
        <f t="shared" si="38"/>
        <v>74</v>
      </c>
      <c r="I34" s="286">
        <f t="shared" si="35"/>
        <v>78</v>
      </c>
      <c r="J34" s="287">
        <f>N34+R34</f>
        <v>52</v>
      </c>
      <c r="K34" s="286">
        <f t="shared" si="10"/>
        <v>202</v>
      </c>
      <c r="L34" s="87">
        <v>72</v>
      </c>
      <c r="M34" s="87">
        <v>78</v>
      </c>
      <c r="N34" s="87">
        <v>52</v>
      </c>
      <c r="O34" s="286">
        <f t="shared" si="11"/>
        <v>2</v>
      </c>
      <c r="P34" s="113">
        <v>2</v>
      </c>
      <c r="Q34" s="50"/>
      <c r="R34" s="113"/>
      <c r="S34" s="3"/>
      <c r="T34" s="289">
        <f t="shared" si="17"/>
        <v>204</v>
      </c>
      <c r="U34" s="23">
        <v>107</v>
      </c>
      <c r="V34" s="188">
        <v>97</v>
      </c>
      <c r="X34" s="176" t="str">
        <f t="shared" si="4"/>
        <v>〇</v>
      </c>
    </row>
    <row r="35" spans="1:24" s="47" customFormat="1" ht="23.25" customHeight="1" x14ac:dyDescent="0.2">
      <c r="A35" s="114" t="s">
        <v>18</v>
      </c>
      <c r="B35" s="244">
        <f>IF(SUM(B36:B53)=SUM(C35:F35),SUM(C35:F35),"計が一致しません")</f>
        <v>203</v>
      </c>
      <c r="C35" s="243">
        <f>SUM(C36:C53)</f>
        <v>57</v>
      </c>
      <c r="D35" s="243">
        <f t="shared" ref="D35:F35" si="40">SUM(D36:D53)</f>
        <v>54</v>
      </c>
      <c r="E35" s="243">
        <f t="shared" si="40"/>
        <v>58</v>
      </c>
      <c r="F35" s="243">
        <f t="shared" si="40"/>
        <v>34</v>
      </c>
      <c r="G35" s="244">
        <f>IF(SUM(G36:G53)=SUM(H35:J35),SUM(H35:J35),"計が一致しません")</f>
        <v>5737</v>
      </c>
      <c r="H35" s="243">
        <f>SUM(H36:H53)</f>
        <v>1884</v>
      </c>
      <c r="I35" s="243">
        <f>SUM(I36:I53)</f>
        <v>1879</v>
      </c>
      <c r="J35" s="244">
        <f>SUM(J36:J53)</f>
        <v>1974</v>
      </c>
      <c r="K35" s="250">
        <f>IF(SUM(K36:K53)=SUM(L35:N35),SUM(L35:N35),"計が一致しません")</f>
        <v>5636</v>
      </c>
      <c r="L35" s="254">
        <f>SUM(L36:L53)</f>
        <v>1856</v>
      </c>
      <c r="M35" s="254">
        <f t="shared" ref="M35:N35" si="41">SUM(M36:M53)</f>
        <v>1842</v>
      </c>
      <c r="N35" s="250">
        <f t="shared" si="41"/>
        <v>1938</v>
      </c>
      <c r="O35" s="244">
        <f>IF(SUM(O36:O53)=SUM(P35:R35),SUM(P35:R35),"計が一致しません")</f>
        <v>101</v>
      </c>
      <c r="P35" s="243">
        <f>SUM(P36:P53)</f>
        <v>28</v>
      </c>
      <c r="Q35" s="243">
        <f t="shared" ref="Q35:R35" si="42">SUM(Q36:Q53)</f>
        <v>37</v>
      </c>
      <c r="R35" s="250">
        <f t="shared" si="42"/>
        <v>36</v>
      </c>
      <c r="S35" s="46"/>
      <c r="T35" s="244">
        <f>IF(SUM(T36:T53)=SUM(U35:V35),SUM(U35:V35),"計が一致しません")</f>
        <v>5737</v>
      </c>
      <c r="U35" s="244">
        <f>SUM(U36:U53)</f>
        <v>2982</v>
      </c>
      <c r="V35" s="244">
        <f>SUM(V36:V53)</f>
        <v>2755</v>
      </c>
      <c r="X35" s="176" t="str">
        <f t="shared" si="4"/>
        <v>〇</v>
      </c>
    </row>
    <row r="36" spans="1:24" ht="23.25" customHeight="1" x14ac:dyDescent="0.2">
      <c r="A36" s="115" t="s">
        <v>171</v>
      </c>
      <c r="B36" s="259">
        <f t="shared" si="21"/>
        <v>9</v>
      </c>
      <c r="C36" s="48">
        <v>2</v>
      </c>
      <c r="D36" s="48">
        <v>2</v>
      </c>
      <c r="E36" s="48">
        <v>2</v>
      </c>
      <c r="F36" s="48">
        <v>3</v>
      </c>
      <c r="G36" s="277">
        <f>SUM(H36:J36)</f>
        <v>205</v>
      </c>
      <c r="H36" s="277">
        <f>L36+P36</f>
        <v>66</v>
      </c>
      <c r="I36" s="277">
        <f t="shared" ref="I36:I49" si="43">M36+Q36</f>
        <v>77</v>
      </c>
      <c r="J36" s="278">
        <f t="shared" ref="J36:J49" si="44">N36+R36</f>
        <v>62</v>
      </c>
      <c r="K36" s="279">
        <f t="shared" si="10"/>
        <v>189</v>
      </c>
      <c r="L36" s="163">
        <v>59</v>
      </c>
      <c r="M36" s="163">
        <v>72</v>
      </c>
      <c r="N36" s="163">
        <v>58</v>
      </c>
      <c r="O36" s="277">
        <f t="shared" si="11"/>
        <v>16</v>
      </c>
      <c r="P36" s="48">
        <v>7</v>
      </c>
      <c r="Q36" s="48">
        <v>5</v>
      </c>
      <c r="R36" s="59">
        <v>4</v>
      </c>
      <c r="S36" s="3"/>
      <c r="T36" s="290">
        <f t="shared" si="17"/>
        <v>205</v>
      </c>
      <c r="U36" s="19">
        <v>114</v>
      </c>
      <c r="V36" s="189">
        <v>91</v>
      </c>
      <c r="X36" s="176" t="str">
        <f t="shared" si="4"/>
        <v>〇</v>
      </c>
    </row>
    <row r="37" spans="1:24" ht="23.25" customHeight="1" x14ac:dyDescent="0.2">
      <c r="A37" s="116" t="s">
        <v>172</v>
      </c>
      <c r="B37" s="262">
        <f t="shared" si="21"/>
        <v>16</v>
      </c>
      <c r="C37" s="1">
        <v>5</v>
      </c>
      <c r="D37" s="1">
        <v>5</v>
      </c>
      <c r="E37" s="1">
        <v>5</v>
      </c>
      <c r="F37" s="1">
        <v>1</v>
      </c>
      <c r="G37" s="282">
        <f t="shared" ref="G37:G53" si="45">SUM(H37:J37)</f>
        <v>531</v>
      </c>
      <c r="H37" s="282">
        <f t="shared" ref="H37:H42" si="46">L37+P37</f>
        <v>177</v>
      </c>
      <c r="I37" s="282">
        <f t="shared" si="43"/>
        <v>181</v>
      </c>
      <c r="J37" s="283">
        <f t="shared" si="44"/>
        <v>173</v>
      </c>
      <c r="K37" s="282">
        <f t="shared" si="10"/>
        <v>527</v>
      </c>
      <c r="L37" s="151">
        <v>175</v>
      </c>
      <c r="M37" s="151">
        <v>179</v>
      </c>
      <c r="N37" s="151">
        <v>173</v>
      </c>
      <c r="O37" s="282">
        <f t="shared" si="11"/>
        <v>4</v>
      </c>
      <c r="P37" s="1">
        <v>2</v>
      </c>
      <c r="Q37" s="1">
        <v>2</v>
      </c>
      <c r="R37" s="76"/>
      <c r="S37" s="3"/>
      <c r="T37" s="284">
        <f t="shared" si="17"/>
        <v>531</v>
      </c>
      <c r="U37" s="21">
        <v>279</v>
      </c>
      <c r="V37" s="187">
        <v>252</v>
      </c>
      <c r="X37" s="176" t="str">
        <f t="shared" si="4"/>
        <v>〇</v>
      </c>
    </row>
    <row r="38" spans="1:24" ht="23.25" customHeight="1" x14ac:dyDescent="0.2">
      <c r="A38" s="116" t="s">
        <v>91</v>
      </c>
      <c r="B38" s="262">
        <f t="shared" si="21"/>
        <v>15</v>
      </c>
      <c r="C38" s="1">
        <v>4</v>
      </c>
      <c r="D38" s="1">
        <v>4</v>
      </c>
      <c r="E38" s="1">
        <v>5</v>
      </c>
      <c r="F38" s="1">
        <v>2</v>
      </c>
      <c r="G38" s="282">
        <f t="shared" si="45"/>
        <v>473</v>
      </c>
      <c r="H38" s="282">
        <f t="shared" si="46"/>
        <v>150</v>
      </c>
      <c r="I38" s="282">
        <f t="shared" si="43"/>
        <v>152</v>
      </c>
      <c r="J38" s="283">
        <f t="shared" si="44"/>
        <v>171</v>
      </c>
      <c r="K38" s="282">
        <f t="shared" si="10"/>
        <v>465</v>
      </c>
      <c r="L38" s="151">
        <v>146</v>
      </c>
      <c r="M38" s="151">
        <v>149</v>
      </c>
      <c r="N38" s="151">
        <v>170</v>
      </c>
      <c r="O38" s="282">
        <f t="shared" si="11"/>
        <v>8</v>
      </c>
      <c r="P38" s="1">
        <v>4</v>
      </c>
      <c r="Q38" s="1">
        <v>3</v>
      </c>
      <c r="R38" s="76">
        <v>1</v>
      </c>
      <c r="S38" s="3"/>
      <c r="T38" s="284">
        <f t="shared" si="17"/>
        <v>473</v>
      </c>
      <c r="U38" s="21">
        <v>266</v>
      </c>
      <c r="V38" s="187">
        <v>207</v>
      </c>
      <c r="X38" s="176" t="str">
        <f t="shared" si="4"/>
        <v>〇</v>
      </c>
    </row>
    <row r="39" spans="1:24" ht="23.25" customHeight="1" x14ac:dyDescent="0.2">
      <c r="A39" s="116" t="s">
        <v>173</v>
      </c>
      <c r="B39" s="262">
        <f t="shared" si="21"/>
        <v>8</v>
      </c>
      <c r="C39" s="1">
        <v>2</v>
      </c>
      <c r="D39" s="1">
        <v>2</v>
      </c>
      <c r="E39" s="1">
        <v>2</v>
      </c>
      <c r="F39" s="1">
        <v>2</v>
      </c>
      <c r="G39" s="282">
        <f t="shared" si="45"/>
        <v>159</v>
      </c>
      <c r="H39" s="282">
        <f t="shared" si="46"/>
        <v>42</v>
      </c>
      <c r="I39" s="282">
        <f t="shared" si="43"/>
        <v>53</v>
      </c>
      <c r="J39" s="283">
        <f t="shared" si="44"/>
        <v>64</v>
      </c>
      <c r="K39" s="282">
        <f t="shared" si="10"/>
        <v>155</v>
      </c>
      <c r="L39" s="151">
        <v>42</v>
      </c>
      <c r="M39" s="151">
        <v>49</v>
      </c>
      <c r="N39" s="151">
        <v>64</v>
      </c>
      <c r="O39" s="282">
        <f t="shared" si="11"/>
        <v>4</v>
      </c>
      <c r="P39" s="1"/>
      <c r="Q39" s="1">
        <v>4</v>
      </c>
      <c r="R39" s="76"/>
      <c r="S39" s="3"/>
      <c r="T39" s="284">
        <f t="shared" si="17"/>
        <v>159</v>
      </c>
      <c r="U39" s="21">
        <v>86</v>
      </c>
      <c r="V39" s="187">
        <v>73</v>
      </c>
      <c r="X39" s="176" t="str">
        <f t="shared" si="4"/>
        <v>〇</v>
      </c>
    </row>
    <row r="40" spans="1:24" ht="23.25" customHeight="1" x14ac:dyDescent="0.2">
      <c r="A40" s="116" t="s">
        <v>174</v>
      </c>
      <c r="B40" s="262">
        <f t="shared" si="21"/>
        <v>12</v>
      </c>
      <c r="C40" s="1">
        <v>4</v>
      </c>
      <c r="D40" s="1">
        <v>3</v>
      </c>
      <c r="E40" s="1">
        <v>3</v>
      </c>
      <c r="F40" s="1">
        <v>2</v>
      </c>
      <c r="G40" s="282">
        <f t="shared" si="45"/>
        <v>344</v>
      </c>
      <c r="H40" s="282">
        <f t="shared" si="46"/>
        <v>126</v>
      </c>
      <c r="I40" s="282">
        <f t="shared" si="43"/>
        <v>102</v>
      </c>
      <c r="J40" s="283">
        <f t="shared" si="44"/>
        <v>116</v>
      </c>
      <c r="K40" s="282">
        <f t="shared" si="10"/>
        <v>341</v>
      </c>
      <c r="L40" s="151">
        <v>125</v>
      </c>
      <c r="M40" s="151">
        <v>102</v>
      </c>
      <c r="N40" s="151">
        <v>114</v>
      </c>
      <c r="O40" s="282">
        <f t="shared" si="11"/>
        <v>3</v>
      </c>
      <c r="P40" s="1">
        <v>1</v>
      </c>
      <c r="Q40" s="1"/>
      <c r="R40" s="76">
        <v>2</v>
      </c>
      <c r="S40" s="3"/>
      <c r="T40" s="284">
        <f t="shared" ref="T40:T73" si="47">SUM(U40:V40)</f>
        <v>344</v>
      </c>
      <c r="U40" s="21">
        <v>177</v>
      </c>
      <c r="V40" s="187">
        <v>167</v>
      </c>
      <c r="X40" s="176" t="str">
        <f t="shared" si="4"/>
        <v>〇</v>
      </c>
    </row>
    <row r="41" spans="1:24" ht="23.25" customHeight="1" x14ac:dyDescent="0.2">
      <c r="A41" s="116" t="s">
        <v>175</v>
      </c>
      <c r="B41" s="262">
        <f t="shared" si="21"/>
        <v>11</v>
      </c>
      <c r="C41" s="1">
        <v>3</v>
      </c>
      <c r="D41" s="1">
        <v>3</v>
      </c>
      <c r="E41" s="1">
        <v>3</v>
      </c>
      <c r="F41" s="1">
        <v>2</v>
      </c>
      <c r="G41" s="282">
        <f t="shared" si="45"/>
        <v>285</v>
      </c>
      <c r="H41" s="282">
        <f t="shared" si="46"/>
        <v>93</v>
      </c>
      <c r="I41" s="282">
        <f t="shared" si="43"/>
        <v>96</v>
      </c>
      <c r="J41" s="283">
        <f t="shared" si="44"/>
        <v>96</v>
      </c>
      <c r="K41" s="282">
        <f t="shared" si="10"/>
        <v>280</v>
      </c>
      <c r="L41" s="151">
        <v>92</v>
      </c>
      <c r="M41" s="151">
        <v>96</v>
      </c>
      <c r="N41" s="151">
        <v>92</v>
      </c>
      <c r="O41" s="282">
        <f t="shared" si="11"/>
        <v>5</v>
      </c>
      <c r="P41" s="1">
        <v>1</v>
      </c>
      <c r="Q41" s="1"/>
      <c r="R41" s="76">
        <v>4</v>
      </c>
      <c r="S41" s="3"/>
      <c r="T41" s="284">
        <f t="shared" si="47"/>
        <v>285</v>
      </c>
      <c r="U41" s="21">
        <v>161</v>
      </c>
      <c r="V41" s="187">
        <v>124</v>
      </c>
      <c r="X41" s="176" t="str">
        <f t="shared" si="4"/>
        <v>〇</v>
      </c>
    </row>
    <row r="42" spans="1:24" ht="23.25" customHeight="1" x14ac:dyDescent="0.2">
      <c r="A42" s="116" t="s">
        <v>176</v>
      </c>
      <c r="B42" s="262">
        <f t="shared" si="21"/>
        <v>15</v>
      </c>
      <c r="C42" s="1">
        <v>4</v>
      </c>
      <c r="D42" s="1">
        <v>4</v>
      </c>
      <c r="E42" s="1">
        <v>4</v>
      </c>
      <c r="F42" s="1">
        <v>3</v>
      </c>
      <c r="G42" s="282">
        <f t="shared" si="45"/>
        <v>427</v>
      </c>
      <c r="H42" s="282">
        <f t="shared" si="46"/>
        <v>129</v>
      </c>
      <c r="I42" s="282">
        <f t="shared" si="43"/>
        <v>143</v>
      </c>
      <c r="J42" s="283">
        <f t="shared" si="44"/>
        <v>155</v>
      </c>
      <c r="K42" s="282">
        <f t="shared" si="10"/>
        <v>422</v>
      </c>
      <c r="L42" s="151">
        <v>128</v>
      </c>
      <c r="M42" s="151">
        <v>140</v>
      </c>
      <c r="N42" s="151">
        <v>154</v>
      </c>
      <c r="O42" s="282">
        <f t="shared" si="11"/>
        <v>5</v>
      </c>
      <c r="P42" s="1">
        <v>1</v>
      </c>
      <c r="Q42" s="1">
        <v>3</v>
      </c>
      <c r="R42" s="76">
        <v>1</v>
      </c>
      <c r="S42" s="3"/>
      <c r="T42" s="284">
        <f t="shared" si="47"/>
        <v>427</v>
      </c>
      <c r="U42" s="21">
        <v>206</v>
      </c>
      <c r="V42" s="187">
        <v>221</v>
      </c>
      <c r="X42" s="176" t="str">
        <f t="shared" si="4"/>
        <v>〇</v>
      </c>
    </row>
    <row r="43" spans="1:24" ht="23.25" customHeight="1" x14ac:dyDescent="0.2">
      <c r="A43" s="116" t="s">
        <v>177</v>
      </c>
      <c r="B43" s="262">
        <f t="shared" si="21"/>
        <v>6</v>
      </c>
      <c r="C43" s="1">
        <v>1</v>
      </c>
      <c r="D43" s="1">
        <v>1</v>
      </c>
      <c r="E43" s="1">
        <v>2</v>
      </c>
      <c r="F43" s="1">
        <v>2</v>
      </c>
      <c r="G43" s="282">
        <f t="shared" si="45"/>
        <v>114</v>
      </c>
      <c r="H43" s="282">
        <f>L43+P43</f>
        <v>34</v>
      </c>
      <c r="I43" s="282">
        <f t="shared" si="43"/>
        <v>32</v>
      </c>
      <c r="J43" s="283">
        <f t="shared" si="44"/>
        <v>48</v>
      </c>
      <c r="K43" s="282">
        <f t="shared" si="10"/>
        <v>108</v>
      </c>
      <c r="L43" s="151">
        <v>32</v>
      </c>
      <c r="M43" s="151">
        <v>30</v>
      </c>
      <c r="N43" s="151">
        <v>46</v>
      </c>
      <c r="O43" s="282">
        <f t="shared" si="11"/>
        <v>6</v>
      </c>
      <c r="P43" s="1">
        <v>2</v>
      </c>
      <c r="Q43" s="1">
        <v>2</v>
      </c>
      <c r="R43" s="76">
        <v>2</v>
      </c>
      <c r="S43" s="3"/>
      <c r="T43" s="284">
        <f t="shared" si="47"/>
        <v>114</v>
      </c>
      <c r="U43" s="21">
        <v>66</v>
      </c>
      <c r="V43" s="187">
        <v>48</v>
      </c>
      <c r="X43" s="176" t="str">
        <f t="shared" si="4"/>
        <v>〇</v>
      </c>
    </row>
    <row r="44" spans="1:24" ht="23.25" customHeight="1" x14ac:dyDescent="0.2">
      <c r="A44" s="116" t="s">
        <v>438</v>
      </c>
      <c r="B44" s="262">
        <f t="shared" si="21"/>
        <v>3</v>
      </c>
      <c r="C44" s="1">
        <v>1</v>
      </c>
      <c r="D44" s="1">
        <v>1</v>
      </c>
      <c r="E44" s="1">
        <v>1</v>
      </c>
      <c r="F44" s="1"/>
      <c r="G44" s="282">
        <f t="shared" si="45"/>
        <v>12</v>
      </c>
      <c r="H44" s="282">
        <f t="shared" ref="H44:H49" si="48">L44+P44</f>
        <v>3</v>
      </c>
      <c r="I44" s="282">
        <f t="shared" si="43"/>
        <v>4</v>
      </c>
      <c r="J44" s="283">
        <f t="shared" si="44"/>
        <v>5</v>
      </c>
      <c r="K44" s="282">
        <f t="shared" si="10"/>
        <v>12</v>
      </c>
      <c r="L44" s="151">
        <v>3</v>
      </c>
      <c r="M44" s="151">
        <v>4</v>
      </c>
      <c r="N44" s="151">
        <v>5</v>
      </c>
      <c r="O44" s="282">
        <f t="shared" si="11"/>
        <v>0</v>
      </c>
      <c r="P44" s="1"/>
      <c r="Q44" s="1"/>
      <c r="R44" s="76"/>
      <c r="S44" s="3"/>
      <c r="T44" s="284">
        <f t="shared" si="47"/>
        <v>12</v>
      </c>
      <c r="U44" s="21">
        <v>7</v>
      </c>
      <c r="V44" s="187">
        <v>5</v>
      </c>
      <c r="X44" s="176" t="str">
        <f t="shared" si="4"/>
        <v>〇</v>
      </c>
    </row>
    <row r="45" spans="1:24" ht="23.25" customHeight="1" x14ac:dyDescent="0.2">
      <c r="A45" s="116" t="s">
        <v>178</v>
      </c>
      <c r="B45" s="262">
        <f t="shared" si="21"/>
        <v>18</v>
      </c>
      <c r="C45" s="1">
        <v>5</v>
      </c>
      <c r="D45" s="1">
        <v>5</v>
      </c>
      <c r="E45" s="1">
        <v>5</v>
      </c>
      <c r="F45" s="1">
        <v>3</v>
      </c>
      <c r="G45" s="282">
        <f t="shared" si="45"/>
        <v>558</v>
      </c>
      <c r="H45" s="282">
        <f t="shared" si="48"/>
        <v>174</v>
      </c>
      <c r="I45" s="282">
        <f t="shared" si="43"/>
        <v>192</v>
      </c>
      <c r="J45" s="283">
        <f t="shared" si="44"/>
        <v>192</v>
      </c>
      <c r="K45" s="282">
        <f t="shared" si="10"/>
        <v>548</v>
      </c>
      <c r="L45" s="151">
        <v>172</v>
      </c>
      <c r="M45" s="151">
        <v>188</v>
      </c>
      <c r="N45" s="151">
        <v>188</v>
      </c>
      <c r="O45" s="282">
        <f t="shared" si="11"/>
        <v>10</v>
      </c>
      <c r="P45" s="1">
        <v>2</v>
      </c>
      <c r="Q45" s="1">
        <v>4</v>
      </c>
      <c r="R45" s="76">
        <v>4</v>
      </c>
      <c r="S45" s="3"/>
      <c r="T45" s="284">
        <f t="shared" si="47"/>
        <v>558</v>
      </c>
      <c r="U45" s="21">
        <v>297</v>
      </c>
      <c r="V45" s="187">
        <v>261</v>
      </c>
      <c r="X45" s="176" t="str">
        <f t="shared" si="4"/>
        <v>〇</v>
      </c>
    </row>
    <row r="46" spans="1:24" ht="23.25" customHeight="1" x14ac:dyDescent="0.2">
      <c r="A46" s="116" t="s">
        <v>179</v>
      </c>
      <c r="B46" s="262">
        <f t="shared" si="21"/>
        <v>18</v>
      </c>
      <c r="C46" s="1">
        <v>6</v>
      </c>
      <c r="D46" s="1">
        <v>5</v>
      </c>
      <c r="E46" s="1">
        <v>6</v>
      </c>
      <c r="F46" s="1">
        <v>1</v>
      </c>
      <c r="G46" s="282">
        <f t="shared" si="45"/>
        <v>589</v>
      </c>
      <c r="H46" s="282">
        <f t="shared" si="48"/>
        <v>207</v>
      </c>
      <c r="I46" s="282">
        <f t="shared" si="43"/>
        <v>173</v>
      </c>
      <c r="J46" s="283">
        <f t="shared" si="44"/>
        <v>209</v>
      </c>
      <c r="K46" s="282">
        <f t="shared" si="10"/>
        <v>585</v>
      </c>
      <c r="L46" s="151">
        <v>207</v>
      </c>
      <c r="M46" s="151">
        <v>172</v>
      </c>
      <c r="N46" s="151">
        <v>206</v>
      </c>
      <c r="O46" s="282">
        <f t="shared" si="11"/>
        <v>4</v>
      </c>
      <c r="P46" s="1"/>
      <c r="Q46" s="1">
        <v>1</v>
      </c>
      <c r="R46" s="76">
        <v>3</v>
      </c>
      <c r="S46" s="3"/>
      <c r="T46" s="284">
        <f t="shared" si="47"/>
        <v>589</v>
      </c>
      <c r="U46" s="21">
        <v>287</v>
      </c>
      <c r="V46" s="187">
        <v>302</v>
      </c>
      <c r="X46" s="176" t="str">
        <f t="shared" si="4"/>
        <v>〇</v>
      </c>
    </row>
    <row r="47" spans="1:24" ht="23.25" customHeight="1" x14ac:dyDescent="0.2">
      <c r="A47" s="116" t="s">
        <v>180</v>
      </c>
      <c r="B47" s="262">
        <f t="shared" si="21"/>
        <v>12</v>
      </c>
      <c r="C47" s="1">
        <v>4</v>
      </c>
      <c r="D47" s="1">
        <v>3</v>
      </c>
      <c r="E47" s="1">
        <v>4</v>
      </c>
      <c r="F47" s="1">
        <v>1</v>
      </c>
      <c r="G47" s="282">
        <f t="shared" si="45"/>
        <v>370</v>
      </c>
      <c r="H47" s="282">
        <f t="shared" si="48"/>
        <v>131</v>
      </c>
      <c r="I47" s="282">
        <f t="shared" si="43"/>
        <v>113</v>
      </c>
      <c r="J47" s="283">
        <f t="shared" si="44"/>
        <v>126</v>
      </c>
      <c r="K47" s="282">
        <f t="shared" si="10"/>
        <v>367</v>
      </c>
      <c r="L47" s="151">
        <v>131</v>
      </c>
      <c r="M47" s="151">
        <v>112</v>
      </c>
      <c r="N47" s="151">
        <v>124</v>
      </c>
      <c r="O47" s="282">
        <f t="shared" si="11"/>
        <v>3</v>
      </c>
      <c r="P47" s="1"/>
      <c r="Q47" s="1">
        <v>1</v>
      </c>
      <c r="R47" s="76">
        <v>2</v>
      </c>
      <c r="S47" s="3"/>
      <c r="T47" s="284">
        <f t="shared" si="47"/>
        <v>370</v>
      </c>
      <c r="U47" s="21">
        <v>182</v>
      </c>
      <c r="V47" s="187">
        <v>188</v>
      </c>
      <c r="X47" s="176" t="str">
        <f t="shared" si="4"/>
        <v>〇</v>
      </c>
    </row>
    <row r="48" spans="1:24" ht="23.25" customHeight="1" x14ac:dyDescent="0.2">
      <c r="A48" s="116" t="s">
        <v>181</v>
      </c>
      <c r="B48" s="262">
        <f t="shared" si="21"/>
        <v>11</v>
      </c>
      <c r="C48" s="1">
        <v>3</v>
      </c>
      <c r="D48" s="1">
        <v>3</v>
      </c>
      <c r="E48" s="1">
        <v>3</v>
      </c>
      <c r="F48" s="1">
        <v>2</v>
      </c>
      <c r="G48" s="282">
        <f t="shared" si="45"/>
        <v>338</v>
      </c>
      <c r="H48" s="282">
        <f t="shared" si="48"/>
        <v>119</v>
      </c>
      <c r="I48" s="282">
        <f t="shared" si="43"/>
        <v>119</v>
      </c>
      <c r="J48" s="283">
        <f t="shared" si="44"/>
        <v>100</v>
      </c>
      <c r="K48" s="282">
        <f t="shared" si="10"/>
        <v>335</v>
      </c>
      <c r="L48" s="151">
        <v>118</v>
      </c>
      <c r="M48" s="151">
        <v>118</v>
      </c>
      <c r="N48" s="151">
        <v>99</v>
      </c>
      <c r="O48" s="282">
        <f t="shared" si="11"/>
        <v>3</v>
      </c>
      <c r="P48" s="1">
        <v>1</v>
      </c>
      <c r="Q48" s="1">
        <v>1</v>
      </c>
      <c r="R48" s="76">
        <v>1</v>
      </c>
      <c r="S48" s="3"/>
      <c r="T48" s="284">
        <f t="shared" si="47"/>
        <v>338</v>
      </c>
      <c r="U48" s="21">
        <v>174</v>
      </c>
      <c r="V48" s="187">
        <v>164</v>
      </c>
      <c r="X48" s="176" t="str">
        <f t="shared" si="4"/>
        <v>〇</v>
      </c>
    </row>
    <row r="49" spans="1:24" ht="23.25" customHeight="1" x14ac:dyDescent="0.2">
      <c r="A49" s="116" t="s">
        <v>182</v>
      </c>
      <c r="B49" s="262">
        <f t="shared" si="21"/>
        <v>9</v>
      </c>
      <c r="C49" s="1">
        <v>2</v>
      </c>
      <c r="D49" s="1">
        <v>2</v>
      </c>
      <c r="E49" s="1">
        <v>2</v>
      </c>
      <c r="F49" s="1">
        <v>3</v>
      </c>
      <c r="G49" s="282">
        <f t="shared" si="45"/>
        <v>225</v>
      </c>
      <c r="H49" s="282">
        <f t="shared" si="48"/>
        <v>79</v>
      </c>
      <c r="I49" s="282">
        <f t="shared" si="43"/>
        <v>72</v>
      </c>
      <c r="J49" s="283">
        <f t="shared" si="44"/>
        <v>74</v>
      </c>
      <c r="K49" s="282">
        <f t="shared" si="10"/>
        <v>221</v>
      </c>
      <c r="L49" s="151">
        <v>79</v>
      </c>
      <c r="M49" s="151">
        <v>70</v>
      </c>
      <c r="N49" s="151">
        <v>72</v>
      </c>
      <c r="O49" s="282">
        <f t="shared" si="11"/>
        <v>4</v>
      </c>
      <c r="P49" s="1"/>
      <c r="Q49" s="1">
        <v>2</v>
      </c>
      <c r="R49" s="76">
        <v>2</v>
      </c>
      <c r="S49" s="3"/>
      <c r="T49" s="284">
        <f t="shared" si="47"/>
        <v>225</v>
      </c>
      <c r="U49" s="21">
        <v>111</v>
      </c>
      <c r="V49" s="187">
        <v>114</v>
      </c>
      <c r="X49" s="176" t="str">
        <f t="shared" si="4"/>
        <v>〇</v>
      </c>
    </row>
    <row r="50" spans="1:24" ht="23.25" customHeight="1" x14ac:dyDescent="0.2">
      <c r="A50" s="116" t="s">
        <v>183</v>
      </c>
      <c r="B50" s="262">
        <f t="shared" si="21"/>
        <v>28</v>
      </c>
      <c r="C50" s="1">
        <v>8</v>
      </c>
      <c r="D50" s="1">
        <v>8</v>
      </c>
      <c r="E50" s="1">
        <v>8</v>
      </c>
      <c r="F50" s="1">
        <v>4</v>
      </c>
      <c r="G50" s="282">
        <f t="shared" si="45"/>
        <v>963</v>
      </c>
      <c r="H50" s="282">
        <f t="shared" ref="H50:H53" si="49">L50+P50</f>
        <v>309</v>
      </c>
      <c r="I50" s="282">
        <f t="shared" ref="I50:I53" si="50">M50+Q50</f>
        <v>325</v>
      </c>
      <c r="J50" s="283">
        <f t="shared" ref="J50:J52" si="51">N50+R50</f>
        <v>329</v>
      </c>
      <c r="K50" s="282">
        <f t="shared" si="10"/>
        <v>943</v>
      </c>
      <c r="L50" s="151">
        <v>303</v>
      </c>
      <c r="M50" s="151">
        <v>320</v>
      </c>
      <c r="N50" s="151">
        <v>320</v>
      </c>
      <c r="O50" s="282">
        <f t="shared" si="11"/>
        <v>20</v>
      </c>
      <c r="P50" s="1">
        <v>6</v>
      </c>
      <c r="Q50" s="1">
        <v>5</v>
      </c>
      <c r="R50" s="76">
        <v>9</v>
      </c>
      <c r="S50" s="3"/>
      <c r="T50" s="284">
        <f t="shared" si="47"/>
        <v>963</v>
      </c>
      <c r="U50" s="21">
        <v>489</v>
      </c>
      <c r="V50" s="187">
        <v>474</v>
      </c>
      <c r="X50" s="176" t="str">
        <f t="shared" si="4"/>
        <v>〇</v>
      </c>
    </row>
    <row r="51" spans="1:24" ht="23.25" customHeight="1" x14ac:dyDescent="0.2">
      <c r="A51" s="116" t="s">
        <v>184</v>
      </c>
      <c r="B51" s="262">
        <f t="shared" si="21"/>
        <v>4</v>
      </c>
      <c r="C51" s="1">
        <v>1</v>
      </c>
      <c r="D51" s="1">
        <v>1</v>
      </c>
      <c r="E51" s="1">
        <v>1</v>
      </c>
      <c r="F51" s="1">
        <v>1</v>
      </c>
      <c r="G51" s="282">
        <f t="shared" si="45"/>
        <v>47</v>
      </c>
      <c r="H51" s="282">
        <f t="shared" si="49"/>
        <v>13</v>
      </c>
      <c r="I51" s="282">
        <f t="shared" si="50"/>
        <v>16</v>
      </c>
      <c r="J51" s="283">
        <f t="shared" si="51"/>
        <v>18</v>
      </c>
      <c r="K51" s="282">
        <f t="shared" si="10"/>
        <v>46</v>
      </c>
      <c r="L51" s="151">
        <v>13</v>
      </c>
      <c r="M51" s="151">
        <v>15</v>
      </c>
      <c r="N51" s="151">
        <v>18</v>
      </c>
      <c r="O51" s="282">
        <f t="shared" si="11"/>
        <v>1</v>
      </c>
      <c r="P51" s="1"/>
      <c r="Q51" s="1">
        <v>1</v>
      </c>
      <c r="R51" s="76"/>
      <c r="S51" s="3"/>
      <c r="T51" s="284">
        <f t="shared" si="47"/>
        <v>47</v>
      </c>
      <c r="U51" s="21">
        <v>22</v>
      </c>
      <c r="V51" s="187">
        <v>25</v>
      </c>
      <c r="X51" s="176" t="str">
        <f t="shared" si="4"/>
        <v>〇</v>
      </c>
    </row>
    <row r="52" spans="1:24" ht="23.25" customHeight="1" x14ac:dyDescent="0.2">
      <c r="A52" s="116" t="s">
        <v>185</v>
      </c>
      <c r="B52" s="262">
        <f t="shared" si="21"/>
        <v>4</v>
      </c>
      <c r="C52" s="1">
        <v>1</v>
      </c>
      <c r="D52" s="1">
        <v>1</v>
      </c>
      <c r="E52" s="1">
        <v>1</v>
      </c>
      <c r="F52" s="1">
        <v>1</v>
      </c>
      <c r="G52" s="282">
        <f t="shared" si="45"/>
        <v>49</v>
      </c>
      <c r="H52" s="282">
        <f t="shared" si="49"/>
        <v>15</v>
      </c>
      <c r="I52" s="282">
        <f t="shared" si="50"/>
        <v>16</v>
      </c>
      <c r="J52" s="283">
        <f t="shared" si="51"/>
        <v>18</v>
      </c>
      <c r="K52" s="282">
        <f t="shared" si="10"/>
        <v>47</v>
      </c>
      <c r="L52" s="151">
        <v>15</v>
      </c>
      <c r="M52" s="151">
        <v>15</v>
      </c>
      <c r="N52" s="151">
        <v>17</v>
      </c>
      <c r="O52" s="282">
        <f t="shared" si="11"/>
        <v>2</v>
      </c>
      <c r="P52" s="1"/>
      <c r="Q52" s="1">
        <v>1</v>
      </c>
      <c r="R52" s="76">
        <v>1</v>
      </c>
      <c r="S52" s="3"/>
      <c r="T52" s="284">
        <f t="shared" si="47"/>
        <v>49</v>
      </c>
      <c r="U52" s="21">
        <v>30</v>
      </c>
      <c r="V52" s="187">
        <v>19</v>
      </c>
      <c r="X52" s="176" t="str">
        <f t="shared" si="4"/>
        <v>〇</v>
      </c>
    </row>
    <row r="53" spans="1:24" ht="23.25" customHeight="1" x14ac:dyDescent="0.2">
      <c r="A53" s="117" t="s">
        <v>186</v>
      </c>
      <c r="B53" s="263">
        <f t="shared" si="21"/>
        <v>4</v>
      </c>
      <c r="C53" s="50">
        <v>1</v>
      </c>
      <c r="D53" s="50">
        <v>1</v>
      </c>
      <c r="E53" s="50">
        <v>1</v>
      </c>
      <c r="F53" s="50">
        <v>1</v>
      </c>
      <c r="G53" s="286">
        <f t="shared" si="45"/>
        <v>48</v>
      </c>
      <c r="H53" s="286">
        <f t="shared" si="49"/>
        <v>17</v>
      </c>
      <c r="I53" s="286">
        <f t="shared" si="50"/>
        <v>13</v>
      </c>
      <c r="J53" s="287">
        <f>N53+R53</f>
        <v>18</v>
      </c>
      <c r="K53" s="288">
        <f t="shared" si="10"/>
        <v>45</v>
      </c>
      <c r="L53" s="159">
        <v>16</v>
      </c>
      <c r="M53" s="159">
        <v>11</v>
      </c>
      <c r="N53" s="159">
        <v>18</v>
      </c>
      <c r="O53" s="288">
        <f t="shared" si="11"/>
        <v>3</v>
      </c>
      <c r="P53" s="50">
        <v>1</v>
      </c>
      <c r="Q53" s="50">
        <v>2</v>
      </c>
      <c r="R53" s="113"/>
      <c r="S53" s="3"/>
      <c r="T53" s="289">
        <f t="shared" si="47"/>
        <v>48</v>
      </c>
      <c r="U53" s="23">
        <v>28</v>
      </c>
      <c r="V53" s="188">
        <v>20</v>
      </c>
      <c r="X53" s="176" t="str">
        <f t="shared" si="4"/>
        <v>〇</v>
      </c>
    </row>
    <row r="54" spans="1:24" s="47" customFormat="1" ht="23.25" customHeight="1" x14ac:dyDescent="0.2">
      <c r="A54" s="114" t="s">
        <v>22</v>
      </c>
      <c r="B54" s="244">
        <f>IF(SUM(B55:B61)=SUM(C54:F54),SUM(C54:F54),"計が一致しません")</f>
        <v>68</v>
      </c>
      <c r="C54" s="243">
        <f>SUM(C55:C61)</f>
        <v>17</v>
      </c>
      <c r="D54" s="243">
        <f t="shared" ref="D54:F54" si="52">SUM(D55:D61)</f>
        <v>19</v>
      </c>
      <c r="E54" s="243">
        <f t="shared" si="52"/>
        <v>19</v>
      </c>
      <c r="F54" s="243">
        <f t="shared" si="52"/>
        <v>13</v>
      </c>
      <c r="G54" s="244">
        <f>IF(SUM(G55:G61)=SUM(H54:J54),SUM(H54:J54),"計が一致しません")</f>
        <v>1753</v>
      </c>
      <c r="H54" s="243">
        <f>SUM(H55:H61)</f>
        <v>567</v>
      </c>
      <c r="I54" s="243">
        <f>SUM(I55:I61)</f>
        <v>577</v>
      </c>
      <c r="J54" s="244">
        <f>SUM(J55:J61)</f>
        <v>609</v>
      </c>
      <c r="K54" s="250">
        <f>IF(SUM(K55:K61)=SUM(L54:N54),SUM(L54:N54),"計が一致しません")</f>
        <v>1710</v>
      </c>
      <c r="L54" s="254">
        <f>SUM(L55:L61)</f>
        <v>557</v>
      </c>
      <c r="M54" s="254">
        <f>SUM(M55:M61)</f>
        <v>563</v>
      </c>
      <c r="N54" s="250">
        <f>SUM(N55:N61)</f>
        <v>590</v>
      </c>
      <c r="O54" s="250">
        <f>IF(SUM(O55:O61)=SUM(P54:R54),SUM(P54:R54),"計が一致しません")</f>
        <v>43</v>
      </c>
      <c r="P54" s="250">
        <f>SUM(P55:P61)</f>
        <v>10</v>
      </c>
      <c r="Q54" s="250">
        <f>SUM(Q55:Q61)</f>
        <v>14</v>
      </c>
      <c r="R54" s="250">
        <f>SUM(R55:R61)</f>
        <v>19</v>
      </c>
      <c r="S54" s="46"/>
      <c r="T54" s="250">
        <f>IF(SUM(T55:T61)=SUM(U54:V54),SUM(U54:V54),"計が一致しません")</f>
        <v>1753</v>
      </c>
      <c r="U54" s="244">
        <f>SUM(U55:U61)</f>
        <v>896</v>
      </c>
      <c r="V54" s="244">
        <f>SUM(V55:V61)</f>
        <v>857</v>
      </c>
      <c r="X54" s="176" t="str">
        <f t="shared" si="4"/>
        <v>〇</v>
      </c>
    </row>
    <row r="55" spans="1:24" ht="23.25" customHeight="1" x14ac:dyDescent="0.2">
      <c r="A55" s="115" t="s">
        <v>187</v>
      </c>
      <c r="B55" s="259">
        <f t="shared" si="21"/>
        <v>8</v>
      </c>
      <c r="C55" s="48">
        <v>2</v>
      </c>
      <c r="D55" s="48">
        <v>2</v>
      </c>
      <c r="E55" s="48">
        <v>2</v>
      </c>
      <c r="F55" s="48">
        <v>2</v>
      </c>
      <c r="G55" s="277">
        <f t="shared" ref="G55:G99" si="53">SUM(H55:J55)</f>
        <v>173</v>
      </c>
      <c r="H55" s="277">
        <f>L55+P55</f>
        <v>56</v>
      </c>
      <c r="I55" s="277">
        <f t="shared" ref="I55:I61" si="54">M55+Q55</f>
        <v>66</v>
      </c>
      <c r="J55" s="278">
        <f t="shared" ref="J55:J60" si="55">N55+R55</f>
        <v>51</v>
      </c>
      <c r="K55" s="279">
        <f t="shared" si="10"/>
        <v>169</v>
      </c>
      <c r="L55" s="163">
        <v>56</v>
      </c>
      <c r="M55" s="163">
        <v>63</v>
      </c>
      <c r="N55" s="163">
        <v>50</v>
      </c>
      <c r="O55" s="279">
        <f t="shared" si="11"/>
        <v>4</v>
      </c>
      <c r="P55" s="48"/>
      <c r="Q55" s="48">
        <v>3</v>
      </c>
      <c r="R55" s="59">
        <v>1</v>
      </c>
      <c r="S55" s="3"/>
      <c r="T55" s="290">
        <f t="shared" si="47"/>
        <v>173</v>
      </c>
      <c r="U55" s="19">
        <v>91</v>
      </c>
      <c r="V55" s="189">
        <v>82</v>
      </c>
      <c r="X55" s="176" t="str">
        <f t="shared" si="4"/>
        <v>〇</v>
      </c>
    </row>
    <row r="56" spans="1:24" ht="23.25" customHeight="1" x14ac:dyDescent="0.2">
      <c r="A56" s="116" t="s">
        <v>188</v>
      </c>
      <c r="B56" s="262">
        <f t="shared" si="21"/>
        <v>9</v>
      </c>
      <c r="C56" s="1">
        <v>2</v>
      </c>
      <c r="D56" s="1">
        <v>3</v>
      </c>
      <c r="E56" s="1">
        <v>2</v>
      </c>
      <c r="F56" s="1">
        <v>2</v>
      </c>
      <c r="G56" s="282">
        <f t="shared" si="53"/>
        <v>233</v>
      </c>
      <c r="H56" s="282">
        <f t="shared" ref="H56:H61" si="56">L56+P56</f>
        <v>73</v>
      </c>
      <c r="I56" s="282">
        <f t="shared" si="54"/>
        <v>85</v>
      </c>
      <c r="J56" s="283">
        <f t="shared" si="55"/>
        <v>75</v>
      </c>
      <c r="K56" s="282">
        <f t="shared" si="10"/>
        <v>226</v>
      </c>
      <c r="L56" s="151">
        <v>72</v>
      </c>
      <c r="M56" s="151">
        <v>84</v>
      </c>
      <c r="N56" s="151">
        <v>70</v>
      </c>
      <c r="O56" s="282">
        <f t="shared" si="11"/>
        <v>7</v>
      </c>
      <c r="P56" s="1">
        <v>1</v>
      </c>
      <c r="Q56" s="1">
        <v>1</v>
      </c>
      <c r="R56" s="76">
        <v>5</v>
      </c>
      <c r="S56" s="3"/>
      <c r="T56" s="284">
        <f t="shared" si="47"/>
        <v>233</v>
      </c>
      <c r="U56" s="21">
        <v>119</v>
      </c>
      <c r="V56" s="187">
        <v>114</v>
      </c>
      <c r="X56" s="176" t="str">
        <f t="shared" si="4"/>
        <v>〇</v>
      </c>
    </row>
    <row r="57" spans="1:24" ht="23.25" customHeight="1" x14ac:dyDescent="0.2">
      <c r="A57" s="116" t="s">
        <v>390</v>
      </c>
      <c r="B57" s="262">
        <f t="shared" ref="B57" si="57">SUM(C57:F57)</f>
        <v>3</v>
      </c>
      <c r="C57" s="1">
        <v>1</v>
      </c>
      <c r="D57" s="1">
        <v>1</v>
      </c>
      <c r="E57" s="1">
        <v>1</v>
      </c>
      <c r="F57" s="1"/>
      <c r="G57" s="282">
        <f t="shared" si="53"/>
        <v>29</v>
      </c>
      <c r="H57" s="282">
        <f t="shared" si="56"/>
        <v>10</v>
      </c>
      <c r="I57" s="282">
        <f t="shared" si="54"/>
        <v>9</v>
      </c>
      <c r="J57" s="283">
        <f t="shared" si="55"/>
        <v>10</v>
      </c>
      <c r="K57" s="282">
        <f t="shared" si="10"/>
        <v>29</v>
      </c>
      <c r="L57" s="151">
        <v>10</v>
      </c>
      <c r="M57" s="151">
        <v>9</v>
      </c>
      <c r="N57" s="151">
        <v>10</v>
      </c>
      <c r="O57" s="282">
        <f t="shared" si="11"/>
        <v>0</v>
      </c>
      <c r="P57" s="1"/>
      <c r="Q57" s="1"/>
      <c r="R57" s="76"/>
      <c r="S57" s="3"/>
      <c r="T57" s="284">
        <f t="shared" ref="T57" si="58">SUM(U57:V57)</f>
        <v>29</v>
      </c>
      <c r="U57" s="21">
        <v>13</v>
      </c>
      <c r="V57" s="187">
        <v>16</v>
      </c>
      <c r="X57" s="176" t="str">
        <f t="shared" si="4"/>
        <v>〇</v>
      </c>
    </row>
    <row r="58" spans="1:24" ht="23.25" customHeight="1" x14ac:dyDescent="0.2">
      <c r="A58" s="116" t="s">
        <v>189</v>
      </c>
      <c r="B58" s="262">
        <f t="shared" si="21"/>
        <v>15</v>
      </c>
      <c r="C58" s="1">
        <v>4</v>
      </c>
      <c r="D58" s="1">
        <v>4</v>
      </c>
      <c r="E58" s="1">
        <v>5</v>
      </c>
      <c r="F58" s="1">
        <v>2</v>
      </c>
      <c r="G58" s="282">
        <f t="shared" si="53"/>
        <v>498</v>
      </c>
      <c r="H58" s="282">
        <f t="shared" si="56"/>
        <v>161</v>
      </c>
      <c r="I58" s="282">
        <f t="shared" si="54"/>
        <v>155</v>
      </c>
      <c r="J58" s="283">
        <f t="shared" si="55"/>
        <v>182</v>
      </c>
      <c r="K58" s="282">
        <f t="shared" si="10"/>
        <v>489</v>
      </c>
      <c r="L58" s="151">
        <v>160</v>
      </c>
      <c r="M58" s="151">
        <v>151</v>
      </c>
      <c r="N58" s="151">
        <v>178</v>
      </c>
      <c r="O58" s="282">
        <f t="shared" si="11"/>
        <v>9</v>
      </c>
      <c r="P58" s="1">
        <v>1</v>
      </c>
      <c r="Q58" s="1">
        <v>4</v>
      </c>
      <c r="R58" s="76">
        <v>4</v>
      </c>
      <c r="S58" s="3"/>
      <c r="T58" s="284">
        <f t="shared" si="47"/>
        <v>498</v>
      </c>
      <c r="U58" s="21">
        <v>261</v>
      </c>
      <c r="V58" s="187">
        <v>237</v>
      </c>
      <c r="X58" s="176" t="str">
        <f t="shared" si="4"/>
        <v>〇</v>
      </c>
    </row>
    <row r="59" spans="1:24" ht="23.25" customHeight="1" x14ac:dyDescent="0.2">
      <c r="A59" s="116" t="s">
        <v>190</v>
      </c>
      <c r="B59" s="262">
        <f t="shared" si="21"/>
        <v>12</v>
      </c>
      <c r="C59" s="1">
        <v>3</v>
      </c>
      <c r="D59" s="1">
        <v>3</v>
      </c>
      <c r="E59" s="1">
        <v>3</v>
      </c>
      <c r="F59" s="1">
        <v>3</v>
      </c>
      <c r="G59" s="282">
        <f t="shared" si="53"/>
        <v>244</v>
      </c>
      <c r="H59" s="282">
        <f t="shared" si="56"/>
        <v>84</v>
      </c>
      <c r="I59" s="282">
        <f t="shared" si="54"/>
        <v>69</v>
      </c>
      <c r="J59" s="283">
        <f t="shared" si="55"/>
        <v>91</v>
      </c>
      <c r="K59" s="282">
        <f t="shared" si="10"/>
        <v>238</v>
      </c>
      <c r="L59" s="151">
        <v>82</v>
      </c>
      <c r="M59" s="151">
        <v>68</v>
      </c>
      <c r="N59" s="151">
        <v>88</v>
      </c>
      <c r="O59" s="282">
        <f t="shared" si="11"/>
        <v>6</v>
      </c>
      <c r="P59" s="1">
        <v>2</v>
      </c>
      <c r="Q59" s="1">
        <v>1</v>
      </c>
      <c r="R59" s="76">
        <v>3</v>
      </c>
      <c r="S59" s="3"/>
      <c r="T59" s="284">
        <f t="shared" si="47"/>
        <v>244</v>
      </c>
      <c r="U59" s="21">
        <v>120</v>
      </c>
      <c r="V59" s="187">
        <v>124</v>
      </c>
      <c r="X59" s="176" t="str">
        <f t="shared" si="4"/>
        <v>〇</v>
      </c>
    </row>
    <row r="60" spans="1:24" ht="23.25" customHeight="1" x14ac:dyDescent="0.2">
      <c r="A60" s="116" t="s">
        <v>191</v>
      </c>
      <c r="B60" s="262">
        <f t="shared" si="21"/>
        <v>13</v>
      </c>
      <c r="C60" s="1">
        <v>3</v>
      </c>
      <c r="D60" s="1">
        <v>4</v>
      </c>
      <c r="E60" s="1">
        <v>4</v>
      </c>
      <c r="F60" s="1">
        <v>2</v>
      </c>
      <c r="G60" s="282">
        <f t="shared" si="53"/>
        <v>371</v>
      </c>
      <c r="H60" s="282">
        <f t="shared" si="56"/>
        <v>110</v>
      </c>
      <c r="I60" s="282">
        <f t="shared" si="54"/>
        <v>130</v>
      </c>
      <c r="J60" s="283">
        <f t="shared" si="55"/>
        <v>131</v>
      </c>
      <c r="K60" s="282">
        <f t="shared" si="10"/>
        <v>360</v>
      </c>
      <c r="L60" s="151">
        <v>106</v>
      </c>
      <c r="M60" s="151">
        <v>129</v>
      </c>
      <c r="N60" s="151">
        <v>125</v>
      </c>
      <c r="O60" s="282">
        <f t="shared" si="11"/>
        <v>11</v>
      </c>
      <c r="P60" s="1">
        <v>4</v>
      </c>
      <c r="Q60" s="1">
        <v>1</v>
      </c>
      <c r="R60" s="76">
        <v>6</v>
      </c>
      <c r="S60" s="3"/>
      <c r="T60" s="284">
        <f t="shared" si="47"/>
        <v>371</v>
      </c>
      <c r="U60" s="21">
        <v>177</v>
      </c>
      <c r="V60" s="187">
        <v>194</v>
      </c>
      <c r="X60" s="176" t="str">
        <f t="shared" si="4"/>
        <v>〇</v>
      </c>
    </row>
    <row r="61" spans="1:24" ht="23.25" customHeight="1" x14ac:dyDescent="0.2">
      <c r="A61" s="117" t="s">
        <v>192</v>
      </c>
      <c r="B61" s="263">
        <f t="shared" si="21"/>
        <v>8</v>
      </c>
      <c r="C61" s="50">
        <v>2</v>
      </c>
      <c r="D61" s="50">
        <v>2</v>
      </c>
      <c r="E61" s="50">
        <v>2</v>
      </c>
      <c r="F61" s="50">
        <v>2</v>
      </c>
      <c r="G61" s="286">
        <f t="shared" si="53"/>
        <v>205</v>
      </c>
      <c r="H61" s="286">
        <f t="shared" si="56"/>
        <v>73</v>
      </c>
      <c r="I61" s="286">
        <f t="shared" si="54"/>
        <v>63</v>
      </c>
      <c r="J61" s="287">
        <f>N61+R61</f>
        <v>69</v>
      </c>
      <c r="K61" s="286">
        <f t="shared" si="10"/>
        <v>199</v>
      </c>
      <c r="L61" s="87">
        <v>71</v>
      </c>
      <c r="M61" s="87">
        <v>59</v>
      </c>
      <c r="N61" s="87">
        <v>69</v>
      </c>
      <c r="O61" s="286">
        <f t="shared" si="11"/>
        <v>6</v>
      </c>
      <c r="P61" s="50">
        <v>2</v>
      </c>
      <c r="Q61" s="50">
        <v>4</v>
      </c>
      <c r="R61" s="113"/>
      <c r="S61" s="3"/>
      <c r="T61" s="289">
        <f t="shared" si="47"/>
        <v>205</v>
      </c>
      <c r="U61" s="23">
        <v>115</v>
      </c>
      <c r="V61" s="188">
        <v>90</v>
      </c>
      <c r="X61" s="176" t="str">
        <f t="shared" si="4"/>
        <v>〇</v>
      </c>
    </row>
    <row r="62" spans="1:24" s="47" customFormat="1" ht="23.25" customHeight="1" x14ac:dyDescent="0.2">
      <c r="A62" s="114" t="s">
        <v>23</v>
      </c>
      <c r="B62" s="244">
        <f>IF(SUM(B63:B73)=SUM(C62:F62),SUM(C62:F62),"計が一致しません")</f>
        <v>127</v>
      </c>
      <c r="C62" s="243">
        <f>SUM(C63:C73)</f>
        <v>36</v>
      </c>
      <c r="D62" s="243">
        <f t="shared" ref="D62:F62" si="59">SUM(D63:D73)</f>
        <v>36</v>
      </c>
      <c r="E62" s="243">
        <f t="shared" si="59"/>
        <v>33</v>
      </c>
      <c r="F62" s="243">
        <f t="shared" si="59"/>
        <v>22</v>
      </c>
      <c r="G62" s="244">
        <f>IF(SUM(G63:G73)=SUM(H62:J62),SUM(H62:J62),"計が一致しません")</f>
        <v>3556</v>
      </c>
      <c r="H62" s="243">
        <f>SUM(H63:H73)</f>
        <v>1193</v>
      </c>
      <c r="I62" s="243">
        <f t="shared" ref="I62:J62" si="60">SUM(I63:I73)</f>
        <v>1198</v>
      </c>
      <c r="J62" s="244">
        <f t="shared" si="60"/>
        <v>1165</v>
      </c>
      <c r="K62" s="250">
        <f>IF(SUM(K63:K73)=SUM(L62:N62),SUM(L62:N62),"計が一致しません")</f>
        <v>3505</v>
      </c>
      <c r="L62" s="254">
        <f>SUM(L63:L73)</f>
        <v>1174</v>
      </c>
      <c r="M62" s="254">
        <f t="shared" ref="M62:N62" si="61">SUM(M63:M73)</f>
        <v>1179</v>
      </c>
      <c r="N62" s="250">
        <f t="shared" si="61"/>
        <v>1152</v>
      </c>
      <c r="O62" s="244">
        <f>IF(SUM(O63:O73)=SUM(P62:R62),SUM(P62:R62),"計が一致しません")</f>
        <v>51</v>
      </c>
      <c r="P62" s="250">
        <f>SUM(P63:P73)</f>
        <v>19</v>
      </c>
      <c r="Q62" s="250">
        <f t="shared" ref="Q62:R62" si="62">SUM(Q63:Q73)</f>
        <v>19</v>
      </c>
      <c r="R62" s="250">
        <f t="shared" si="62"/>
        <v>13</v>
      </c>
      <c r="S62" s="46"/>
      <c r="T62" s="244">
        <f>IF(SUM(T63:T73)=SUM(U62:V62),SUM(U62:V62),"計が一致しません")</f>
        <v>3556</v>
      </c>
      <c r="U62" s="244">
        <f>SUM(U63:U73)</f>
        <v>1811</v>
      </c>
      <c r="V62" s="244">
        <f>SUM(V63:V73)</f>
        <v>1745</v>
      </c>
      <c r="X62" s="176" t="str">
        <f t="shared" si="4"/>
        <v>〇</v>
      </c>
    </row>
    <row r="63" spans="1:24" ht="23.25" customHeight="1" x14ac:dyDescent="0.2">
      <c r="A63" s="115" t="s">
        <v>193</v>
      </c>
      <c r="B63" s="259">
        <f t="shared" si="21"/>
        <v>14</v>
      </c>
      <c r="C63" s="48">
        <v>5</v>
      </c>
      <c r="D63" s="48">
        <v>4</v>
      </c>
      <c r="E63" s="48">
        <v>4</v>
      </c>
      <c r="F63" s="48">
        <v>1</v>
      </c>
      <c r="G63" s="277">
        <f t="shared" si="53"/>
        <v>458</v>
      </c>
      <c r="H63" s="277">
        <f>L63+P63</f>
        <v>161</v>
      </c>
      <c r="I63" s="277">
        <f t="shared" ref="I63:I73" si="63">M63+Q63</f>
        <v>153</v>
      </c>
      <c r="J63" s="278">
        <f t="shared" ref="J63:J72" si="64">N63+R63</f>
        <v>144</v>
      </c>
      <c r="K63" s="279">
        <f t="shared" si="10"/>
        <v>457</v>
      </c>
      <c r="L63" s="163">
        <v>161</v>
      </c>
      <c r="M63" s="163">
        <v>153</v>
      </c>
      <c r="N63" s="163">
        <v>143</v>
      </c>
      <c r="O63" s="277">
        <f t="shared" si="11"/>
        <v>1</v>
      </c>
      <c r="P63" s="48"/>
      <c r="Q63" s="48"/>
      <c r="R63" s="59">
        <v>1</v>
      </c>
      <c r="S63" s="3"/>
      <c r="T63" s="290">
        <f t="shared" si="47"/>
        <v>458</v>
      </c>
      <c r="U63" s="19">
        <v>240</v>
      </c>
      <c r="V63" s="189">
        <v>218</v>
      </c>
      <c r="X63" s="176" t="str">
        <f t="shared" si="4"/>
        <v>〇</v>
      </c>
    </row>
    <row r="64" spans="1:24" ht="23.25" customHeight="1" x14ac:dyDescent="0.2">
      <c r="A64" s="116" t="s">
        <v>194</v>
      </c>
      <c r="B64" s="262">
        <f t="shared" si="21"/>
        <v>15</v>
      </c>
      <c r="C64" s="1">
        <v>5</v>
      </c>
      <c r="D64" s="1">
        <v>4</v>
      </c>
      <c r="E64" s="1">
        <v>4</v>
      </c>
      <c r="F64" s="1">
        <v>2</v>
      </c>
      <c r="G64" s="282">
        <f t="shared" si="53"/>
        <v>476</v>
      </c>
      <c r="H64" s="282">
        <f t="shared" ref="H64:H69" si="65">L64+P64</f>
        <v>165</v>
      </c>
      <c r="I64" s="282">
        <f t="shared" si="63"/>
        <v>152</v>
      </c>
      <c r="J64" s="283">
        <f t="shared" si="64"/>
        <v>159</v>
      </c>
      <c r="K64" s="282">
        <f t="shared" si="10"/>
        <v>470</v>
      </c>
      <c r="L64" s="151">
        <v>161</v>
      </c>
      <c r="M64" s="151">
        <v>151</v>
      </c>
      <c r="N64" s="151">
        <v>158</v>
      </c>
      <c r="O64" s="282">
        <f t="shared" si="11"/>
        <v>6</v>
      </c>
      <c r="P64" s="1">
        <v>4</v>
      </c>
      <c r="Q64" s="1">
        <v>1</v>
      </c>
      <c r="R64" s="76">
        <v>1</v>
      </c>
      <c r="S64" s="3"/>
      <c r="T64" s="284">
        <f t="shared" si="47"/>
        <v>476</v>
      </c>
      <c r="U64" s="21">
        <v>251</v>
      </c>
      <c r="V64" s="187">
        <v>225</v>
      </c>
      <c r="X64" s="176" t="str">
        <f t="shared" si="4"/>
        <v>〇</v>
      </c>
    </row>
    <row r="65" spans="1:24" ht="23.25" customHeight="1" x14ac:dyDescent="0.2">
      <c r="A65" s="116" t="s">
        <v>195</v>
      </c>
      <c r="B65" s="262">
        <f t="shared" si="21"/>
        <v>14</v>
      </c>
      <c r="C65" s="1">
        <v>3</v>
      </c>
      <c r="D65" s="1">
        <v>4</v>
      </c>
      <c r="E65" s="1">
        <v>4</v>
      </c>
      <c r="F65" s="1">
        <v>3</v>
      </c>
      <c r="G65" s="282">
        <f t="shared" si="53"/>
        <v>368</v>
      </c>
      <c r="H65" s="282">
        <f t="shared" si="65"/>
        <v>108</v>
      </c>
      <c r="I65" s="282">
        <f t="shared" si="63"/>
        <v>125</v>
      </c>
      <c r="J65" s="283">
        <f t="shared" si="64"/>
        <v>135</v>
      </c>
      <c r="K65" s="282">
        <f t="shared" si="10"/>
        <v>364</v>
      </c>
      <c r="L65" s="151">
        <v>106</v>
      </c>
      <c r="M65" s="151">
        <v>123</v>
      </c>
      <c r="N65" s="151">
        <v>135</v>
      </c>
      <c r="O65" s="282">
        <f t="shared" si="11"/>
        <v>4</v>
      </c>
      <c r="P65" s="1">
        <v>2</v>
      </c>
      <c r="Q65" s="1">
        <v>2</v>
      </c>
      <c r="R65" s="76"/>
      <c r="S65" s="3"/>
      <c r="T65" s="284">
        <f t="shared" si="47"/>
        <v>368</v>
      </c>
      <c r="U65" s="21">
        <v>182</v>
      </c>
      <c r="V65" s="187">
        <v>186</v>
      </c>
      <c r="X65" s="176" t="str">
        <f t="shared" si="4"/>
        <v>〇</v>
      </c>
    </row>
    <row r="66" spans="1:24" ht="23.25" customHeight="1" x14ac:dyDescent="0.2">
      <c r="A66" s="116" t="s">
        <v>196</v>
      </c>
      <c r="B66" s="262">
        <f t="shared" si="21"/>
        <v>12</v>
      </c>
      <c r="C66" s="1">
        <v>3</v>
      </c>
      <c r="D66" s="1">
        <v>4</v>
      </c>
      <c r="E66" s="1">
        <v>3</v>
      </c>
      <c r="F66" s="1">
        <v>2</v>
      </c>
      <c r="G66" s="282">
        <f t="shared" si="53"/>
        <v>366</v>
      </c>
      <c r="H66" s="282">
        <f t="shared" si="65"/>
        <v>113</v>
      </c>
      <c r="I66" s="282">
        <f t="shared" si="63"/>
        <v>140</v>
      </c>
      <c r="J66" s="283">
        <f t="shared" si="64"/>
        <v>113</v>
      </c>
      <c r="K66" s="282">
        <f t="shared" si="10"/>
        <v>358</v>
      </c>
      <c r="L66" s="151">
        <v>110</v>
      </c>
      <c r="M66" s="151">
        <v>138</v>
      </c>
      <c r="N66" s="151">
        <v>110</v>
      </c>
      <c r="O66" s="282">
        <f t="shared" si="11"/>
        <v>8</v>
      </c>
      <c r="P66" s="1">
        <v>3</v>
      </c>
      <c r="Q66" s="1">
        <v>2</v>
      </c>
      <c r="R66" s="76">
        <v>3</v>
      </c>
      <c r="S66" s="3"/>
      <c r="T66" s="284">
        <f t="shared" si="47"/>
        <v>366</v>
      </c>
      <c r="U66" s="21">
        <v>166</v>
      </c>
      <c r="V66" s="187">
        <v>200</v>
      </c>
      <c r="X66" s="176" t="str">
        <f t="shared" si="4"/>
        <v>〇</v>
      </c>
    </row>
    <row r="67" spans="1:24" ht="23.25" customHeight="1" x14ac:dyDescent="0.2">
      <c r="A67" s="116" t="s">
        <v>197</v>
      </c>
      <c r="B67" s="262">
        <f t="shared" si="21"/>
        <v>12</v>
      </c>
      <c r="C67" s="1">
        <v>3</v>
      </c>
      <c r="D67" s="1">
        <v>4</v>
      </c>
      <c r="E67" s="1">
        <v>3</v>
      </c>
      <c r="F67" s="1">
        <v>2</v>
      </c>
      <c r="G67" s="282">
        <f t="shared" si="53"/>
        <v>330</v>
      </c>
      <c r="H67" s="282">
        <f t="shared" si="65"/>
        <v>91</v>
      </c>
      <c r="I67" s="282">
        <f t="shared" si="63"/>
        <v>126</v>
      </c>
      <c r="J67" s="283">
        <f t="shared" si="64"/>
        <v>113</v>
      </c>
      <c r="K67" s="282">
        <f t="shared" si="10"/>
        <v>325</v>
      </c>
      <c r="L67" s="151">
        <v>90</v>
      </c>
      <c r="M67" s="151">
        <v>124</v>
      </c>
      <c r="N67" s="151">
        <v>111</v>
      </c>
      <c r="O67" s="282">
        <f t="shared" si="11"/>
        <v>5</v>
      </c>
      <c r="P67" s="1">
        <v>1</v>
      </c>
      <c r="Q67" s="1">
        <v>2</v>
      </c>
      <c r="R67" s="76">
        <v>2</v>
      </c>
      <c r="S67" s="3"/>
      <c r="T67" s="284">
        <f t="shared" si="47"/>
        <v>330</v>
      </c>
      <c r="U67" s="21">
        <v>169</v>
      </c>
      <c r="V67" s="187">
        <v>161</v>
      </c>
      <c r="X67" s="176" t="str">
        <f t="shared" si="4"/>
        <v>〇</v>
      </c>
    </row>
    <row r="68" spans="1:24" ht="23.25" customHeight="1" x14ac:dyDescent="0.2">
      <c r="A68" s="116" t="s">
        <v>198</v>
      </c>
      <c r="B68" s="262">
        <f t="shared" si="21"/>
        <v>11</v>
      </c>
      <c r="C68" s="1">
        <v>3</v>
      </c>
      <c r="D68" s="1">
        <v>3</v>
      </c>
      <c r="E68" s="1">
        <v>3</v>
      </c>
      <c r="F68" s="1">
        <v>2</v>
      </c>
      <c r="G68" s="282">
        <f t="shared" si="53"/>
        <v>285</v>
      </c>
      <c r="H68" s="282">
        <f t="shared" si="65"/>
        <v>89</v>
      </c>
      <c r="I68" s="282">
        <f t="shared" si="63"/>
        <v>100</v>
      </c>
      <c r="J68" s="283">
        <f t="shared" si="64"/>
        <v>96</v>
      </c>
      <c r="K68" s="282">
        <f t="shared" si="10"/>
        <v>278</v>
      </c>
      <c r="L68" s="151">
        <v>87</v>
      </c>
      <c r="M68" s="151">
        <v>96</v>
      </c>
      <c r="N68" s="151">
        <v>95</v>
      </c>
      <c r="O68" s="282">
        <f t="shared" si="11"/>
        <v>7</v>
      </c>
      <c r="P68" s="1">
        <v>2</v>
      </c>
      <c r="Q68" s="1">
        <v>4</v>
      </c>
      <c r="R68" s="76">
        <v>1</v>
      </c>
      <c r="S68" s="3"/>
      <c r="T68" s="284">
        <f t="shared" si="47"/>
        <v>285</v>
      </c>
      <c r="U68" s="21">
        <v>148</v>
      </c>
      <c r="V68" s="187">
        <v>137</v>
      </c>
      <c r="X68" s="176" t="str">
        <f t="shared" si="4"/>
        <v>〇</v>
      </c>
    </row>
    <row r="69" spans="1:24" ht="23.25" customHeight="1" x14ac:dyDescent="0.2">
      <c r="A69" s="116" t="s">
        <v>199</v>
      </c>
      <c r="B69" s="262">
        <f t="shared" si="21"/>
        <v>12</v>
      </c>
      <c r="C69" s="1">
        <v>4</v>
      </c>
      <c r="D69" s="1">
        <v>3</v>
      </c>
      <c r="E69" s="1">
        <v>3</v>
      </c>
      <c r="F69" s="1">
        <v>2</v>
      </c>
      <c r="G69" s="282">
        <f t="shared" si="53"/>
        <v>346</v>
      </c>
      <c r="H69" s="282">
        <f t="shared" si="65"/>
        <v>136</v>
      </c>
      <c r="I69" s="282">
        <f t="shared" si="63"/>
        <v>98</v>
      </c>
      <c r="J69" s="283">
        <f t="shared" si="64"/>
        <v>112</v>
      </c>
      <c r="K69" s="282">
        <f t="shared" si="10"/>
        <v>340</v>
      </c>
      <c r="L69" s="151">
        <v>135</v>
      </c>
      <c r="M69" s="151">
        <v>95</v>
      </c>
      <c r="N69" s="151">
        <v>110</v>
      </c>
      <c r="O69" s="282">
        <f t="shared" si="11"/>
        <v>6</v>
      </c>
      <c r="P69" s="1">
        <v>1</v>
      </c>
      <c r="Q69" s="1">
        <v>3</v>
      </c>
      <c r="R69" s="76">
        <v>2</v>
      </c>
      <c r="S69" s="3"/>
      <c r="T69" s="284">
        <f t="shared" si="47"/>
        <v>346</v>
      </c>
      <c r="U69" s="21">
        <v>178</v>
      </c>
      <c r="V69" s="187">
        <v>168</v>
      </c>
      <c r="X69" s="176" t="str">
        <f t="shared" si="4"/>
        <v>〇</v>
      </c>
    </row>
    <row r="70" spans="1:24" ht="23.25" customHeight="1" x14ac:dyDescent="0.2">
      <c r="A70" s="116" t="s">
        <v>200</v>
      </c>
      <c r="B70" s="262">
        <f t="shared" si="21"/>
        <v>8</v>
      </c>
      <c r="C70" s="1">
        <v>2</v>
      </c>
      <c r="D70" s="1">
        <v>2</v>
      </c>
      <c r="E70" s="1">
        <v>2</v>
      </c>
      <c r="F70" s="1">
        <v>2</v>
      </c>
      <c r="G70" s="282">
        <f t="shared" si="53"/>
        <v>202</v>
      </c>
      <c r="H70" s="282">
        <f>L70+P70</f>
        <v>74</v>
      </c>
      <c r="I70" s="282">
        <f>M70+Q70</f>
        <v>67</v>
      </c>
      <c r="J70" s="283">
        <f t="shared" si="64"/>
        <v>61</v>
      </c>
      <c r="K70" s="282">
        <f t="shared" si="10"/>
        <v>198</v>
      </c>
      <c r="L70" s="151">
        <v>73</v>
      </c>
      <c r="M70" s="151">
        <v>65</v>
      </c>
      <c r="N70" s="151">
        <v>60</v>
      </c>
      <c r="O70" s="282">
        <f t="shared" si="11"/>
        <v>4</v>
      </c>
      <c r="P70" s="1">
        <v>1</v>
      </c>
      <c r="Q70" s="1">
        <v>2</v>
      </c>
      <c r="R70" s="76">
        <v>1</v>
      </c>
      <c r="S70" s="3"/>
      <c r="T70" s="284">
        <f t="shared" si="47"/>
        <v>202</v>
      </c>
      <c r="U70" s="21">
        <v>115</v>
      </c>
      <c r="V70" s="187">
        <v>87</v>
      </c>
      <c r="X70" s="176" t="str">
        <f t="shared" ref="X70:X99" si="66">IF(G70=T70,"〇","不一致")</f>
        <v>〇</v>
      </c>
    </row>
    <row r="71" spans="1:24" ht="23.25" customHeight="1" x14ac:dyDescent="0.2">
      <c r="A71" s="116" t="s">
        <v>201</v>
      </c>
      <c r="B71" s="262">
        <f t="shared" si="21"/>
        <v>10</v>
      </c>
      <c r="C71" s="1">
        <v>3</v>
      </c>
      <c r="D71" s="1">
        <v>3</v>
      </c>
      <c r="E71" s="1">
        <v>2</v>
      </c>
      <c r="F71" s="1">
        <v>2</v>
      </c>
      <c r="G71" s="282">
        <f t="shared" si="53"/>
        <v>243</v>
      </c>
      <c r="H71" s="282">
        <f t="shared" ref="H71:H73" si="67">L71+P71</f>
        <v>87</v>
      </c>
      <c r="I71" s="282">
        <f t="shared" si="63"/>
        <v>80</v>
      </c>
      <c r="J71" s="283">
        <f t="shared" si="64"/>
        <v>76</v>
      </c>
      <c r="K71" s="282">
        <f t="shared" si="10"/>
        <v>238</v>
      </c>
      <c r="L71" s="151">
        <v>85</v>
      </c>
      <c r="M71" s="151">
        <v>78</v>
      </c>
      <c r="N71" s="151">
        <v>75</v>
      </c>
      <c r="O71" s="282">
        <f t="shared" si="11"/>
        <v>5</v>
      </c>
      <c r="P71" s="1">
        <v>2</v>
      </c>
      <c r="Q71" s="1">
        <v>2</v>
      </c>
      <c r="R71" s="76">
        <v>1</v>
      </c>
      <c r="S71" s="3"/>
      <c r="T71" s="284">
        <f t="shared" si="47"/>
        <v>243</v>
      </c>
      <c r="U71" s="21">
        <v>122</v>
      </c>
      <c r="V71" s="187">
        <v>121</v>
      </c>
      <c r="X71" s="176" t="str">
        <f t="shared" si="66"/>
        <v>〇</v>
      </c>
    </row>
    <row r="72" spans="1:24" ht="23.25" customHeight="1" x14ac:dyDescent="0.2">
      <c r="A72" s="116" t="s">
        <v>202</v>
      </c>
      <c r="B72" s="262">
        <f t="shared" si="21"/>
        <v>11</v>
      </c>
      <c r="C72" s="145">
        <v>3</v>
      </c>
      <c r="D72" s="145">
        <v>3</v>
      </c>
      <c r="E72" s="145">
        <v>3</v>
      </c>
      <c r="F72" s="145">
        <v>2</v>
      </c>
      <c r="G72" s="282">
        <f t="shared" si="53"/>
        <v>305</v>
      </c>
      <c r="H72" s="288">
        <f t="shared" si="67"/>
        <v>109</v>
      </c>
      <c r="I72" s="288">
        <f t="shared" si="63"/>
        <v>98</v>
      </c>
      <c r="J72" s="294">
        <f t="shared" si="64"/>
        <v>98</v>
      </c>
      <c r="K72" s="282">
        <f t="shared" ref="K72:K99" si="68">SUM(L72:N72)</f>
        <v>303</v>
      </c>
      <c r="L72" s="151">
        <v>107</v>
      </c>
      <c r="M72" s="151">
        <v>98</v>
      </c>
      <c r="N72" s="151">
        <v>98</v>
      </c>
      <c r="O72" s="282">
        <f t="shared" ref="O72:O99" si="69">SUM(P72:R72)</f>
        <v>2</v>
      </c>
      <c r="P72" s="145">
        <v>2</v>
      </c>
      <c r="Q72" s="145">
        <v>0</v>
      </c>
      <c r="R72" s="146"/>
      <c r="S72" s="3"/>
      <c r="T72" s="284">
        <f t="shared" si="47"/>
        <v>305</v>
      </c>
      <c r="U72" s="21">
        <v>147</v>
      </c>
      <c r="V72" s="187">
        <v>158</v>
      </c>
      <c r="X72" s="176" t="str">
        <f t="shared" si="66"/>
        <v>〇</v>
      </c>
    </row>
    <row r="73" spans="1:24" ht="23.25" customHeight="1" x14ac:dyDescent="0.2">
      <c r="A73" s="117" t="s">
        <v>203</v>
      </c>
      <c r="B73" s="263">
        <f t="shared" si="21"/>
        <v>8</v>
      </c>
      <c r="C73" s="50">
        <v>2</v>
      </c>
      <c r="D73" s="50">
        <v>2</v>
      </c>
      <c r="E73" s="50">
        <v>2</v>
      </c>
      <c r="F73" s="50">
        <v>2</v>
      </c>
      <c r="G73" s="286">
        <f t="shared" si="53"/>
        <v>177</v>
      </c>
      <c r="H73" s="286">
        <f t="shared" si="67"/>
        <v>60</v>
      </c>
      <c r="I73" s="286">
        <f t="shared" si="63"/>
        <v>59</v>
      </c>
      <c r="J73" s="287">
        <f>N73+R73</f>
        <v>58</v>
      </c>
      <c r="K73" s="288">
        <f t="shared" si="68"/>
        <v>174</v>
      </c>
      <c r="L73" s="159">
        <v>59</v>
      </c>
      <c r="M73" s="159">
        <v>58</v>
      </c>
      <c r="N73" s="159">
        <v>57</v>
      </c>
      <c r="O73" s="286">
        <f t="shared" si="69"/>
        <v>3</v>
      </c>
      <c r="P73" s="50">
        <v>1</v>
      </c>
      <c r="Q73" s="50">
        <v>1</v>
      </c>
      <c r="R73" s="113">
        <v>1</v>
      </c>
      <c r="S73" s="3"/>
      <c r="T73" s="289">
        <f t="shared" si="47"/>
        <v>177</v>
      </c>
      <c r="U73" s="23">
        <v>93</v>
      </c>
      <c r="V73" s="188">
        <v>84</v>
      </c>
      <c r="X73" s="176" t="str">
        <f t="shared" si="66"/>
        <v>〇</v>
      </c>
    </row>
    <row r="74" spans="1:24" s="47" customFormat="1" ht="23.25" customHeight="1" x14ac:dyDescent="0.2">
      <c r="A74" s="114" t="s">
        <v>24</v>
      </c>
      <c r="B74" s="244">
        <f>IF(SUM(B75:B85)=SUM(C74:F74),SUM(C74:F74),"計が一致しません")</f>
        <v>177</v>
      </c>
      <c r="C74" s="243">
        <f>SUM(C75:C85)</f>
        <v>51</v>
      </c>
      <c r="D74" s="243">
        <f t="shared" ref="D74:F74" si="70">SUM(D75:D85)</f>
        <v>49</v>
      </c>
      <c r="E74" s="243">
        <f t="shared" si="70"/>
        <v>50</v>
      </c>
      <c r="F74" s="243">
        <f t="shared" si="70"/>
        <v>27</v>
      </c>
      <c r="G74" s="244">
        <f>IF(SUM(G75:G85)=SUM(H74:J74),SUM(H74:J74),"計が一致しません")</f>
        <v>5450</v>
      </c>
      <c r="H74" s="243">
        <f>SUM(H75:H85)</f>
        <v>1867</v>
      </c>
      <c r="I74" s="243">
        <f t="shared" ref="I74:J74" si="71">SUM(I75:I85)</f>
        <v>1782</v>
      </c>
      <c r="J74" s="244">
        <f t="shared" si="71"/>
        <v>1801</v>
      </c>
      <c r="K74" s="250">
        <f>IF(SUM(K75:K85)=SUM(L74:N74),SUM(L74:N74),"計が一致しません")</f>
        <v>5354</v>
      </c>
      <c r="L74" s="254">
        <f>SUM(L75:L85)</f>
        <v>1841</v>
      </c>
      <c r="M74" s="254">
        <f t="shared" ref="M74:N74" si="72">SUM(M75:M85)</f>
        <v>1747</v>
      </c>
      <c r="N74" s="250">
        <f t="shared" si="72"/>
        <v>1766</v>
      </c>
      <c r="O74" s="244">
        <f>IF(SUM(O75:O85)=SUM(P74:R74),SUM(P74:R74),"計が一致しません")</f>
        <v>96</v>
      </c>
      <c r="P74" s="250">
        <f>SUM(P75:P85)</f>
        <v>26</v>
      </c>
      <c r="Q74" s="250">
        <f t="shared" ref="Q74:R74" si="73">SUM(Q75:Q85)</f>
        <v>35</v>
      </c>
      <c r="R74" s="250">
        <f t="shared" si="73"/>
        <v>35</v>
      </c>
      <c r="S74" s="46"/>
      <c r="T74" s="244">
        <f>IF(SUM(T75:T85)=SUM(U74:V74),SUM(U74:V74),"計が一致しません")</f>
        <v>5450</v>
      </c>
      <c r="U74" s="244">
        <f>SUM(U75:U85)</f>
        <v>2832</v>
      </c>
      <c r="V74" s="244">
        <f>SUM(V75:V85)</f>
        <v>2618</v>
      </c>
      <c r="X74" s="176" t="str">
        <f t="shared" si="66"/>
        <v>〇</v>
      </c>
    </row>
    <row r="75" spans="1:24" ht="23.25" customHeight="1" x14ac:dyDescent="0.2">
      <c r="A75" s="115" t="s">
        <v>204</v>
      </c>
      <c r="B75" s="259">
        <f t="shared" si="21"/>
        <v>16</v>
      </c>
      <c r="C75" s="48">
        <v>4</v>
      </c>
      <c r="D75" s="48">
        <v>5</v>
      </c>
      <c r="E75" s="48">
        <v>5</v>
      </c>
      <c r="F75" s="48">
        <v>2</v>
      </c>
      <c r="G75" s="277">
        <f t="shared" si="53"/>
        <v>469</v>
      </c>
      <c r="H75" s="277">
        <f>L75+P75</f>
        <v>141</v>
      </c>
      <c r="I75" s="277">
        <f t="shared" ref="I75:I85" si="74">M75+Q75</f>
        <v>167</v>
      </c>
      <c r="J75" s="278">
        <f t="shared" ref="J75:J84" si="75">N75+R75</f>
        <v>161</v>
      </c>
      <c r="K75" s="279">
        <f t="shared" si="68"/>
        <v>465</v>
      </c>
      <c r="L75" s="163">
        <v>140</v>
      </c>
      <c r="M75" s="163">
        <v>164</v>
      </c>
      <c r="N75" s="163">
        <v>161</v>
      </c>
      <c r="O75" s="277">
        <f t="shared" si="69"/>
        <v>4</v>
      </c>
      <c r="P75" s="48">
        <v>1</v>
      </c>
      <c r="Q75" s="48">
        <v>3</v>
      </c>
      <c r="R75" s="59"/>
      <c r="S75" s="3"/>
      <c r="T75" s="290">
        <f t="shared" ref="T75:T99" si="76">SUM(U75:V75)</f>
        <v>469</v>
      </c>
      <c r="U75" s="19">
        <v>233</v>
      </c>
      <c r="V75" s="189">
        <v>236</v>
      </c>
      <c r="X75" s="176" t="str">
        <f t="shared" si="66"/>
        <v>〇</v>
      </c>
    </row>
    <row r="76" spans="1:24" ht="23.25" customHeight="1" x14ac:dyDescent="0.2">
      <c r="A76" s="116" t="s">
        <v>205</v>
      </c>
      <c r="B76" s="262">
        <f t="shared" si="21"/>
        <v>15</v>
      </c>
      <c r="C76" s="1">
        <v>5</v>
      </c>
      <c r="D76" s="1">
        <v>4</v>
      </c>
      <c r="E76" s="1">
        <v>4</v>
      </c>
      <c r="F76" s="1">
        <v>2</v>
      </c>
      <c r="G76" s="282">
        <f t="shared" si="53"/>
        <v>494</v>
      </c>
      <c r="H76" s="282">
        <f t="shared" ref="H76:H81" si="77">L76+P76</f>
        <v>168</v>
      </c>
      <c r="I76" s="282">
        <f t="shared" si="74"/>
        <v>163</v>
      </c>
      <c r="J76" s="283">
        <f t="shared" si="75"/>
        <v>163</v>
      </c>
      <c r="K76" s="282">
        <f t="shared" si="68"/>
        <v>480</v>
      </c>
      <c r="L76" s="151">
        <v>162</v>
      </c>
      <c r="M76" s="151">
        <v>159</v>
      </c>
      <c r="N76" s="151">
        <v>159</v>
      </c>
      <c r="O76" s="282">
        <f t="shared" si="69"/>
        <v>14</v>
      </c>
      <c r="P76" s="1">
        <v>6</v>
      </c>
      <c r="Q76" s="1">
        <v>4</v>
      </c>
      <c r="R76" s="76">
        <v>4</v>
      </c>
      <c r="S76" s="3"/>
      <c r="T76" s="284">
        <f t="shared" si="76"/>
        <v>494</v>
      </c>
      <c r="U76" s="21">
        <v>272</v>
      </c>
      <c r="V76" s="187">
        <v>222</v>
      </c>
      <c r="X76" s="176" t="str">
        <f t="shared" si="66"/>
        <v>〇</v>
      </c>
    </row>
    <row r="77" spans="1:24" ht="23.25" customHeight="1" x14ac:dyDescent="0.2">
      <c r="A77" s="116" t="s">
        <v>206</v>
      </c>
      <c r="B77" s="262">
        <f t="shared" si="21"/>
        <v>13</v>
      </c>
      <c r="C77" s="1">
        <v>3</v>
      </c>
      <c r="D77" s="1">
        <v>4</v>
      </c>
      <c r="E77" s="1">
        <v>4</v>
      </c>
      <c r="F77" s="1">
        <v>2</v>
      </c>
      <c r="G77" s="282">
        <f t="shared" si="53"/>
        <v>380</v>
      </c>
      <c r="H77" s="282">
        <f t="shared" si="77"/>
        <v>116</v>
      </c>
      <c r="I77" s="282">
        <f t="shared" si="74"/>
        <v>126</v>
      </c>
      <c r="J77" s="283">
        <f t="shared" si="75"/>
        <v>138</v>
      </c>
      <c r="K77" s="282">
        <f t="shared" si="68"/>
        <v>376</v>
      </c>
      <c r="L77" s="151">
        <v>115</v>
      </c>
      <c r="M77" s="151">
        <v>125</v>
      </c>
      <c r="N77" s="151">
        <v>136</v>
      </c>
      <c r="O77" s="282">
        <f t="shared" si="69"/>
        <v>4</v>
      </c>
      <c r="P77" s="1">
        <v>1</v>
      </c>
      <c r="Q77" s="1">
        <v>1</v>
      </c>
      <c r="R77" s="76">
        <v>2</v>
      </c>
      <c r="S77" s="3"/>
      <c r="T77" s="284">
        <f t="shared" si="76"/>
        <v>380</v>
      </c>
      <c r="U77" s="21">
        <v>198</v>
      </c>
      <c r="V77" s="187">
        <v>182</v>
      </c>
      <c r="X77" s="176" t="str">
        <f t="shared" si="66"/>
        <v>〇</v>
      </c>
    </row>
    <row r="78" spans="1:24" ht="23.25" customHeight="1" x14ac:dyDescent="0.2">
      <c r="A78" s="116" t="s">
        <v>207</v>
      </c>
      <c r="B78" s="262">
        <f t="shared" si="21"/>
        <v>14</v>
      </c>
      <c r="C78" s="1">
        <v>4</v>
      </c>
      <c r="D78" s="1">
        <v>4</v>
      </c>
      <c r="E78" s="1">
        <v>4</v>
      </c>
      <c r="F78" s="1">
        <v>2</v>
      </c>
      <c r="G78" s="282">
        <f t="shared" si="53"/>
        <v>447</v>
      </c>
      <c r="H78" s="282">
        <f t="shared" si="77"/>
        <v>160</v>
      </c>
      <c r="I78" s="282">
        <f>M78+Q78</f>
        <v>141</v>
      </c>
      <c r="J78" s="283">
        <f t="shared" si="75"/>
        <v>146</v>
      </c>
      <c r="K78" s="282">
        <f t="shared" si="68"/>
        <v>440</v>
      </c>
      <c r="L78" s="151">
        <v>159</v>
      </c>
      <c r="M78" s="151">
        <v>137</v>
      </c>
      <c r="N78" s="151">
        <v>144</v>
      </c>
      <c r="O78" s="282">
        <f t="shared" si="69"/>
        <v>7</v>
      </c>
      <c r="P78" s="1">
        <v>1</v>
      </c>
      <c r="Q78" s="1">
        <v>4</v>
      </c>
      <c r="R78" s="76">
        <v>2</v>
      </c>
      <c r="S78" s="3"/>
      <c r="T78" s="284">
        <f t="shared" si="76"/>
        <v>447</v>
      </c>
      <c r="U78" s="21">
        <v>247</v>
      </c>
      <c r="V78" s="187">
        <v>200</v>
      </c>
      <c r="X78" s="176" t="str">
        <f t="shared" si="66"/>
        <v>〇</v>
      </c>
    </row>
    <row r="79" spans="1:24" ht="23.25" customHeight="1" x14ac:dyDescent="0.2">
      <c r="A79" s="116" t="s">
        <v>208</v>
      </c>
      <c r="B79" s="262">
        <f t="shared" si="21"/>
        <v>19</v>
      </c>
      <c r="C79" s="1">
        <v>6</v>
      </c>
      <c r="D79" s="1">
        <v>5</v>
      </c>
      <c r="E79" s="1">
        <v>5</v>
      </c>
      <c r="F79" s="1">
        <v>3</v>
      </c>
      <c r="G79" s="282">
        <f t="shared" si="53"/>
        <v>587</v>
      </c>
      <c r="H79" s="282">
        <f t="shared" si="77"/>
        <v>216</v>
      </c>
      <c r="I79" s="282">
        <f t="shared" si="74"/>
        <v>203</v>
      </c>
      <c r="J79" s="283">
        <f t="shared" si="75"/>
        <v>168</v>
      </c>
      <c r="K79" s="282">
        <f t="shared" si="68"/>
        <v>577</v>
      </c>
      <c r="L79" s="151">
        <v>212</v>
      </c>
      <c r="M79" s="151">
        <v>200</v>
      </c>
      <c r="N79" s="151">
        <v>165</v>
      </c>
      <c r="O79" s="282">
        <f t="shared" si="69"/>
        <v>10</v>
      </c>
      <c r="P79" s="1">
        <v>4</v>
      </c>
      <c r="Q79" s="1">
        <v>3</v>
      </c>
      <c r="R79" s="76">
        <v>3</v>
      </c>
      <c r="S79" s="3"/>
      <c r="T79" s="284">
        <f t="shared" si="76"/>
        <v>587</v>
      </c>
      <c r="U79" s="21">
        <v>295</v>
      </c>
      <c r="V79" s="187">
        <v>292</v>
      </c>
      <c r="X79" s="176" t="str">
        <f t="shared" si="66"/>
        <v>〇</v>
      </c>
    </row>
    <row r="80" spans="1:24" ht="23.25" customHeight="1" x14ac:dyDescent="0.2">
      <c r="A80" s="116" t="s">
        <v>209</v>
      </c>
      <c r="B80" s="262">
        <f t="shared" ref="B80:B99" si="78">SUM(C80:F80)</f>
        <v>22</v>
      </c>
      <c r="C80" s="1">
        <v>6</v>
      </c>
      <c r="D80" s="1">
        <v>6</v>
      </c>
      <c r="E80" s="1">
        <v>7</v>
      </c>
      <c r="F80" s="1">
        <v>3</v>
      </c>
      <c r="G80" s="282">
        <f t="shared" si="53"/>
        <v>708</v>
      </c>
      <c r="H80" s="282">
        <f t="shared" si="77"/>
        <v>234</v>
      </c>
      <c r="I80" s="282">
        <f t="shared" si="74"/>
        <v>228</v>
      </c>
      <c r="J80" s="283">
        <f t="shared" si="75"/>
        <v>246</v>
      </c>
      <c r="K80" s="282">
        <f t="shared" si="68"/>
        <v>696</v>
      </c>
      <c r="L80" s="151">
        <v>232</v>
      </c>
      <c r="M80" s="151">
        <v>223</v>
      </c>
      <c r="N80" s="151">
        <v>241</v>
      </c>
      <c r="O80" s="282">
        <f t="shared" si="69"/>
        <v>12</v>
      </c>
      <c r="P80" s="1">
        <v>2</v>
      </c>
      <c r="Q80" s="1">
        <v>5</v>
      </c>
      <c r="R80" s="76">
        <v>5</v>
      </c>
      <c r="S80" s="3"/>
      <c r="T80" s="284">
        <f t="shared" si="76"/>
        <v>708</v>
      </c>
      <c r="U80" s="21">
        <v>350</v>
      </c>
      <c r="V80" s="187">
        <v>358</v>
      </c>
      <c r="X80" s="176" t="str">
        <f t="shared" si="66"/>
        <v>〇</v>
      </c>
    </row>
    <row r="81" spans="1:24" ht="23.25" customHeight="1" x14ac:dyDescent="0.2">
      <c r="A81" s="116" t="s">
        <v>210</v>
      </c>
      <c r="B81" s="262">
        <f t="shared" si="78"/>
        <v>15</v>
      </c>
      <c r="C81" s="1">
        <v>4</v>
      </c>
      <c r="D81" s="1">
        <v>4</v>
      </c>
      <c r="E81" s="1">
        <v>5</v>
      </c>
      <c r="F81" s="1">
        <v>2</v>
      </c>
      <c r="G81" s="282">
        <f t="shared" si="53"/>
        <v>453</v>
      </c>
      <c r="H81" s="282">
        <f t="shared" si="77"/>
        <v>155</v>
      </c>
      <c r="I81" s="282">
        <f t="shared" si="74"/>
        <v>131</v>
      </c>
      <c r="J81" s="283">
        <f t="shared" si="75"/>
        <v>167</v>
      </c>
      <c r="K81" s="282">
        <f t="shared" si="68"/>
        <v>449</v>
      </c>
      <c r="L81" s="151">
        <v>153</v>
      </c>
      <c r="M81" s="151">
        <v>131</v>
      </c>
      <c r="N81" s="151">
        <v>165</v>
      </c>
      <c r="O81" s="282">
        <f t="shared" si="69"/>
        <v>4</v>
      </c>
      <c r="P81" s="1">
        <v>2</v>
      </c>
      <c r="Q81" s="1"/>
      <c r="R81" s="76">
        <v>2</v>
      </c>
      <c r="S81" s="3"/>
      <c r="T81" s="284">
        <f t="shared" si="76"/>
        <v>453</v>
      </c>
      <c r="U81" s="21">
        <v>238</v>
      </c>
      <c r="V81" s="187">
        <v>215</v>
      </c>
      <c r="X81" s="176" t="str">
        <f t="shared" si="66"/>
        <v>〇</v>
      </c>
    </row>
    <row r="82" spans="1:24" ht="21.75" customHeight="1" x14ac:dyDescent="0.2">
      <c r="A82" s="116" t="s">
        <v>211</v>
      </c>
      <c r="B82" s="262">
        <f t="shared" si="78"/>
        <v>21</v>
      </c>
      <c r="C82" s="1">
        <v>6</v>
      </c>
      <c r="D82" s="1">
        <v>5</v>
      </c>
      <c r="E82" s="1">
        <v>5</v>
      </c>
      <c r="F82" s="1">
        <v>5</v>
      </c>
      <c r="G82" s="282">
        <f t="shared" si="53"/>
        <v>593</v>
      </c>
      <c r="H82" s="282">
        <f>L82+P82</f>
        <v>207</v>
      </c>
      <c r="I82" s="282">
        <f t="shared" si="74"/>
        <v>189</v>
      </c>
      <c r="J82" s="283">
        <f t="shared" si="75"/>
        <v>197</v>
      </c>
      <c r="K82" s="282">
        <f t="shared" si="68"/>
        <v>570</v>
      </c>
      <c r="L82" s="151">
        <v>202</v>
      </c>
      <c r="M82" s="151">
        <v>183</v>
      </c>
      <c r="N82" s="151">
        <v>185</v>
      </c>
      <c r="O82" s="282">
        <f t="shared" si="69"/>
        <v>23</v>
      </c>
      <c r="P82" s="1">
        <v>5</v>
      </c>
      <c r="Q82" s="1">
        <v>6</v>
      </c>
      <c r="R82" s="76">
        <v>12</v>
      </c>
      <c r="S82" s="3"/>
      <c r="T82" s="284">
        <f t="shared" si="76"/>
        <v>593</v>
      </c>
      <c r="U82" s="21">
        <v>330</v>
      </c>
      <c r="V82" s="187">
        <v>263</v>
      </c>
      <c r="X82" s="176" t="str">
        <f t="shared" si="66"/>
        <v>〇</v>
      </c>
    </row>
    <row r="83" spans="1:24" ht="23.25" customHeight="1" x14ac:dyDescent="0.2">
      <c r="A83" s="116" t="s">
        <v>212</v>
      </c>
      <c r="B83" s="262">
        <f t="shared" si="78"/>
        <v>18</v>
      </c>
      <c r="C83" s="1">
        <v>6</v>
      </c>
      <c r="D83" s="1">
        <v>5</v>
      </c>
      <c r="E83" s="1">
        <v>5</v>
      </c>
      <c r="F83" s="1">
        <v>2</v>
      </c>
      <c r="G83" s="282">
        <f t="shared" si="53"/>
        <v>591</v>
      </c>
      <c r="H83" s="282">
        <f t="shared" ref="H83:H85" si="79">L83+P83</f>
        <v>216</v>
      </c>
      <c r="I83" s="282">
        <f t="shared" si="74"/>
        <v>197</v>
      </c>
      <c r="J83" s="283">
        <f t="shared" si="75"/>
        <v>178</v>
      </c>
      <c r="K83" s="282">
        <f t="shared" si="68"/>
        <v>585</v>
      </c>
      <c r="L83" s="151">
        <v>214</v>
      </c>
      <c r="M83" s="151">
        <v>194</v>
      </c>
      <c r="N83" s="151">
        <v>177</v>
      </c>
      <c r="O83" s="282">
        <f t="shared" si="69"/>
        <v>6</v>
      </c>
      <c r="P83" s="1">
        <v>2</v>
      </c>
      <c r="Q83" s="1">
        <v>3</v>
      </c>
      <c r="R83" s="76">
        <v>1</v>
      </c>
      <c r="S83" s="3"/>
      <c r="T83" s="284">
        <f t="shared" si="76"/>
        <v>591</v>
      </c>
      <c r="U83" s="21">
        <v>293</v>
      </c>
      <c r="V83" s="187">
        <v>298</v>
      </c>
      <c r="X83" s="176" t="str">
        <f t="shared" si="66"/>
        <v>〇</v>
      </c>
    </row>
    <row r="84" spans="1:24" ht="23.25" customHeight="1" x14ac:dyDescent="0.2">
      <c r="A84" s="116" t="s">
        <v>213</v>
      </c>
      <c r="B84" s="262">
        <f t="shared" si="78"/>
        <v>15</v>
      </c>
      <c r="C84" s="1">
        <v>4</v>
      </c>
      <c r="D84" s="1">
        <v>5</v>
      </c>
      <c r="E84" s="1">
        <v>4</v>
      </c>
      <c r="F84" s="1">
        <v>2</v>
      </c>
      <c r="G84" s="282">
        <f t="shared" si="53"/>
        <v>472</v>
      </c>
      <c r="H84" s="282">
        <f t="shared" si="79"/>
        <v>152</v>
      </c>
      <c r="I84" s="282">
        <f t="shared" si="74"/>
        <v>165</v>
      </c>
      <c r="J84" s="283">
        <f t="shared" si="75"/>
        <v>155</v>
      </c>
      <c r="K84" s="282">
        <f t="shared" si="68"/>
        <v>467</v>
      </c>
      <c r="L84" s="151">
        <v>151</v>
      </c>
      <c r="M84" s="151">
        <v>162</v>
      </c>
      <c r="N84" s="151">
        <v>154</v>
      </c>
      <c r="O84" s="282">
        <f t="shared" si="69"/>
        <v>5</v>
      </c>
      <c r="P84" s="1">
        <v>1</v>
      </c>
      <c r="Q84" s="1">
        <v>3</v>
      </c>
      <c r="R84" s="76">
        <v>1</v>
      </c>
      <c r="S84" s="3"/>
      <c r="T84" s="284">
        <f t="shared" si="76"/>
        <v>472</v>
      </c>
      <c r="U84" s="21">
        <v>243</v>
      </c>
      <c r="V84" s="187">
        <v>229</v>
      </c>
      <c r="X84" s="176" t="str">
        <f t="shared" si="66"/>
        <v>〇</v>
      </c>
    </row>
    <row r="85" spans="1:24" ht="23.25" customHeight="1" x14ac:dyDescent="0.2">
      <c r="A85" s="117" t="s">
        <v>214</v>
      </c>
      <c r="B85" s="263">
        <f t="shared" si="78"/>
        <v>9</v>
      </c>
      <c r="C85" s="50">
        <v>3</v>
      </c>
      <c r="D85" s="50">
        <v>2</v>
      </c>
      <c r="E85" s="50">
        <v>2</v>
      </c>
      <c r="F85" s="50">
        <v>2</v>
      </c>
      <c r="G85" s="286">
        <f t="shared" si="53"/>
        <v>256</v>
      </c>
      <c r="H85" s="286">
        <f t="shared" si="79"/>
        <v>102</v>
      </c>
      <c r="I85" s="286">
        <f t="shared" si="74"/>
        <v>72</v>
      </c>
      <c r="J85" s="287">
        <f>N85+R85</f>
        <v>82</v>
      </c>
      <c r="K85" s="286">
        <f t="shared" si="68"/>
        <v>249</v>
      </c>
      <c r="L85" s="87">
        <v>101</v>
      </c>
      <c r="M85" s="87">
        <v>69</v>
      </c>
      <c r="N85" s="87">
        <v>79</v>
      </c>
      <c r="O85" s="286">
        <f t="shared" si="69"/>
        <v>7</v>
      </c>
      <c r="P85" s="50">
        <v>1</v>
      </c>
      <c r="Q85" s="50">
        <v>3</v>
      </c>
      <c r="R85" s="113">
        <v>3</v>
      </c>
      <c r="S85" s="3"/>
      <c r="T85" s="289">
        <f t="shared" si="76"/>
        <v>256</v>
      </c>
      <c r="U85" s="23">
        <v>133</v>
      </c>
      <c r="V85" s="188">
        <v>123</v>
      </c>
      <c r="X85" s="176" t="str">
        <f t="shared" si="66"/>
        <v>〇</v>
      </c>
    </row>
    <row r="86" spans="1:24" s="45" customFormat="1" ht="23.25" customHeight="1" x14ac:dyDescent="0.2">
      <c r="A86" s="118" t="s">
        <v>25</v>
      </c>
      <c r="B86" s="244">
        <f>IF(SUM(B87:B99)=SUM(C86:F86),SUM(C86:F86),"計が一致しません")</f>
        <v>210</v>
      </c>
      <c r="C86" s="274">
        <f>SUM(C87:C99)</f>
        <v>61</v>
      </c>
      <c r="D86" s="274">
        <f t="shared" ref="D86:F86" si="80">SUM(D87:D99)</f>
        <v>59</v>
      </c>
      <c r="E86" s="274">
        <f t="shared" si="80"/>
        <v>62</v>
      </c>
      <c r="F86" s="274">
        <f t="shared" si="80"/>
        <v>28</v>
      </c>
      <c r="G86" s="244">
        <f>IF(SUM(G87:G99)=SUM(H86:J86),SUM(H86:J86),"計が一致しません")</f>
        <v>6584</v>
      </c>
      <c r="H86" s="274">
        <f>SUM(H87:H99)</f>
        <v>2195</v>
      </c>
      <c r="I86" s="274">
        <f t="shared" ref="I86:J86" si="81">SUM(I87:I99)</f>
        <v>2175</v>
      </c>
      <c r="J86" s="291">
        <f t="shared" si="81"/>
        <v>2214</v>
      </c>
      <c r="K86" s="250">
        <f>IF(SUM(K87:K99)=SUM(L86:N86),SUM(L86:N86),"計が一致しません")</f>
        <v>6500</v>
      </c>
      <c r="L86" s="292">
        <f>SUM(L87:L99)</f>
        <v>2170</v>
      </c>
      <c r="M86" s="292">
        <f t="shared" ref="M86:N86" si="82">SUM(M87:M99)</f>
        <v>2147</v>
      </c>
      <c r="N86" s="293">
        <f t="shared" si="82"/>
        <v>2183</v>
      </c>
      <c r="O86" s="244">
        <f>IF(SUM(O87:O99)=SUM(P86:R86),SUM(P86:R86),"計が一致しません")</f>
        <v>84</v>
      </c>
      <c r="P86" s="274">
        <f>SUM(P87:P99)</f>
        <v>25</v>
      </c>
      <c r="Q86" s="274">
        <f t="shared" ref="Q86:R86" si="83">SUM(Q87:Q99)</f>
        <v>28</v>
      </c>
      <c r="R86" s="293">
        <f t="shared" si="83"/>
        <v>31</v>
      </c>
      <c r="S86" s="51"/>
      <c r="T86" s="244">
        <f>IF(SUM(T87:T99)=SUM(U86:V86),SUM(U86:V86),"計が一致しません")</f>
        <v>6584</v>
      </c>
      <c r="U86" s="250">
        <f>SUM(U87:U99)</f>
        <v>3405</v>
      </c>
      <c r="V86" s="250">
        <f>SUM(V87:V99)</f>
        <v>3179</v>
      </c>
      <c r="X86" s="176" t="str">
        <f t="shared" si="66"/>
        <v>〇</v>
      </c>
    </row>
    <row r="87" spans="1:24" ht="23.25" customHeight="1" x14ac:dyDescent="0.2">
      <c r="A87" s="115" t="s">
        <v>215</v>
      </c>
      <c r="B87" s="259">
        <f t="shared" si="78"/>
        <v>21</v>
      </c>
      <c r="C87" s="48">
        <v>6</v>
      </c>
      <c r="D87" s="48">
        <v>6</v>
      </c>
      <c r="E87" s="48">
        <v>7</v>
      </c>
      <c r="F87" s="48">
        <v>2</v>
      </c>
      <c r="G87" s="277">
        <f t="shared" si="53"/>
        <v>730</v>
      </c>
      <c r="H87" s="277">
        <f>L87+P87</f>
        <v>234</v>
      </c>
      <c r="I87" s="277">
        <f t="shared" ref="I87:I99" si="84">M87+Q87</f>
        <v>236</v>
      </c>
      <c r="J87" s="278">
        <f t="shared" ref="J87:J98" si="85">N87+R87</f>
        <v>260</v>
      </c>
      <c r="K87" s="279">
        <f t="shared" si="68"/>
        <v>721</v>
      </c>
      <c r="L87" s="163">
        <v>228</v>
      </c>
      <c r="M87" s="163">
        <v>234</v>
      </c>
      <c r="N87" s="163">
        <v>259</v>
      </c>
      <c r="O87" s="277">
        <f t="shared" si="69"/>
        <v>9</v>
      </c>
      <c r="P87" s="48">
        <v>6</v>
      </c>
      <c r="Q87" s="48">
        <v>2</v>
      </c>
      <c r="R87" s="59">
        <v>1</v>
      </c>
      <c r="S87" s="3"/>
      <c r="T87" s="290">
        <f>SUM(U87:V87)</f>
        <v>730</v>
      </c>
      <c r="U87" s="19">
        <v>370</v>
      </c>
      <c r="V87" s="189">
        <v>360</v>
      </c>
      <c r="X87" s="176" t="str">
        <f t="shared" si="66"/>
        <v>〇</v>
      </c>
    </row>
    <row r="88" spans="1:24" ht="23.25" customHeight="1" x14ac:dyDescent="0.2">
      <c r="A88" s="116" t="s">
        <v>216</v>
      </c>
      <c r="B88" s="262">
        <f t="shared" si="78"/>
        <v>20</v>
      </c>
      <c r="C88" s="1">
        <v>6</v>
      </c>
      <c r="D88" s="1">
        <v>6</v>
      </c>
      <c r="E88" s="1">
        <v>6</v>
      </c>
      <c r="F88" s="1">
        <v>2</v>
      </c>
      <c r="G88" s="282">
        <f t="shared" si="53"/>
        <v>653</v>
      </c>
      <c r="H88" s="282">
        <f t="shared" ref="H88:H93" si="86">L88+P88</f>
        <v>225</v>
      </c>
      <c r="I88" s="282">
        <f t="shared" si="84"/>
        <v>202</v>
      </c>
      <c r="J88" s="283">
        <f t="shared" si="85"/>
        <v>226</v>
      </c>
      <c r="K88" s="282">
        <f t="shared" si="68"/>
        <v>645</v>
      </c>
      <c r="L88" s="151">
        <v>224</v>
      </c>
      <c r="M88" s="151">
        <v>200</v>
      </c>
      <c r="N88" s="151">
        <v>221</v>
      </c>
      <c r="O88" s="282">
        <f t="shared" si="69"/>
        <v>8</v>
      </c>
      <c r="P88" s="1">
        <v>1</v>
      </c>
      <c r="Q88" s="1">
        <v>2</v>
      </c>
      <c r="R88" s="76">
        <v>5</v>
      </c>
      <c r="S88" s="3"/>
      <c r="T88" s="284">
        <f t="shared" si="76"/>
        <v>653</v>
      </c>
      <c r="U88" s="21">
        <v>352</v>
      </c>
      <c r="V88" s="187">
        <v>301</v>
      </c>
      <c r="X88" s="176" t="str">
        <f t="shared" si="66"/>
        <v>〇</v>
      </c>
    </row>
    <row r="89" spans="1:24" ht="23.25" customHeight="1" x14ac:dyDescent="0.2">
      <c r="A89" s="116" t="s">
        <v>217</v>
      </c>
      <c r="B89" s="262">
        <f t="shared" si="78"/>
        <v>34</v>
      </c>
      <c r="C89" s="1">
        <v>11</v>
      </c>
      <c r="D89" s="1">
        <v>10</v>
      </c>
      <c r="E89" s="1">
        <v>10</v>
      </c>
      <c r="F89" s="1">
        <v>3</v>
      </c>
      <c r="G89" s="282">
        <f t="shared" si="53"/>
        <v>1188</v>
      </c>
      <c r="H89" s="282">
        <f t="shared" si="86"/>
        <v>418</v>
      </c>
      <c r="I89" s="282">
        <f t="shared" si="84"/>
        <v>376</v>
      </c>
      <c r="J89" s="283">
        <f t="shared" si="85"/>
        <v>394</v>
      </c>
      <c r="K89" s="282">
        <f t="shared" si="68"/>
        <v>1175</v>
      </c>
      <c r="L89" s="151">
        <v>415</v>
      </c>
      <c r="M89" s="151">
        <v>369</v>
      </c>
      <c r="N89" s="151">
        <v>391</v>
      </c>
      <c r="O89" s="282">
        <f t="shared" si="69"/>
        <v>13</v>
      </c>
      <c r="P89" s="1">
        <v>3</v>
      </c>
      <c r="Q89" s="1">
        <v>7</v>
      </c>
      <c r="R89" s="76">
        <v>3</v>
      </c>
      <c r="S89" s="3"/>
      <c r="T89" s="284">
        <f t="shared" si="76"/>
        <v>1188</v>
      </c>
      <c r="U89" s="21">
        <v>602</v>
      </c>
      <c r="V89" s="187">
        <v>586</v>
      </c>
      <c r="X89" s="176" t="str">
        <f t="shared" si="66"/>
        <v>〇</v>
      </c>
    </row>
    <row r="90" spans="1:24" ht="23.25" customHeight="1" x14ac:dyDescent="0.2">
      <c r="A90" s="116" t="s">
        <v>218</v>
      </c>
      <c r="B90" s="262">
        <f t="shared" si="78"/>
        <v>21</v>
      </c>
      <c r="C90" s="1">
        <v>6</v>
      </c>
      <c r="D90" s="1">
        <v>6</v>
      </c>
      <c r="E90" s="1">
        <v>6</v>
      </c>
      <c r="F90" s="1">
        <v>3</v>
      </c>
      <c r="G90" s="282">
        <f t="shared" si="53"/>
        <v>677</v>
      </c>
      <c r="H90" s="282">
        <f t="shared" si="86"/>
        <v>233</v>
      </c>
      <c r="I90" s="282">
        <f t="shared" si="84"/>
        <v>230</v>
      </c>
      <c r="J90" s="283">
        <f t="shared" si="85"/>
        <v>214</v>
      </c>
      <c r="K90" s="282">
        <f t="shared" si="68"/>
        <v>666</v>
      </c>
      <c r="L90" s="151">
        <v>231</v>
      </c>
      <c r="M90" s="151">
        <v>227</v>
      </c>
      <c r="N90" s="151">
        <v>208</v>
      </c>
      <c r="O90" s="282">
        <f t="shared" si="69"/>
        <v>11</v>
      </c>
      <c r="P90" s="1">
        <v>2</v>
      </c>
      <c r="Q90" s="1">
        <v>3</v>
      </c>
      <c r="R90" s="76">
        <v>6</v>
      </c>
      <c r="S90" s="3"/>
      <c r="T90" s="284">
        <f t="shared" si="76"/>
        <v>677</v>
      </c>
      <c r="U90" s="21">
        <v>344</v>
      </c>
      <c r="V90" s="187">
        <v>333</v>
      </c>
      <c r="X90" s="176" t="str">
        <f t="shared" si="66"/>
        <v>〇</v>
      </c>
    </row>
    <row r="91" spans="1:24" ht="23.25" customHeight="1" x14ac:dyDescent="0.2">
      <c r="A91" s="116" t="s">
        <v>219</v>
      </c>
      <c r="B91" s="262">
        <f t="shared" si="78"/>
        <v>12</v>
      </c>
      <c r="C91" s="1">
        <v>3</v>
      </c>
      <c r="D91" s="1">
        <v>3</v>
      </c>
      <c r="E91" s="1">
        <v>4</v>
      </c>
      <c r="F91" s="1">
        <v>2</v>
      </c>
      <c r="G91" s="282">
        <f t="shared" si="53"/>
        <v>335</v>
      </c>
      <c r="H91" s="282">
        <f t="shared" si="86"/>
        <v>117</v>
      </c>
      <c r="I91" s="282">
        <f t="shared" si="84"/>
        <v>94</v>
      </c>
      <c r="J91" s="283">
        <f t="shared" si="85"/>
        <v>124</v>
      </c>
      <c r="K91" s="282">
        <f t="shared" si="68"/>
        <v>333</v>
      </c>
      <c r="L91" s="151">
        <v>117</v>
      </c>
      <c r="M91" s="151">
        <v>92</v>
      </c>
      <c r="N91" s="151">
        <v>124</v>
      </c>
      <c r="O91" s="282">
        <f t="shared" si="69"/>
        <v>2</v>
      </c>
      <c r="P91" s="1"/>
      <c r="Q91" s="1">
        <v>2</v>
      </c>
      <c r="R91" s="76"/>
      <c r="S91" s="3"/>
      <c r="T91" s="284">
        <f t="shared" si="76"/>
        <v>335</v>
      </c>
      <c r="U91" s="21">
        <v>190</v>
      </c>
      <c r="V91" s="187">
        <v>145</v>
      </c>
      <c r="X91" s="176" t="str">
        <f t="shared" si="66"/>
        <v>〇</v>
      </c>
    </row>
    <row r="92" spans="1:24" ht="23.25" customHeight="1" x14ac:dyDescent="0.2">
      <c r="A92" s="116" t="s">
        <v>220</v>
      </c>
      <c r="B92" s="262">
        <f t="shared" si="78"/>
        <v>10</v>
      </c>
      <c r="C92" s="1">
        <v>2</v>
      </c>
      <c r="D92" s="1">
        <v>3</v>
      </c>
      <c r="E92" s="1">
        <v>3</v>
      </c>
      <c r="F92" s="1">
        <v>2</v>
      </c>
      <c r="G92" s="282">
        <f t="shared" si="53"/>
        <v>284</v>
      </c>
      <c r="H92" s="282">
        <f t="shared" si="86"/>
        <v>77</v>
      </c>
      <c r="I92" s="282">
        <f t="shared" si="84"/>
        <v>114</v>
      </c>
      <c r="J92" s="283">
        <f t="shared" si="85"/>
        <v>93</v>
      </c>
      <c r="K92" s="282">
        <f t="shared" si="68"/>
        <v>280</v>
      </c>
      <c r="L92" s="151">
        <v>76</v>
      </c>
      <c r="M92" s="151">
        <v>113</v>
      </c>
      <c r="N92" s="151">
        <v>91</v>
      </c>
      <c r="O92" s="282">
        <f t="shared" si="69"/>
        <v>4</v>
      </c>
      <c r="P92" s="1">
        <v>1</v>
      </c>
      <c r="Q92" s="1">
        <v>1</v>
      </c>
      <c r="R92" s="76">
        <v>2</v>
      </c>
      <c r="S92" s="3"/>
      <c r="T92" s="284">
        <f t="shared" si="76"/>
        <v>284</v>
      </c>
      <c r="U92" s="21">
        <v>136</v>
      </c>
      <c r="V92" s="187">
        <v>148</v>
      </c>
      <c r="X92" s="176" t="str">
        <f t="shared" si="66"/>
        <v>〇</v>
      </c>
    </row>
    <row r="93" spans="1:24" ht="23.25" customHeight="1" x14ac:dyDescent="0.2">
      <c r="A93" s="116" t="s">
        <v>221</v>
      </c>
      <c r="B93" s="262">
        <f t="shared" si="78"/>
        <v>10</v>
      </c>
      <c r="C93" s="1">
        <v>3</v>
      </c>
      <c r="D93" s="1">
        <v>3</v>
      </c>
      <c r="E93" s="1">
        <v>3</v>
      </c>
      <c r="F93" s="1">
        <v>1</v>
      </c>
      <c r="G93" s="282">
        <f t="shared" si="53"/>
        <v>305</v>
      </c>
      <c r="H93" s="282">
        <f t="shared" si="86"/>
        <v>104</v>
      </c>
      <c r="I93" s="282">
        <f t="shared" si="84"/>
        <v>105</v>
      </c>
      <c r="J93" s="283">
        <f t="shared" si="85"/>
        <v>96</v>
      </c>
      <c r="K93" s="282">
        <f t="shared" si="68"/>
        <v>299</v>
      </c>
      <c r="L93" s="151">
        <v>103</v>
      </c>
      <c r="M93" s="151">
        <v>101</v>
      </c>
      <c r="N93" s="151">
        <v>95</v>
      </c>
      <c r="O93" s="282">
        <f t="shared" si="69"/>
        <v>6</v>
      </c>
      <c r="P93" s="1">
        <v>1</v>
      </c>
      <c r="Q93" s="1">
        <v>4</v>
      </c>
      <c r="R93" s="76">
        <v>1</v>
      </c>
      <c r="S93" s="3"/>
      <c r="T93" s="284">
        <f t="shared" si="76"/>
        <v>305</v>
      </c>
      <c r="U93" s="21">
        <v>152</v>
      </c>
      <c r="V93" s="187">
        <v>153</v>
      </c>
      <c r="X93" s="176" t="str">
        <f t="shared" si="66"/>
        <v>〇</v>
      </c>
    </row>
    <row r="94" spans="1:24" ht="23.25" customHeight="1" x14ac:dyDescent="0.2">
      <c r="A94" s="116" t="s">
        <v>222</v>
      </c>
      <c r="B94" s="262">
        <f t="shared" si="78"/>
        <v>25</v>
      </c>
      <c r="C94" s="1">
        <v>7</v>
      </c>
      <c r="D94" s="1">
        <v>7</v>
      </c>
      <c r="E94" s="1">
        <v>7</v>
      </c>
      <c r="F94" s="1">
        <v>4</v>
      </c>
      <c r="G94" s="282">
        <f t="shared" si="53"/>
        <v>781</v>
      </c>
      <c r="H94" s="282">
        <f>L94+P94</f>
        <v>258</v>
      </c>
      <c r="I94" s="282">
        <f t="shared" si="84"/>
        <v>273</v>
      </c>
      <c r="J94" s="283">
        <f t="shared" si="85"/>
        <v>250</v>
      </c>
      <c r="K94" s="282">
        <f t="shared" si="68"/>
        <v>768</v>
      </c>
      <c r="L94" s="151">
        <v>254</v>
      </c>
      <c r="M94" s="151">
        <v>270</v>
      </c>
      <c r="N94" s="151">
        <v>244</v>
      </c>
      <c r="O94" s="282">
        <f t="shared" si="69"/>
        <v>13</v>
      </c>
      <c r="P94" s="1">
        <v>4</v>
      </c>
      <c r="Q94" s="1">
        <v>3</v>
      </c>
      <c r="R94" s="76">
        <v>6</v>
      </c>
      <c r="S94" s="3"/>
      <c r="T94" s="284">
        <f t="shared" si="76"/>
        <v>781</v>
      </c>
      <c r="U94" s="21">
        <v>425</v>
      </c>
      <c r="V94" s="187">
        <v>356</v>
      </c>
      <c r="X94" s="176" t="str">
        <f t="shared" si="66"/>
        <v>〇</v>
      </c>
    </row>
    <row r="95" spans="1:24" ht="23.25" customHeight="1" x14ac:dyDescent="0.2">
      <c r="A95" s="116" t="s">
        <v>223</v>
      </c>
      <c r="B95" s="262">
        <f t="shared" si="78"/>
        <v>13</v>
      </c>
      <c r="C95" s="1">
        <v>4</v>
      </c>
      <c r="D95" s="1">
        <v>4</v>
      </c>
      <c r="E95" s="1">
        <v>3</v>
      </c>
      <c r="F95" s="1">
        <v>2</v>
      </c>
      <c r="G95" s="282">
        <f t="shared" si="53"/>
        <v>391</v>
      </c>
      <c r="H95" s="282">
        <f t="shared" ref="H95:H99" si="87">L95+P95</f>
        <v>123</v>
      </c>
      <c r="I95" s="282">
        <f t="shared" si="84"/>
        <v>146</v>
      </c>
      <c r="J95" s="283">
        <f t="shared" si="85"/>
        <v>122</v>
      </c>
      <c r="K95" s="282">
        <f t="shared" si="68"/>
        <v>386</v>
      </c>
      <c r="L95" s="151">
        <v>121</v>
      </c>
      <c r="M95" s="151">
        <v>145</v>
      </c>
      <c r="N95" s="151">
        <v>120</v>
      </c>
      <c r="O95" s="282">
        <f t="shared" si="69"/>
        <v>5</v>
      </c>
      <c r="P95" s="1">
        <v>2</v>
      </c>
      <c r="Q95" s="1">
        <v>1</v>
      </c>
      <c r="R95" s="76">
        <v>2</v>
      </c>
      <c r="S95" s="3"/>
      <c r="T95" s="284">
        <f t="shared" si="76"/>
        <v>391</v>
      </c>
      <c r="U95" s="21">
        <v>189</v>
      </c>
      <c r="V95" s="187">
        <v>202</v>
      </c>
      <c r="X95" s="176" t="str">
        <f t="shared" si="66"/>
        <v>〇</v>
      </c>
    </row>
    <row r="96" spans="1:24" ht="23.25" customHeight="1" x14ac:dyDescent="0.2">
      <c r="A96" s="116" t="s">
        <v>224</v>
      </c>
      <c r="B96" s="262">
        <f t="shared" si="78"/>
        <v>16</v>
      </c>
      <c r="C96" s="1">
        <v>5</v>
      </c>
      <c r="D96" s="1">
        <v>4</v>
      </c>
      <c r="E96" s="1">
        <v>5</v>
      </c>
      <c r="F96" s="1">
        <v>2</v>
      </c>
      <c r="G96" s="282">
        <f t="shared" si="53"/>
        <v>480</v>
      </c>
      <c r="H96" s="282">
        <f t="shared" si="87"/>
        <v>164</v>
      </c>
      <c r="I96" s="282">
        <f t="shared" si="84"/>
        <v>148</v>
      </c>
      <c r="J96" s="283">
        <f t="shared" si="85"/>
        <v>168</v>
      </c>
      <c r="K96" s="282">
        <f t="shared" si="68"/>
        <v>474</v>
      </c>
      <c r="L96" s="151">
        <v>163</v>
      </c>
      <c r="M96" s="151">
        <v>147</v>
      </c>
      <c r="N96" s="151">
        <v>164</v>
      </c>
      <c r="O96" s="282">
        <f t="shared" si="69"/>
        <v>6</v>
      </c>
      <c r="P96" s="1">
        <v>1</v>
      </c>
      <c r="Q96" s="1">
        <v>1</v>
      </c>
      <c r="R96" s="76">
        <v>4</v>
      </c>
      <c r="S96" s="3"/>
      <c r="T96" s="284">
        <f t="shared" si="76"/>
        <v>480</v>
      </c>
      <c r="U96" s="21">
        <v>242</v>
      </c>
      <c r="V96" s="187">
        <v>238</v>
      </c>
      <c r="X96" s="176" t="str">
        <f t="shared" si="66"/>
        <v>〇</v>
      </c>
    </row>
    <row r="97" spans="1:24" ht="23.25" customHeight="1" x14ac:dyDescent="0.2">
      <c r="A97" s="116" t="s">
        <v>225</v>
      </c>
      <c r="B97" s="262">
        <f t="shared" si="78"/>
        <v>10</v>
      </c>
      <c r="C97" s="1">
        <v>3</v>
      </c>
      <c r="D97" s="1">
        <v>3</v>
      </c>
      <c r="E97" s="1">
        <v>3</v>
      </c>
      <c r="F97" s="1">
        <v>1</v>
      </c>
      <c r="G97" s="282">
        <f t="shared" si="53"/>
        <v>295</v>
      </c>
      <c r="H97" s="282">
        <f t="shared" si="87"/>
        <v>82</v>
      </c>
      <c r="I97" s="282">
        <f t="shared" si="84"/>
        <v>100</v>
      </c>
      <c r="J97" s="283">
        <f t="shared" si="85"/>
        <v>113</v>
      </c>
      <c r="K97" s="282">
        <f t="shared" si="68"/>
        <v>294</v>
      </c>
      <c r="L97" s="151">
        <v>81</v>
      </c>
      <c r="M97" s="151">
        <v>100</v>
      </c>
      <c r="N97" s="151">
        <v>113</v>
      </c>
      <c r="O97" s="282">
        <f t="shared" si="69"/>
        <v>1</v>
      </c>
      <c r="P97" s="1">
        <v>1</v>
      </c>
      <c r="Q97" s="1"/>
      <c r="R97" s="76"/>
      <c r="S97" s="3"/>
      <c r="T97" s="284">
        <f t="shared" si="76"/>
        <v>295</v>
      </c>
      <c r="U97" s="21">
        <v>155</v>
      </c>
      <c r="V97" s="187">
        <v>140</v>
      </c>
      <c r="X97" s="176" t="str">
        <f t="shared" si="66"/>
        <v>〇</v>
      </c>
    </row>
    <row r="98" spans="1:24" ht="23.25" customHeight="1" x14ac:dyDescent="0.2">
      <c r="A98" s="116" t="s">
        <v>226</v>
      </c>
      <c r="B98" s="262">
        <f t="shared" si="78"/>
        <v>4</v>
      </c>
      <c r="C98" s="1">
        <v>1</v>
      </c>
      <c r="D98" s="1">
        <v>1</v>
      </c>
      <c r="E98" s="1">
        <v>1</v>
      </c>
      <c r="F98" s="1">
        <v>1</v>
      </c>
      <c r="G98" s="282">
        <f t="shared" si="53"/>
        <v>95</v>
      </c>
      <c r="H98" s="282">
        <f t="shared" si="87"/>
        <v>34</v>
      </c>
      <c r="I98" s="282">
        <f t="shared" si="84"/>
        <v>29</v>
      </c>
      <c r="J98" s="283">
        <f t="shared" si="85"/>
        <v>32</v>
      </c>
      <c r="K98" s="282">
        <f t="shared" si="68"/>
        <v>94</v>
      </c>
      <c r="L98" s="151">
        <v>33</v>
      </c>
      <c r="M98" s="151">
        <v>29</v>
      </c>
      <c r="N98" s="151">
        <v>32</v>
      </c>
      <c r="O98" s="282">
        <f t="shared" si="69"/>
        <v>1</v>
      </c>
      <c r="P98" s="1">
        <v>1</v>
      </c>
      <c r="Q98" s="1">
        <v>0</v>
      </c>
      <c r="R98" s="76"/>
      <c r="S98" s="3"/>
      <c r="T98" s="284">
        <f t="shared" si="76"/>
        <v>95</v>
      </c>
      <c r="U98" s="21">
        <v>52</v>
      </c>
      <c r="V98" s="187">
        <v>43</v>
      </c>
      <c r="X98" s="176" t="str">
        <f t="shared" si="66"/>
        <v>〇</v>
      </c>
    </row>
    <row r="99" spans="1:24" ht="23.25" customHeight="1" x14ac:dyDescent="0.2">
      <c r="A99" s="117" t="s">
        <v>227</v>
      </c>
      <c r="B99" s="263">
        <f t="shared" si="78"/>
        <v>14</v>
      </c>
      <c r="C99" s="50">
        <v>4</v>
      </c>
      <c r="D99" s="50">
        <v>3</v>
      </c>
      <c r="E99" s="50">
        <v>4</v>
      </c>
      <c r="F99" s="50">
        <v>3</v>
      </c>
      <c r="G99" s="286">
        <f t="shared" si="53"/>
        <v>370</v>
      </c>
      <c r="H99" s="286">
        <f t="shared" si="87"/>
        <v>126</v>
      </c>
      <c r="I99" s="286">
        <f t="shared" si="84"/>
        <v>122</v>
      </c>
      <c r="J99" s="287">
        <f>N99+R99</f>
        <v>122</v>
      </c>
      <c r="K99" s="286">
        <f t="shared" si="68"/>
        <v>365</v>
      </c>
      <c r="L99" s="87">
        <v>124</v>
      </c>
      <c r="M99" s="87">
        <v>120</v>
      </c>
      <c r="N99" s="87">
        <v>121</v>
      </c>
      <c r="O99" s="286">
        <f t="shared" si="69"/>
        <v>5</v>
      </c>
      <c r="P99" s="50">
        <v>2</v>
      </c>
      <c r="Q99" s="50">
        <v>2</v>
      </c>
      <c r="R99" s="113">
        <v>1</v>
      </c>
      <c r="S99" s="3"/>
      <c r="T99" s="289">
        <f t="shared" si="76"/>
        <v>370</v>
      </c>
      <c r="U99" s="23">
        <v>196</v>
      </c>
      <c r="V99" s="188">
        <v>174</v>
      </c>
      <c r="X99" s="176" t="str">
        <f t="shared" si="66"/>
        <v>〇</v>
      </c>
    </row>
    <row r="100" spans="1:24" ht="23.25" customHeight="1" x14ac:dyDescent="0.15">
      <c r="A100" s="349"/>
      <c r="B100" s="52"/>
      <c r="C100" s="52"/>
      <c r="D100" s="52"/>
      <c r="E100" s="52"/>
      <c r="F100" s="52"/>
      <c r="O100" s="52"/>
      <c r="P100" s="52"/>
      <c r="Q100" s="52"/>
      <c r="R100" s="42"/>
      <c r="X100" s="181"/>
    </row>
    <row r="101" spans="1:24" ht="23.25" customHeight="1" x14ac:dyDescent="0.15">
      <c r="A101" s="349"/>
      <c r="B101" s="52"/>
      <c r="C101" s="52"/>
      <c r="D101" s="52"/>
      <c r="E101" s="52"/>
      <c r="F101" s="52"/>
      <c r="O101" s="52"/>
      <c r="P101" s="52"/>
      <c r="Q101" s="52"/>
      <c r="R101" s="42"/>
      <c r="X101" s="181"/>
    </row>
    <row r="102" spans="1:24" ht="23.25" customHeight="1" x14ac:dyDescent="0.15">
      <c r="B102" s="53"/>
      <c r="C102" s="53"/>
      <c r="D102" s="53"/>
      <c r="E102" s="53"/>
      <c r="F102" s="53"/>
      <c r="K102" s="53"/>
      <c r="L102" s="53"/>
      <c r="M102" s="53"/>
      <c r="N102" s="53"/>
      <c r="O102" s="53"/>
      <c r="P102" s="53"/>
      <c r="Q102" s="53"/>
      <c r="R102" s="54"/>
      <c r="S102" s="53"/>
      <c r="T102" s="53"/>
      <c r="U102" s="40"/>
      <c r="X102" s="181"/>
    </row>
    <row r="103" spans="1:24" ht="23.25" customHeight="1" x14ac:dyDescent="0.15">
      <c r="B103" s="52"/>
      <c r="C103" s="52"/>
      <c r="D103" s="52"/>
      <c r="E103" s="52"/>
      <c r="F103" s="52"/>
      <c r="K103" s="52"/>
      <c r="L103" s="52"/>
      <c r="M103" s="52"/>
      <c r="N103" s="52"/>
      <c r="O103" s="52"/>
      <c r="P103" s="52"/>
      <c r="Q103" s="52"/>
      <c r="R103" s="42"/>
      <c r="S103" s="52"/>
      <c r="T103" s="52"/>
      <c r="U103" s="33"/>
      <c r="X103" s="181"/>
    </row>
    <row r="104" spans="1:24" ht="23.25" customHeight="1" x14ac:dyDescent="0.15">
      <c r="A104" s="55"/>
      <c r="X104" s="181"/>
    </row>
    <row r="105" spans="1:24" ht="23.25" customHeight="1" x14ac:dyDescent="0.15">
      <c r="A105" s="55"/>
      <c r="B105" s="53"/>
      <c r="C105" s="53"/>
      <c r="D105" s="53"/>
      <c r="E105" s="53"/>
      <c r="F105" s="53"/>
      <c r="K105" s="53"/>
      <c r="L105" s="53"/>
      <c r="M105" s="53"/>
      <c r="N105" s="53"/>
      <c r="O105" s="53"/>
      <c r="P105" s="53"/>
      <c r="Q105" s="53"/>
      <c r="R105" s="54"/>
      <c r="S105" s="53"/>
      <c r="T105" s="53"/>
      <c r="U105" s="40"/>
      <c r="X105" s="181"/>
    </row>
    <row r="106" spans="1:24" ht="23.25" customHeight="1" x14ac:dyDescent="0.15">
      <c r="A106" s="55"/>
      <c r="B106" s="52"/>
      <c r="C106" s="52"/>
      <c r="D106" s="52"/>
      <c r="E106" s="52"/>
      <c r="F106" s="52"/>
      <c r="K106" s="52"/>
      <c r="L106" s="52"/>
      <c r="M106" s="52"/>
      <c r="N106" s="52"/>
      <c r="O106" s="52"/>
      <c r="P106" s="52"/>
      <c r="Q106" s="52"/>
      <c r="R106" s="42"/>
      <c r="S106" s="52"/>
      <c r="T106" s="52"/>
      <c r="U106" s="33"/>
      <c r="X106" s="181"/>
    </row>
    <row r="107" spans="1:24" ht="23.25" customHeight="1" x14ac:dyDescent="0.15">
      <c r="A107" s="55"/>
      <c r="X107" s="181"/>
    </row>
    <row r="108" spans="1:24" ht="23.25" customHeight="1" x14ac:dyDescent="0.15">
      <c r="A108" s="55"/>
      <c r="X108" s="181"/>
    </row>
    <row r="109" spans="1:24" ht="23.25" customHeight="1" x14ac:dyDescent="0.15">
      <c r="A109" s="55"/>
      <c r="X109" s="181"/>
    </row>
    <row r="110" spans="1:24" ht="30" customHeight="1" x14ac:dyDescent="0.15">
      <c r="A110" s="4"/>
      <c r="B110" s="56"/>
      <c r="C110" s="56"/>
      <c r="D110" s="56"/>
      <c r="E110" s="56"/>
      <c r="F110" s="56"/>
      <c r="K110" s="56"/>
      <c r="L110" s="56"/>
      <c r="M110" s="56"/>
      <c r="N110" s="56"/>
      <c r="O110" s="56"/>
      <c r="P110" s="56"/>
      <c r="Q110" s="56"/>
      <c r="R110" s="57"/>
      <c r="X110" s="181"/>
    </row>
    <row r="111" spans="1:24" ht="23.25" customHeight="1" x14ac:dyDescent="0.15">
      <c r="A111" s="55"/>
      <c r="X111" s="181"/>
    </row>
    <row r="112" spans="1:24" ht="23.25" customHeight="1" x14ac:dyDescent="0.15">
      <c r="A112" s="55"/>
      <c r="X112" s="181"/>
    </row>
    <row r="113" spans="24:24" ht="23.25" customHeight="1" x14ac:dyDescent="0.15">
      <c r="X113" s="181"/>
    </row>
    <row r="114" spans="24:24" ht="23.25" customHeight="1" x14ac:dyDescent="0.15">
      <c r="X114" s="181"/>
    </row>
    <row r="115" spans="24:24" ht="23.25" customHeight="1" x14ac:dyDescent="0.15">
      <c r="X115" s="181"/>
    </row>
    <row r="116" spans="24:24" ht="23.25" customHeight="1" x14ac:dyDescent="0.15">
      <c r="X116" s="181"/>
    </row>
    <row r="117" spans="24:24" ht="23.25" customHeight="1" x14ac:dyDescent="0.15">
      <c r="X117" s="181"/>
    </row>
    <row r="118" spans="24:24" ht="23.25" customHeight="1" x14ac:dyDescent="0.15">
      <c r="X118" s="181"/>
    </row>
    <row r="119" spans="24:24" ht="23.25" customHeight="1" x14ac:dyDescent="0.15">
      <c r="X119" s="181"/>
    </row>
    <row r="120" spans="24:24" ht="23.25" customHeight="1" x14ac:dyDescent="0.15">
      <c r="X120" s="181"/>
    </row>
    <row r="121" spans="24:24" ht="23.25" customHeight="1" x14ac:dyDescent="0.15">
      <c r="X121" s="181"/>
    </row>
    <row r="122" spans="24:24" ht="23.25" customHeight="1" x14ac:dyDescent="0.15">
      <c r="X122" s="181"/>
    </row>
    <row r="123" spans="24:24" ht="23.25" customHeight="1" x14ac:dyDescent="0.15">
      <c r="X123" s="181"/>
    </row>
    <row r="124" spans="24:24" ht="23.25" customHeight="1" x14ac:dyDescent="0.15">
      <c r="X124" s="181"/>
    </row>
    <row r="125" spans="24:24" ht="23.25" customHeight="1" x14ac:dyDescent="0.15">
      <c r="X125" s="181"/>
    </row>
    <row r="126" spans="24:24" ht="23.25" customHeight="1" x14ac:dyDescent="0.15">
      <c r="X126" s="181"/>
    </row>
    <row r="127" spans="24:24" ht="23.25" customHeight="1" x14ac:dyDescent="0.15">
      <c r="X127" s="181"/>
    </row>
    <row r="128" spans="24:24" ht="23.25" customHeight="1" x14ac:dyDescent="0.15">
      <c r="X128" s="181"/>
    </row>
    <row r="129" spans="24:24" ht="23.25" customHeight="1" x14ac:dyDescent="0.15">
      <c r="X129" s="181"/>
    </row>
    <row r="130" spans="24:24" ht="23.25" customHeight="1" x14ac:dyDescent="0.15">
      <c r="X130" s="181"/>
    </row>
    <row r="131" spans="24:24" ht="23.25" customHeight="1" x14ac:dyDescent="0.15">
      <c r="X131" s="181"/>
    </row>
    <row r="132" spans="24:24" ht="23.25" customHeight="1" x14ac:dyDescent="0.15">
      <c r="X132" s="181"/>
    </row>
    <row r="133" spans="24:24" ht="23.25" customHeight="1" x14ac:dyDescent="0.15">
      <c r="X133" s="181"/>
    </row>
    <row r="134" spans="24:24" ht="23.25" customHeight="1" x14ac:dyDescent="0.15">
      <c r="X134" s="181"/>
    </row>
    <row r="135" spans="24:24" ht="23.25" customHeight="1" x14ac:dyDescent="0.15">
      <c r="X135" s="181"/>
    </row>
    <row r="136" spans="24:24" ht="23.25" customHeight="1" x14ac:dyDescent="0.15">
      <c r="X136" s="181"/>
    </row>
    <row r="137" spans="24:24" ht="23.25" customHeight="1" x14ac:dyDescent="0.15">
      <c r="X137" s="181"/>
    </row>
    <row r="138" spans="24:24" ht="23.25" customHeight="1" x14ac:dyDescent="0.15">
      <c r="X138" s="181"/>
    </row>
    <row r="139" spans="24:24" ht="23.25" customHeight="1" x14ac:dyDescent="0.15">
      <c r="X139" s="181"/>
    </row>
    <row r="140" spans="24:24" ht="23.25" customHeight="1" x14ac:dyDescent="0.15">
      <c r="X140" s="181"/>
    </row>
    <row r="141" spans="24:24" ht="23.25" customHeight="1" x14ac:dyDescent="0.15">
      <c r="X141" s="181"/>
    </row>
    <row r="142" spans="24:24" ht="23.25" customHeight="1" x14ac:dyDescent="0.15">
      <c r="X142" s="181"/>
    </row>
    <row r="143" spans="24:24" ht="23.25" customHeight="1" x14ac:dyDescent="0.15">
      <c r="X143" s="181"/>
    </row>
    <row r="144" spans="24:24" ht="23.25" customHeight="1" x14ac:dyDescent="0.15">
      <c r="X144" s="181"/>
    </row>
    <row r="145" spans="24:24" ht="23.25" customHeight="1" x14ac:dyDescent="0.15">
      <c r="X145" s="181"/>
    </row>
    <row r="146" spans="24:24" ht="23.25" customHeight="1" x14ac:dyDescent="0.15">
      <c r="X146" s="181"/>
    </row>
    <row r="147" spans="24:24" ht="23.25" customHeight="1" x14ac:dyDescent="0.15">
      <c r="X147" s="181"/>
    </row>
    <row r="148" spans="24:24" ht="23.25" customHeight="1" x14ac:dyDescent="0.15">
      <c r="X148" s="181"/>
    </row>
    <row r="149" spans="24:24" ht="23.25" customHeight="1" x14ac:dyDescent="0.15">
      <c r="X149" s="181"/>
    </row>
    <row r="150" spans="24:24" ht="23.25" customHeight="1" x14ac:dyDescent="0.15">
      <c r="X150" s="181"/>
    </row>
    <row r="151" spans="24:24" ht="23.25" customHeight="1" x14ac:dyDescent="0.15">
      <c r="X151" s="181"/>
    </row>
    <row r="152" spans="24:24" ht="23.25" customHeight="1" x14ac:dyDescent="0.15">
      <c r="X152" s="181"/>
    </row>
    <row r="153" spans="24:24" ht="23.25" customHeight="1" x14ac:dyDescent="0.15">
      <c r="X153" s="181"/>
    </row>
    <row r="154" spans="24:24" ht="23.25" customHeight="1" x14ac:dyDescent="0.15">
      <c r="X154" s="181"/>
    </row>
    <row r="155" spans="24:24" x14ac:dyDescent="0.15">
      <c r="X155" s="181"/>
    </row>
    <row r="156" spans="24:24" x14ac:dyDescent="0.15">
      <c r="X156" s="181"/>
    </row>
    <row r="157" spans="24:24" x14ac:dyDescent="0.15">
      <c r="X157" s="181"/>
    </row>
    <row r="158" spans="24:24" x14ac:dyDescent="0.15">
      <c r="X158" s="181"/>
    </row>
    <row r="159" spans="24:24" x14ac:dyDescent="0.15">
      <c r="X159" s="181"/>
    </row>
    <row r="160" spans="24:24" x14ac:dyDescent="0.15">
      <c r="X160" s="181"/>
    </row>
    <row r="161" spans="24:24" x14ac:dyDescent="0.15">
      <c r="X161" s="181"/>
    </row>
    <row r="162" spans="24:24" x14ac:dyDescent="0.15">
      <c r="X162" s="181"/>
    </row>
    <row r="163" spans="24:24" x14ac:dyDescent="0.15">
      <c r="X163" s="181"/>
    </row>
    <row r="164" spans="24:24" x14ac:dyDescent="0.15">
      <c r="X164" s="181"/>
    </row>
    <row r="165" spans="24:24" x14ac:dyDescent="0.15">
      <c r="X165" s="181"/>
    </row>
    <row r="166" spans="24:24" x14ac:dyDescent="0.15">
      <c r="X166" s="181"/>
    </row>
    <row r="167" spans="24:24" x14ac:dyDescent="0.15">
      <c r="X167" s="181"/>
    </row>
    <row r="168" spans="24:24" x14ac:dyDescent="0.15">
      <c r="X168" s="181"/>
    </row>
    <row r="169" spans="24:24" x14ac:dyDescent="0.15">
      <c r="X169" s="181"/>
    </row>
    <row r="170" spans="24:24" x14ac:dyDescent="0.15">
      <c r="X170" s="181"/>
    </row>
    <row r="171" spans="24:24" x14ac:dyDescent="0.15">
      <c r="X171" s="181"/>
    </row>
    <row r="172" spans="24:24" x14ac:dyDescent="0.15">
      <c r="X172" s="181"/>
    </row>
    <row r="173" spans="24:24" x14ac:dyDescent="0.15">
      <c r="X173" s="181"/>
    </row>
    <row r="174" spans="24:24" x14ac:dyDescent="0.15">
      <c r="X174" s="181"/>
    </row>
    <row r="175" spans="24:24" x14ac:dyDescent="0.15">
      <c r="X175" s="181"/>
    </row>
    <row r="176" spans="24:24" x14ac:dyDescent="0.15">
      <c r="X176" s="181"/>
    </row>
    <row r="177" spans="24:24" x14ac:dyDescent="0.15">
      <c r="X177" s="181"/>
    </row>
  </sheetData>
  <customSheetViews>
    <customSheetView guid="{40C360DA-61CF-4003-AB3F-38182EA2B6ED}" scale="80" showPageBreaks="1" printArea="1" view="pageBreakPreview">
      <pane xSplit="1" ySplit="4" topLeftCell="B5" activePane="bottomRight" state="frozen"/>
      <selection pane="bottomRight" activeCell="P49" sqref="P49"/>
      <rowBreaks count="1" manualBreakCount="1">
        <brk id="50" max="61" man="1"/>
      </rowBreaks>
      <colBreaks count="2" manualBreakCount="2">
        <brk id="22" max="99" man="1"/>
        <brk id="42" max="99" man="1"/>
      </colBreaks>
      <pageMargins left="0.44" right="0.78740157480314965" top="0.70866141732283472" bottom="0.36" header="0.47244094488188981" footer="0.19"/>
      <printOptions horizontalCentered="1"/>
      <pageSetup paperSize="9" scale="48" orientation="landscape" r:id="rId1"/>
      <headerFooter alignWithMargins="0">
        <oddFooter>&amp;C&amp;P</oddFooter>
      </headerFooter>
    </customSheetView>
    <customSheetView guid="{59495B58-F355-4334-93B0-9592BE5778E6}" scale="70" showPageBreaks="1" zeroValues="0" showRuler="0" topLeftCell="C1">
      <pane xSplit="1" ySplit="4" topLeftCell="R5" activePane="bottomRight" state="frozen"/>
      <selection pane="bottomRight" activeCell="AG60" sqref="AG60"/>
      <pageMargins left="0.44" right="0.78740157480314965" top="0.70866141732283472" bottom="0.36" header="0.47244094488188981" footer="0.19"/>
      <printOptions horizontalCentered="1"/>
      <pageSetup paperSize="9" scale="49" orientation="landscape" verticalDpi="196" r:id="rId2"/>
      <headerFooter alignWithMargins="0">
        <oddFooter>&amp;C&amp;P</oddFooter>
      </headerFooter>
    </customSheetView>
    <customSheetView guid="{05D2C257-AD29-4844-8E74-F8EBF9492FCE}" scale="70" zeroValues="0" hiddenColumns="1" showRuler="0" topLeftCell="C1">
      <pane xSplit="1" ySplit="4" topLeftCell="D5" activePane="bottomRight" state="frozen"/>
      <selection pane="bottomRight" activeCell="J18" sqref="J18"/>
      <pageMargins left="0.44" right="0.78740157480314965" top="0.70866141732283472" bottom="0.36" header="0.47244094488188981" footer="0.19"/>
      <printOptions horizontalCentered="1"/>
      <pageSetup paperSize="9" scale="49" orientation="landscape" verticalDpi="196" r:id="rId3"/>
      <headerFooter alignWithMargins="0">
        <oddFooter>&amp;C&amp;P</oddFooter>
      </headerFooter>
    </customSheetView>
  </customSheetViews>
  <mergeCells count="7">
    <mergeCell ref="A3:A4"/>
    <mergeCell ref="T2:V2"/>
    <mergeCell ref="T3:V3"/>
    <mergeCell ref="B3:F3"/>
    <mergeCell ref="O3:R3"/>
    <mergeCell ref="K3:N3"/>
    <mergeCell ref="G3:J3"/>
  </mergeCells>
  <phoneticPr fontId="2"/>
  <printOptions horizontalCentered="1"/>
  <pageMargins left="0.59055118110236227" right="0.59055118110236227" top="0.78740157480314965" bottom="0.70866141732283472" header="0.51181102362204722" footer="0.51181102362204722"/>
  <pageSetup paperSize="9" scale="67" fitToHeight="4" orientation="landscape" r:id="rId4"/>
  <headerFooter alignWithMargins="0"/>
  <rowBreaks count="3" manualBreakCount="3">
    <brk id="34" max="21" man="1"/>
    <brk id="61" max="21" man="1"/>
    <brk id="85" max="21" man="1"/>
  </rowBreaks>
  <ignoredErrors>
    <ignoredError sqref="C7:E7 P15:R15 P21:R21 P28:R28 P35:R35 Q54:R54 P62:R62 P74:R74 V7" formulaRange="1"/>
  </ignoredErrors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K27"/>
  <sheetViews>
    <sheetView showZeros="0" view="pageBreakPreview" zoomScale="112" zoomScaleNormal="70" zoomScaleSheetLayoutView="112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O6" sqref="AO6"/>
    </sheetView>
  </sheetViews>
  <sheetFormatPr defaultColWidth="10.69921875" defaultRowHeight="13.5" x14ac:dyDescent="0.2"/>
  <cols>
    <col min="1" max="1" width="9.09765625" style="4" bestFit="1" customWidth="1"/>
    <col min="2" max="2" width="11.3984375" style="5" customWidth="1"/>
    <col min="3" max="27" width="5.69921875" style="4" customWidth="1"/>
    <col min="28" max="28" width="5.69921875" style="3" customWidth="1"/>
    <col min="29" max="30" width="5.69921875" style="4" customWidth="1"/>
    <col min="31" max="31" width="5.69921875" style="3" customWidth="1"/>
    <col min="32" max="33" width="5.69921875" style="4" customWidth="1"/>
    <col min="34" max="35" width="5.69921875" style="44" customWidth="1"/>
    <col min="36" max="36" width="4.296875" style="4" hidden="1" customWidth="1"/>
    <col min="37" max="38" width="0" style="4" hidden="1" customWidth="1"/>
    <col min="39" max="16384" width="10.69921875" style="4"/>
  </cols>
  <sheetData>
    <row r="1" spans="1:37" ht="39.75" customHeight="1" x14ac:dyDescent="0.2">
      <c r="A1" s="41" t="s">
        <v>433</v>
      </c>
      <c r="B1" s="4"/>
      <c r="I1" s="42"/>
      <c r="J1" s="42"/>
      <c r="K1" s="42"/>
      <c r="L1" s="42"/>
      <c r="M1" s="42"/>
      <c r="N1" s="42"/>
      <c r="O1" s="42"/>
      <c r="P1" s="42"/>
      <c r="Q1" s="42"/>
      <c r="AF1" s="3"/>
      <c r="AG1" s="3"/>
    </row>
    <row r="2" spans="1:37" ht="23.25" customHeight="1" x14ac:dyDescent="0.2">
      <c r="B2" s="171"/>
      <c r="C2" s="3"/>
      <c r="D2" s="3"/>
      <c r="E2" s="3"/>
      <c r="F2" s="3"/>
      <c r="G2" s="3"/>
      <c r="H2" s="3"/>
      <c r="I2" s="3"/>
      <c r="J2" s="4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C2" s="3"/>
      <c r="AD2" s="3"/>
      <c r="AF2" s="3"/>
      <c r="AG2" s="395" t="str">
        <f>総括表!Q4</f>
        <v>令和3年8月27日作成</v>
      </c>
      <c r="AH2" s="395"/>
      <c r="AI2" s="395"/>
    </row>
    <row r="3" spans="1:37" ht="23.25" customHeight="1" x14ac:dyDescent="0.2">
      <c r="A3" s="393" t="s">
        <v>12</v>
      </c>
      <c r="B3" s="418"/>
      <c r="C3" s="411" t="s">
        <v>86</v>
      </c>
      <c r="D3" s="412"/>
      <c r="E3" s="412"/>
      <c r="F3" s="412"/>
      <c r="G3" s="412"/>
      <c r="H3" s="412"/>
      <c r="I3" s="412"/>
      <c r="J3" s="413"/>
      <c r="K3" s="403" t="s">
        <v>400</v>
      </c>
      <c r="L3" s="403"/>
      <c r="M3" s="403"/>
      <c r="N3" s="403"/>
      <c r="O3" s="403"/>
      <c r="P3" s="403"/>
      <c r="Q3" s="403"/>
      <c r="R3" s="415" t="s">
        <v>401</v>
      </c>
      <c r="S3" s="416"/>
      <c r="T3" s="416"/>
      <c r="U3" s="416"/>
      <c r="V3" s="416"/>
      <c r="W3" s="416"/>
      <c r="X3" s="417"/>
      <c r="Y3" s="416" t="s">
        <v>346</v>
      </c>
      <c r="Z3" s="416"/>
      <c r="AA3" s="416"/>
      <c r="AB3" s="416"/>
      <c r="AC3" s="416"/>
      <c r="AD3" s="416"/>
      <c r="AE3" s="401"/>
      <c r="AG3" s="397" t="s">
        <v>365</v>
      </c>
      <c r="AH3" s="398"/>
      <c r="AI3" s="414"/>
    </row>
    <row r="4" spans="1:37" ht="23.25" customHeight="1" x14ac:dyDescent="0.2">
      <c r="A4" s="419"/>
      <c r="B4" s="420"/>
      <c r="C4" s="408" t="s">
        <v>88</v>
      </c>
      <c r="D4" s="225" t="s">
        <v>402</v>
      </c>
      <c r="E4" s="58" t="s">
        <v>404</v>
      </c>
      <c r="F4" s="225" t="s">
        <v>405</v>
      </c>
      <c r="G4" s="225" t="s">
        <v>406</v>
      </c>
      <c r="H4" s="225" t="s">
        <v>407</v>
      </c>
      <c r="I4" s="225" t="s">
        <v>408</v>
      </c>
      <c r="J4" s="407" t="s">
        <v>343</v>
      </c>
      <c r="K4" s="404" t="s">
        <v>79</v>
      </c>
      <c r="L4" s="225" t="s">
        <v>402</v>
      </c>
      <c r="M4" s="58" t="s">
        <v>404</v>
      </c>
      <c r="N4" s="225" t="s">
        <v>405</v>
      </c>
      <c r="O4" s="225" t="s">
        <v>406</v>
      </c>
      <c r="P4" s="225" t="s">
        <v>407</v>
      </c>
      <c r="Q4" s="219" t="s">
        <v>408</v>
      </c>
      <c r="R4" s="408" t="s">
        <v>79</v>
      </c>
      <c r="S4" s="225" t="s">
        <v>402</v>
      </c>
      <c r="T4" s="58" t="s">
        <v>404</v>
      </c>
      <c r="U4" s="225" t="s">
        <v>405</v>
      </c>
      <c r="V4" s="225" t="s">
        <v>406</v>
      </c>
      <c r="W4" s="225" t="s">
        <v>407</v>
      </c>
      <c r="X4" s="225" t="s">
        <v>408</v>
      </c>
      <c r="Y4" s="404" t="s">
        <v>79</v>
      </c>
      <c r="Z4" s="225" t="s">
        <v>402</v>
      </c>
      <c r="AA4" s="58" t="s">
        <v>404</v>
      </c>
      <c r="AB4" s="225" t="s">
        <v>405</v>
      </c>
      <c r="AC4" s="225" t="s">
        <v>406</v>
      </c>
      <c r="AD4" s="225" t="s">
        <v>407</v>
      </c>
      <c r="AE4" s="225" t="s">
        <v>408</v>
      </c>
      <c r="AG4" s="411" t="s">
        <v>85</v>
      </c>
      <c r="AH4" s="424" t="s">
        <v>76</v>
      </c>
      <c r="AI4" s="422" t="s">
        <v>77</v>
      </c>
    </row>
    <row r="5" spans="1:37" ht="23.25" customHeight="1" x14ac:dyDescent="0.2">
      <c r="A5" s="394"/>
      <c r="B5" s="421"/>
      <c r="C5" s="408"/>
      <c r="D5" s="125" t="s">
        <v>403</v>
      </c>
      <c r="E5" s="125" t="s">
        <v>409</v>
      </c>
      <c r="F5" s="125" t="s">
        <v>410</v>
      </c>
      <c r="G5" s="125"/>
      <c r="H5" s="125"/>
      <c r="I5" s="125"/>
      <c r="J5" s="407"/>
      <c r="K5" s="404"/>
      <c r="L5" s="125" t="s">
        <v>403</v>
      </c>
      <c r="M5" s="125" t="s">
        <v>409</v>
      </c>
      <c r="N5" s="125" t="s">
        <v>410</v>
      </c>
      <c r="O5" s="125"/>
      <c r="P5" s="125"/>
      <c r="Q5" s="126"/>
      <c r="R5" s="408"/>
      <c r="S5" s="125" t="s">
        <v>403</v>
      </c>
      <c r="T5" s="125" t="s">
        <v>409</v>
      </c>
      <c r="U5" s="125" t="s">
        <v>410</v>
      </c>
      <c r="V5" s="125"/>
      <c r="W5" s="125"/>
      <c r="X5" s="125"/>
      <c r="Y5" s="404"/>
      <c r="Z5" s="125" t="s">
        <v>403</v>
      </c>
      <c r="AA5" s="125" t="s">
        <v>409</v>
      </c>
      <c r="AB5" s="125" t="s">
        <v>410</v>
      </c>
      <c r="AC5" s="125"/>
      <c r="AD5" s="125"/>
      <c r="AE5" s="125"/>
      <c r="AG5" s="426"/>
      <c r="AH5" s="425"/>
      <c r="AI5" s="423"/>
      <c r="AK5" s="175" t="s">
        <v>441</v>
      </c>
    </row>
    <row r="6" spans="1:37" s="45" customFormat="1" ht="23.25" customHeight="1" x14ac:dyDescent="0.2">
      <c r="A6" s="409" t="s">
        <v>370</v>
      </c>
      <c r="B6" s="410"/>
      <c r="C6" s="295">
        <f>SUM(D6:J6)</f>
        <v>31</v>
      </c>
      <c r="D6" s="190">
        <v>6</v>
      </c>
      <c r="E6" s="191">
        <v>6</v>
      </c>
      <c r="F6" s="191">
        <v>5</v>
      </c>
      <c r="G6" s="191">
        <v>3</v>
      </c>
      <c r="H6" s="191">
        <v>3</v>
      </c>
      <c r="I6" s="191">
        <v>3</v>
      </c>
      <c r="J6" s="192">
        <v>5</v>
      </c>
      <c r="K6" s="295">
        <f>SUM(L6:Q6)</f>
        <v>804</v>
      </c>
      <c r="L6" s="295">
        <f>S6+Z6</f>
        <v>167</v>
      </c>
      <c r="M6" s="295">
        <f t="shared" ref="M6:P6" si="0">T6+AA6</f>
        <v>191</v>
      </c>
      <c r="N6" s="295">
        <f t="shared" si="0"/>
        <v>153</v>
      </c>
      <c r="O6" s="295">
        <f t="shared" si="0"/>
        <v>103</v>
      </c>
      <c r="P6" s="295">
        <f t="shared" si="0"/>
        <v>92</v>
      </c>
      <c r="Q6" s="295">
        <f>X6+AE6</f>
        <v>98</v>
      </c>
      <c r="R6" s="295">
        <f>SUM(S6:X6)</f>
        <v>785</v>
      </c>
      <c r="S6" s="191">
        <v>163</v>
      </c>
      <c r="T6" s="191">
        <v>188</v>
      </c>
      <c r="U6" s="191">
        <v>151</v>
      </c>
      <c r="V6" s="191">
        <v>101</v>
      </c>
      <c r="W6" s="191">
        <v>88</v>
      </c>
      <c r="X6" s="192">
        <v>94</v>
      </c>
      <c r="Y6" s="295">
        <f>SUM(Z6:AF6)</f>
        <v>19</v>
      </c>
      <c r="Z6" s="191">
        <v>4</v>
      </c>
      <c r="AA6" s="191">
        <v>3</v>
      </c>
      <c r="AB6" s="191">
        <v>2</v>
      </c>
      <c r="AC6" s="191">
        <v>2</v>
      </c>
      <c r="AD6" s="192">
        <v>4</v>
      </c>
      <c r="AE6" s="192">
        <v>4</v>
      </c>
      <c r="AF6" s="217"/>
      <c r="AG6" s="295">
        <f>AH6+AI6</f>
        <v>804</v>
      </c>
      <c r="AH6" s="195">
        <v>415</v>
      </c>
      <c r="AI6" s="196">
        <v>389</v>
      </c>
      <c r="AK6" s="176" t="str">
        <f>IF(K6=AG6,"〇","不一致")</f>
        <v>〇</v>
      </c>
    </row>
    <row r="7" spans="1:37" s="45" customFormat="1" ht="23.25" customHeight="1" x14ac:dyDescent="0.2">
      <c r="A7" s="405" t="s">
        <v>380</v>
      </c>
      <c r="B7" s="173" t="s">
        <v>383</v>
      </c>
      <c r="C7" s="296">
        <f>IF(SUM(C8:C9)=SUM(D7:J7),SUM(D7:J7),"縦計と横計が一致しません")</f>
        <v>32</v>
      </c>
      <c r="D7" s="296">
        <f>D8+D9</f>
        <v>6</v>
      </c>
      <c r="E7" s="296">
        <f t="shared" ref="E7:J7" si="1">E8+E9</f>
        <v>6</v>
      </c>
      <c r="F7" s="296">
        <f t="shared" si="1"/>
        <v>6</v>
      </c>
      <c r="G7" s="296">
        <f t="shared" si="1"/>
        <v>2</v>
      </c>
      <c r="H7" s="296">
        <f t="shared" si="1"/>
        <v>3</v>
      </c>
      <c r="I7" s="296">
        <f t="shared" si="1"/>
        <v>3</v>
      </c>
      <c r="J7" s="296">
        <f t="shared" si="1"/>
        <v>6</v>
      </c>
      <c r="K7" s="296">
        <f>IF(SUM(K8:K9)=SUM(L7:Q7),SUM(L7:Q7),"縦計と横計が一致しません")</f>
        <v>806</v>
      </c>
      <c r="L7" s="296">
        <f>L8+L9</f>
        <v>178</v>
      </c>
      <c r="M7" s="296">
        <f t="shared" ref="M7" si="2">M8+M9</f>
        <v>168</v>
      </c>
      <c r="N7" s="296">
        <f t="shared" ref="N7" si="3">N8+N9</f>
        <v>189</v>
      </c>
      <c r="O7" s="296">
        <f t="shared" ref="O7" si="4">O8+O9</f>
        <v>76</v>
      </c>
      <c r="P7" s="296">
        <f t="shared" ref="P7" si="5">P8+P9</f>
        <v>100</v>
      </c>
      <c r="Q7" s="296">
        <f t="shared" ref="Q7" si="6">Q8+Q9</f>
        <v>95</v>
      </c>
      <c r="R7" s="296">
        <f>IF(SUM(R8:R9)=SUM(S7:X7),SUM(S7:X7),"縦計と横計が一致しません")</f>
        <v>785</v>
      </c>
      <c r="S7" s="296">
        <f t="shared" ref="S7" si="7">S8+S9</f>
        <v>173</v>
      </c>
      <c r="T7" s="296">
        <f t="shared" ref="T7" si="8">T8+T9</f>
        <v>164</v>
      </c>
      <c r="U7" s="296">
        <f t="shared" ref="U7" si="9">U8+U9</f>
        <v>184</v>
      </c>
      <c r="V7" s="296">
        <f t="shared" ref="V7" si="10">V8+V9</f>
        <v>74</v>
      </c>
      <c r="W7" s="296">
        <f t="shared" ref="W7" si="11">W8+W9</f>
        <v>98</v>
      </c>
      <c r="X7" s="296">
        <f t="shared" ref="X7" si="12">X8+X9</f>
        <v>92</v>
      </c>
      <c r="Y7" s="296">
        <f>IF(SUM(Y8:Y9)=SUM(Z7:AE7),SUM(Z7:AE7),"縦計と横計が一致しません")</f>
        <v>21</v>
      </c>
      <c r="Z7" s="296">
        <f t="shared" ref="Z7" si="13">Z8+Z9</f>
        <v>5</v>
      </c>
      <c r="AA7" s="296">
        <f t="shared" ref="AA7" si="14">AA8+AA9</f>
        <v>4</v>
      </c>
      <c r="AB7" s="296">
        <f t="shared" ref="AB7" si="15">AB8+AB9</f>
        <v>5</v>
      </c>
      <c r="AC7" s="296">
        <f t="shared" ref="AC7" si="16">AC8+AC9</f>
        <v>2</v>
      </c>
      <c r="AD7" s="296">
        <f t="shared" ref="AD7" si="17">AD8+AD9</f>
        <v>2</v>
      </c>
      <c r="AE7" s="296">
        <f t="shared" ref="AE7" si="18">AE8+AE9</f>
        <v>3</v>
      </c>
      <c r="AF7" s="123">
        <f t="shared" ref="AF7" si="19">AF8+AF9</f>
        <v>0</v>
      </c>
      <c r="AG7" s="297">
        <f>IF(SUM(AG8:AG9)=SUM(AH7:AI7),SUM(AH7:AI7),"縦計と横計が一致しません")</f>
        <v>806</v>
      </c>
      <c r="AH7" s="296">
        <f>AH8+AH9</f>
        <v>418</v>
      </c>
      <c r="AI7" s="298">
        <f t="shared" ref="AI7" si="20">AI8+AI9</f>
        <v>388</v>
      </c>
      <c r="AK7" s="176" t="str">
        <f t="shared" ref="AK7:AK9" si="21">IF(K7=AG7,"〇","不一致")</f>
        <v>〇</v>
      </c>
    </row>
    <row r="8" spans="1:37" ht="23.25" customHeight="1" x14ac:dyDescent="0.2">
      <c r="A8" s="405"/>
      <c r="B8" s="115" t="s">
        <v>381</v>
      </c>
      <c r="C8" s="276">
        <f>SUM(D8:J8)</f>
        <v>21</v>
      </c>
      <c r="D8" s="163">
        <v>3</v>
      </c>
      <c r="E8" s="163">
        <v>3</v>
      </c>
      <c r="F8" s="163">
        <v>4</v>
      </c>
      <c r="G8" s="163">
        <v>2</v>
      </c>
      <c r="H8" s="163">
        <v>3</v>
      </c>
      <c r="I8" s="163">
        <v>3</v>
      </c>
      <c r="J8" s="73">
        <v>3</v>
      </c>
      <c r="K8" s="299">
        <f>SUM(L8:Q8)</f>
        <v>557</v>
      </c>
      <c r="L8" s="278">
        <f>S8+Z8</f>
        <v>88</v>
      </c>
      <c r="M8" s="278">
        <f t="shared" ref="M8:Q8" si="22">T8+AA8</f>
        <v>85</v>
      </c>
      <c r="N8" s="278">
        <f t="shared" si="22"/>
        <v>113</v>
      </c>
      <c r="O8" s="278">
        <f t="shared" si="22"/>
        <v>76</v>
      </c>
      <c r="P8" s="278">
        <f t="shared" si="22"/>
        <v>100</v>
      </c>
      <c r="Q8" s="278">
        <f t="shared" si="22"/>
        <v>95</v>
      </c>
      <c r="R8" s="279">
        <f>SUM(S8:X8)</f>
        <v>543</v>
      </c>
      <c r="S8" s="163">
        <v>86</v>
      </c>
      <c r="T8" s="163">
        <v>82</v>
      </c>
      <c r="U8" s="163">
        <v>111</v>
      </c>
      <c r="V8" s="163">
        <v>74</v>
      </c>
      <c r="W8" s="163">
        <v>98</v>
      </c>
      <c r="X8" s="163">
        <v>92</v>
      </c>
      <c r="Y8" s="279">
        <f t="shared" ref="Y8:Y9" si="23">SUM(Z8:AE8)</f>
        <v>14</v>
      </c>
      <c r="Z8" s="73">
        <v>2</v>
      </c>
      <c r="AA8" s="73">
        <v>3</v>
      </c>
      <c r="AB8" s="73">
        <v>2</v>
      </c>
      <c r="AC8" s="73">
        <v>2</v>
      </c>
      <c r="AD8" s="73">
        <v>2</v>
      </c>
      <c r="AE8" s="73">
        <v>3</v>
      </c>
      <c r="AF8" s="3"/>
      <c r="AG8" s="300">
        <f>AH8+AI8</f>
        <v>557</v>
      </c>
      <c r="AH8" s="19">
        <v>300</v>
      </c>
      <c r="AI8" s="189">
        <v>257</v>
      </c>
      <c r="AK8" s="176" t="str">
        <f t="shared" si="21"/>
        <v>〇</v>
      </c>
    </row>
    <row r="9" spans="1:37" s="5" customFormat="1" ht="23.25" customHeight="1" x14ac:dyDescent="0.2">
      <c r="A9" s="406"/>
      <c r="B9" s="117" t="s">
        <v>382</v>
      </c>
      <c r="C9" s="285">
        <f>SUM(D9:J9)</f>
        <v>11</v>
      </c>
      <c r="D9" s="193">
        <v>3</v>
      </c>
      <c r="E9" s="193">
        <v>3</v>
      </c>
      <c r="F9" s="193">
        <v>2</v>
      </c>
      <c r="G9" s="87"/>
      <c r="H9" s="87"/>
      <c r="I9" s="87"/>
      <c r="J9" s="194">
        <v>3</v>
      </c>
      <c r="K9" s="287">
        <f>SUM(L9:Q9)</f>
        <v>249</v>
      </c>
      <c r="L9" s="301">
        <f>S9+Z9</f>
        <v>90</v>
      </c>
      <c r="M9" s="301">
        <f t="shared" ref="M9" si="24">T9+AA9</f>
        <v>83</v>
      </c>
      <c r="N9" s="301">
        <f t="shared" ref="N9" si="25">U9+AB9</f>
        <v>76</v>
      </c>
      <c r="O9" s="301">
        <f t="shared" ref="O9" si="26">V9+AC9</f>
        <v>0</v>
      </c>
      <c r="P9" s="301">
        <f t="shared" ref="P9" si="27">W9+AD9</f>
        <v>0</v>
      </c>
      <c r="Q9" s="301">
        <f t="shared" ref="Q9" si="28">X9+AE9</f>
        <v>0</v>
      </c>
      <c r="R9" s="286">
        <f>SUM(S9:X9)</f>
        <v>242</v>
      </c>
      <c r="S9" s="87">
        <v>87</v>
      </c>
      <c r="T9" s="87">
        <v>82</v>
      </c>
      <c r="U9" s="87">
        <v>73</v>
      </c>
      <c r="V9" s="124"/>
      <c r="W9" s="49"/>
      <c r="X9" s="87"/>
      <c r="Y9" s="286">
        <f t="shared" si="23"/>
        <v>7</v>
      </c>
      <c r="Z9" s="113">
        <v>3</v>
      </c>
      <c r="AA9" s="113">
        <v>1</v>
      </c>
      <c r="AB9" s="113">
        <v>3</v>
      </c>
      <c r="AC9" s="113"/>
      <c r="AD9" s="113"/>
      <c r="AE9" s="113"/>
      <c r="AF9" s="4"/>
      <c r="AG9" s="285">
        <f>AH9+AI9</f>
        <v>249</v>
      </c>
      <c r="AH9" s="23">
        <v>118</v>
      </c>
      <c r="AI9" s="188">
        <v>131</v>
      </c>
      <c r="AK9" s="176" t="str">
        <f t="shared" si="21"/>
        <v>〇</v>
      </c>
    </row>
    <row r="10" spans="1:37" s="5" customFormat="1" ht="23.25" customHeight="1" x14ac:dyDescent="0.2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3"/>
      <c r="AC10" s="4"/>
      <c r="AD10" s="4"/>
      <c r="AE10" s="3"/>
      <c r="AF10" s="4"/>
      <c r="AG10" s="4"/>
      <c r="AH10" s="44"/>
      <c r="AI10" s="44"/>
    </row>
    <row r="11" spans="1:37" s="5" customFormat="1" ht="23.25" customHeight="1" x14ac:dyDescent="0.2">
      <c r="B11" s="17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3"/>
      <c r="AC11" s="4"/>
      <c r="AD11" s="4"/>
      <c r="AE11" s="3"/>
      <c r="AF11" s="4"/>
      <c r="AG11" s="4"/>
      <c r="AH11" s="44"/>
      <c r="AI11" s="44"/>
    </row>
    <row r="12" spans="1:37" s="5" customFormat="1" ht="23.25" customHeight="1" x14ac:dyDescent="0.2">
      <c r="B12" s="17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3"/>
      <c r="AC12" s="4"/>
      <c r="AD12" s="4"/>
      <c r="AE12" s="3"/>
      <c r="AF12" s="4"/>
      <c r="AG12" s="4"/>
      <c r="AH12" s="44"/>
      <c r="AI12" s="44"/>
    </row>
    <row r="13" spans="1:37" s="5" customFormat="1" ht="23.25" customHeight="1" x14ac:dyDescent="0.2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3"/>
      <c r="AC13" s="4"/>
      <c r="AD13" s="4"/>
      <c r="AE13" s="3"/>
      <c r="AF13" s="4"/>
      <c r="AG13" s="4"/>
      <c r="AH13" s="44"/>
      <c r="AI13" s="44"/>
    </row>
    <row r="14" spans="1:37" s="5" customFormat="1" ht="23.25" customHeight="1" x14ac:dyDescent="0.2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3"/>
      <c r="AC14" s="4"/>
      <c r="AD14" s="4"/>
      <c r="AE14" s="3"/>
      <c r="AF14" s="4"/>
      <c r="AG14" s="4"/>
      <c r="AH14" s="44"/>
      <c r="AI14" s="44"/>
    </row>
    <row r="15" spans="1:37" s="5" customFormat="1" ht="23.25" customHeight="1" x14ac:dyDescent="0.2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3"/>
      <c r="AC15" s="4"/>
      <c r="AD15" s="4"/>
      <c r="AE15" s="3"/>
      <c r="AF15" s="4"/>
      <c r="AG15" s="4"/>
      <c r="AH15" s="44"/>
      <c r="AI15" s="44"/>
    </row>
    <row r="16" spans="1:37" s="5" customFormat="1" ht="23.25" customHeight="1" x14ac:dyDescent="0.2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3"/>
      <c r="AC16" s="4"/>
      <c r="AD16" s="4"/>
      <c r="AE16" s="3"/>
      <c r="AF16" s="4"/>
      <c r="AG16" s="4"/>
      <c r="AH16" s="44"/>
      <c r="AI16" s="44"/>
    </row>
    <row r="17" spans="3:35" s="5" customFormat="1" ht="23.25" customHeight="1" x14ac:dyDescent="0.2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3"/>
      <c r="AC17" s="4"/>
      <c r="AD17" s="4"/>
      <c r="AE17" s="3"/>
      <c r="AF17" s="4"/>
      <c r="AG17" s="4"/>
      <c r="AH17" s="44"/>
      <c r="AI17" s="44"/>
    </row>
    <row r="18" spans="3:35" s="5" customFormat="1" ht="23.25" customHeight="1" x14ac:dyDescent="0.2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3"/>
      <c r="AC18" s="4"/>
      <c r="AD18" s="4"/>
      <c r="AE18" s="3"/>
      <c r="AF18" s="4"/>
      <c r="AG18" s="4"/>
      <c r="AH18" s="44"/>
      <c r="AI18" s="44"/>
    </row>
    <row r="19" spans="3:35" s="5" customFormat="1" ht="23.25" customHeight="1" x14ac:dyDescent="0.2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3"/>
      <c r="AC19" s="4"/>
      <c r="AD19" s="4"/>
      <c r="AE19" s="3"/>
      <c r="AF19" s="4"/>
      <c r="AG19" s="4"/>
      <c r="AH19" s="44"/>
      <c r="AI19" s="44"/>
    </row>
    <row r="20" spans="3:35" s="5" customFormat="1" ht="23.25" customHeight="1" x14ac:dyDescent="0.2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3"/>
      <c r="AC20" s="4"/>
      <c r="AD20" s="4"/>
      <c r="AE20" s="3"/>
      <c r="AF20" s="4"/>
      <c r="AG20" s="4"/>
      <c r="AH20" s="44"/>
      <c r="AI20" s="44"/>
    </row>
    <row r="21" spans="3:35" s="5" customFormat="1" ht="23.25" customHeight="1" x14ac:dyDescent="0.2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3"/>
      <c r="AC21" s="4"/>
      <c r="AD21" s="4"/>
      <c r="AE21" s="3"/>
      <c r="AF21" s="4"/>
      <c r="AG21" s="4"/>
      <c r="AH21" s="44"/>
      <c r="AI21" s="44"/>
    </row>
    <row r="22" spans="3:35" s="5" customFormat="1" ht="23.25" customHeight="1" x14ac:dyDescent="0.2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3"/>
      <c r="AC22" s="4"/>
      <c r="AD22" s="4"/>
      <c r="AE22" s="3"/>
      <c r="AF22" s="4"/>
      <c r="AG22" s="4"/>
      <c r="AH22" s="44"/>
      <c r="AI22" s="44"/>
    </row>
    <row r="23" spans="3:35" s="5" customFormat="1" ht="23.25" customHeight="1" x14ac:dyDescent="0.2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3"/>
      <c r="AC23" s="4"/>
      <c r="AD23" s="4"/>
      <c r="AE23" s="3"/>
      <c r="AF23" s="4"/>
      <c r="AG23" s="4"/>
      <c r="AH23" s="44"/>
      <c r="AI23" s="44"/>
    </row>
    <row r="24" spans="3:35" s="5" customFormat="1" ht="23.25" customHeight="1" x14ac:dyDescent="0.2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3"/>
      <c r="AC24" s="4"/>
      <c r="AD24" s="4"/>
      <c r="AE24" s="3"/>
      <c r="AF24" s="4"/>
      <c r="AG24" s="4"/>
      <c r="AH24" s="44"/>
      <c r="AI24" s="44"/>
    </row>
    <row r="25" spans="3:35" s="5" customFormat="1" ht="23.25" customHeight="1" x14ac:dyDescent="0.2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3"/>
      <c r="AC25" s="4"/>
      <c r="AD25" s="4"/>
      <c r="AE25" s="3"/>
      <c r="AF25" s="4"/>
      <c r="AG25" s="4"/>
      <c r="AH25" s="44"/>
      <c r="AI25" s="44"/>
    </row>
    <row r="26" spans="3:35" s="5" customFormat="1" ht="23.25" customHeight="1" x14ac:dyDescent="0.2"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3"/>
      <c r="AC26" s="4"/>
      <c r="AD26" s="4"/>
      <c r="AE26" s="3"/>
      <c r="AF26" s="4"/>
      <c r="AG26" s="4"/>
      <c r="AH26" s="44"/>
      <c r="AI26" s="44"/>
    </row>
    <row r="27" spans="3:35" s="5" customFormat="1" ht="23.25" customHeight="1" x14ac:dyDescent="0.2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3"/>
      <c r="AC27" s="4"/>
      <c r="AD27" s="4"/>
      <c r="AE27" s="3"/>
      <c r="AF27" s="4"/>
      <c r="AG27" s="4"/>
      <c r="AH27" s="44"/>
      <c r="AI27" s="44"/>
    </row>
  </sheetData>
  <mergeCells count="17">
    <mergeCell ref="AG4:AG5"/>
    <mergeCell ref="A7:A9"/>
    <mergeCell ref="J4:J5"/>
    <mergeCell ref="C4:C5"/>
    <mergeCell ref="K4:K5"/>
    <mergeCell ref="AG2:AI2"/>
    <mergeCell ref="A6:B6"/>
    <mergeCell ref="C3:J3"/>
    <mergeCell ref="AG3:AI3"/>
    <mergeCell ref="R3:X3"/>
    <mergeCell ref="Y3:AE3"/>
    <mergeCell ref="K3:Q3"/>
    <mergeCell ref="A3:B5"/>
    <mergeCell ref="R4:R5"/>
    <mergeCell ref="Y4:Y5"/>
    <mergeCell ref="AI4:AI5"/>
    <mergeCell ref="AH4:AH5"/>
  </mergeCells>
  <phoneticPr fontId="8"/>
  <printOptions horizontalCentered="1"/>
  <pageMargins left="0.59055118110236227" right="0.59055118110236227" top="0.78740157480314965" bottom="0.70866141732283472" header="0.51181102362204722" footer="0.51181102362204722"/>
  <pageSetup paperSize="9" scale="48" fitToHeight="4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3" tint="0.59999389629810485"/>
    <pageSetUpPr fitToPage="1"/>
  </sheetPr>
  <dimension ref="A1:S38"/>
  <sheetViews>
    <sheetView showZeros="0" view="pageBreakPreview" zoomScale="98" zoomScaleNormal="100" zoomScaleSheetLayoutView="98" workbookViewId="0">
      <pane xSplit="3" ySplit="5" topLeftCell="E21" activePane="bottomRight" state="frozen"/>
      <selection pane="topRight" activeCell="D1" sqref="D1"/>
      <selection pane="bottomLeft" activeCell="A6" sqref="A6"/>
      <selection pane="bottomRight" activeCell="N9" sqref="N9"/>
    </sheetView>
  </sheetViews>
  <sheetFormatPr defaultColWidth="10.69921875" defaultRowHeight="13.5" x14ac:dyDescent="0.2"/>
  <cols>
    <col min="1" max="1" width="3.69921875" style="5" customWidth="1"/>
    <col min="2" max="2" width="14.3984375" style="4" customWidth="1"/>
    <col min="3" max="3" width="11.3984375" style="4" bestFit="1" customWidth="1"/>
    <col min="4" max="13" width="6.296875" style="4" customWidth="1"/>
    <col min="14" max="15" width="6.296875" style="3" customWidth="1"/>
    <col min="16" max="17" width="6.296875" style="4" customWidth="1"/>
    <col min="18" max="18" width="6.3984375" style="4" hidden="1" customWidth="1"/>
    <col min="19" max="20" width="0" style="4" hidden="1" customWidth="1"/>
    <col min="21" max="16384" width="10.69921875" style="4"/>
  </cols>
  <sheetData>
    <row r="1" spans="1:19" ht="17.25" customHeight="1" x14ac:dyDescent="0.2">
      <c r="A1" s="60" t="s">
        <v>434</v>
      </c>
      <c r="D1" s="210"/>
    </row>
    <row r="2" spans="1:19" x14ac:dyDescent="0.2">
      <c r="A2" s="226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O2" s="395" t="str">
        <f>総括表!Q4</f>
        <v>令和3年8月27日作成</v>
      </c>
      <c r="P2" s="395"/>
      <c r="Q2" s="395"/>
    </row>
    <row r="3" spans="1:19" ht="23.1" customHeight="1" x14ac:dyDescent="0.2">
      <c r="A3" s="393" t="s">
        <v>31</v>
      </c>
      <c r="B3" s="445"/>
      <c r="C3" s="437" t="s">
        <v>32</v>
      </c>
      <c r="D3" s="402" t="s">
        <v>78</v>
      </c>
      <c r="E3" s="403"/>
      <c r="F3" s="403"/>
      <c r="G3" s="403"/>
      <c r="H3" s="404"/>
      <c r="I3" s="403" t="s">
        <v>92</v>
      </c>
      <c r="J3" s="403"/>
      <c r="K3" s="403"/>
      <c r="L3" s="403"/>
      <c r="M3" s="404"/>
      <c r="O3" s="397" t="s">
        <v>365</v>
      </c>
      <c r="P3" s="398"/>
      <c r="Q3" s="414"/>
    </row>
    <row r="4" spans="1:19" ht="23.1" customHeight="1" x14ac:dyDescent="0.2">
      <c r="A4" s="419"/>
      <c r="B4" s="446"/>
      <c r="C4" s="405"/>
      <c r="D4" s="448" t="s">
        <v>93</v>
      </c>
      <c r="E4" s="448" t="s">
        <v>94</v>
      </c>
      <c r="F4" s="448" t="s">
        <v>95</v>
      </c>
      <c r="G4" s="448" t="s">
        <v>96</v>
      </c>
      <c r="H4" s="448" t="s">
        <v>97</v>
      </c>
      <c r="I4" s="427" t="s">
        <v>93</v>
      </c>
      <c r="J4" s="448" t="s">
        <v>94</v>
      </c>
      <c r="K4" s="448" t="s">
        <v>95</v>
      </c>
      <c r="L4" s="448" t="s">
        <v>96</v>
      </c>
      <c r="M4" s="448" t="s">
        <v>97</v>
      </c>
      <c r="O4" s="429" t="s">
        <v>85</v>
      </c>
      <c r="P4" s="429" t="s">
        <v>76</v>
      </c>
      <c r="Q4" s="429" t="s">
        <v>77</v>
      </c>
    </row>
    <row r="5" spans="1:19" ht="22.5" customHeight="1" x14ac:dyDescent="0.2">
      <c r="A5" s="394"/>
      <c r="B5" s="447"/>
      <c r="C5" s="406"/>
      <c r="D5" s="449"/>
      <c r="E5" s="449"/>
      <c r="F5" s="449"/>
      <c r="G5" s="449"/>
      <c r="H5" s="449"/>
      <c r="I5" s="428"/>
      <c r="J5" s="449"/>
      <c r="K5" s="449"/>
      <c r="L5" s="449"/>
      <c r="M5" s="449"/>
      <c r="O5" s="430"/>
      <c r="P5" s="430"/>
      <c r="Q5" s="430"/>
      <c r="S5" s="175" t="s">
        <v>441</v>
      </c>
    </row>
    <row r="6" spans="1:19" ht="23.1" customHeight="1" thickBot="1" x14ac:dyDescent="0.25">
      <c r="A6" s="442" t="s">
        <v>98</v>
      </c>
      <c r="B6" s="443"/>
      <c r="C6" s="444"/>
      <c r="D6" s="272">
        <f>SUM(E6:H6)</f>
        <v>166</v>
      </c>
      <c r="E6" s="74">
        <v>51</v>
      </c>
      <c r="F6" s="74">
        <v>52</v>
      </c>
      <c r="G6" s="74">
        <v>53</v>
      </c>
      <c r="H6" s="75">
        <v>10</v>
      </c>
      <c r="I6" s="302">
        <f>SUM(J6:M6)</f>
        <v>5944</v>
      </c>
      <c r="J6" s="74">
        <v>1907</v>
      </c>
      <c r="K6" s="74">
        <v>1933</v>
      </c>
      <c r="L6" s="75">
        <v>1886</v>
      </c>
      <c r="M6" s="75">
        <v>218</v>
      </c>
      <c r="O6" s="273">
        <f>SUM(P6:Q6)</f>
        <v>5944</v>
      </c>
      <c r="P6" s="184">
        <v>3005</v>
      </c>
      <c r="Q6" s="184">
        <v>2939</v>
      </c>
      <c r="S6" s="176" t="str">
        <f>IF(I6=O6,"〇","不一致")</f>
        <v>〇</v>
      </c>
    </row>
    <row r="7" spans="1:19" s="45" customFormat="1" ht="23.1" customHeight="1" thickBot="1" x14ac:dyDescent="0.25">
      <c r="A7" s="439" t="s">
        <v>99</v>
      </c>
      <c r="B7" s="440"/>
      <c r="C7" s="441"/>
      <c r="D7" s="303">
        <f>IF(SUM(D9+D16)=SUM(E7:H7),SUM(E7:H7),"縦計と横計が一致しません")</f>
        <v>163</v>
      </c>
      <c r="E7" s="304">
        <f t="shared" ref="E7:L7" si="0">E9+E16</f>
        <v>51</v>
      </c>
      <c r="F7" s="304">
        <f t="shared" si="0"/>
        <v>51</v>
      </c>
      <c r="G7" s="304">
        <f t="shared" si="0"/>
        <v>52</v>
      </c>
      <c r="H7" s="303">
        <f t="shared" si="0"/>
        <v>9</v>
      </c>
      <c r="I7" s="303">
        <f>IF(SUM(I9+I16)=SUM(J7:M7),SUM(J7:M7),"縦計と横計が一致しません")</f>
        <v>5808</v>
      </c>
      <c r="J7" s="304">
        <f>J9+J16</f>
        <v>1882</v>
      </c>
      <c r="K7" s="304">
        <f t="shared" si="0"/>
        <v>1850</v>
      </c>
      <c r="L7" s="304">
        <f t="shared" si="0"/>
        <v>1895</v>
      </c>
      <c r="M7" s="303">
        <f>M9+M16</f>
        <v>181</v>
      </c>
      <c r="N7" s="51"/>
      <c r="O7" s="303">
        <f>IF(SUM(O9+O16)=SUM(P7:Q7),SUM(P7:Q7),"縦計と横計が一致しません")</f>
        <v>5808</v>
      </c>
      <c r="P7" s="303">
        <f>P9+P16</f>
        <v>2894</v>
      </c>
      <c r="Q7" s="303">
        <f t="shared" ref="Q7" si="1">Q9+Q16</f>
        <v>2914</v>
      </c>
      <c r="S7" s="176" t="str">
        <f t="shared" ref="S7:S32" si="2">IF(I7=O7,"〇","不一致")</f>
        <v>〇</v>
      </c>
    </row>
    <row r="8" spans="1:19" ht="23.1" customHeight="1" x14ac:dyDescent="0.2">
      <c r="A8" s="434" t="s">
        <v>398</v>
      </c>
      <c r="B8" s="438" t="s">
        <v>122</v>
      </c>
      <c r="C8" s="127" t="s">
        <v>118</v>
      </c>
      <c r="D8" s="305">
        <f>SUM(E8:H8)</f>
        <v>129</v>
      </c>
      <c r="E8" s="128">
        <v>42</v>
      </c>
      <c r="F8" s="128">
        <v>43</v>
      </c>
      <c r="G8" s="128">
        <v>44</v>
      </c>
      <c r="H8" s="130"/>
      <c r="I8" s="306">
        <f>SUM(J8:M8)</f>
        <v>5082</v>
      </c>
      <c r="J8" s="129">
        <v>1683</v>
      </c>
      <c r="K8" s="129">
        <v>1707</v>
      </c>
      <c r="L8" s="130">
        <v>1692</v>
      </c>
      <c r="M8" s="130"/>
      <c r="O8" s="273">
        <f>P8+Q8</f>
        <v>5082</v>
      </c>
      <c r="P8" s="197">
        <v>2424</v>
      </c>
      <c r="Q8" s="197">
        <v>2658</v>
      </c>
      <c r="S8" s="176" t="str">
        <f t="shared" si="2"/>
        <v>〇</v>
      </c>
    </row>
    <row r="9" spans="1:19" ht="23.1" customHeight="1" x14ac:dyDescent="0.2">
      <c r="A9" s="435"/>
      <c r="B9" s="405"/>
      <c r="C9" s="223" t="s">
        <v>120</v>
      </c>
      <c r="D9" s="274">
        <f>IF(SUM(D10:D14)=SUM(E9:H9),SUM(E9:H9),"縦計と横計が一致しません")</f>
        <v>127</v>
      </c>
      <c r="E9" s="274">
        <f t="shared" ref="E9:M9" si="3">SUM(E10:E14)</f>
        <v>42</v>
      </c>
      <c r="F9" s="274">
        <f>SUM(F10:F14)</f>
        <v>42</v>
      </c>
      <c r="G9" s="274">
        <f>SUM(G10:G14)</f>
        <v>43</v>
      </c>
      <c r="H9" s="291">
        <f t="shared" si="3"/>
        <v>0</v>
      </c>
      <c r="I9" s="274">
        <f>IF(SUM(I10:I14)=SUM(J9:M9),SUM(J9:M9),"縦計と横計が一致しません")</f>
        <v>5025</v>
      </c>
      <c r="J9" s="293">
        <f>SUM(J10:J14)</f>
        <v>1680</v>
      </c>
      <c r="K9" s="293">
        <f t="shared" si="3"/>
        <v>1661</v>
      </c>
      <c r="L9" s="293">
        <f t="shared" si="3"/>
        <v>1684</v>
      </c>
      <c r="M9" s="307">
        <f t="shared" si="3"/>
        <v>0</v>
      </c>
      <c r="N9" s="51"/>
      <c r="O9" s="293">
        <f>IF(SUM(O10:O14)=SUM(P9:Q9),SUM(P9:Q9),"縦計と横計が一致しません")</f>
        <v>5025</v>
      </c>
      <c r="P9" s="291">
        <f>SUM(P10:P14)</f>
        <v>2404</v>
      </c>
      <c r="Q9" s="291">
        <f>SUM(Q10:Q14)</f>
        <v>2621</v>
      </c>
      <c r="S9" s="176" t="str">
        <f t="shared" si="2"/>
        <v>〇</v>
      </c>
    </row>
    <row r="10" spans="1:19" ht="23.1" customHeight="1" x14ac:dyDescent="0.2">
      <c r="A10" s="435"/>
      <c r="B10" s="405"/>
      <c r="C10" s="61" t="s">
        <v>121</v>
      </c>
      <c r="D10" s="279">
        <f>IF((D19+D21)=SUM(E10:H10),SUM(E10:H10),"計が一致しません")</f>
        <v>49</v>
      </c>
      <c r="E10" s="279">
        <f t="shared" ref="E10:H10" si="4">E19+E21</f>
        <v>16</v>
      </c>
      <c r="F10" s="279">
        <f t="shared" si="4"/>
        <v>16</v>
      </c>
      <c r="G10" s="279">
        <f t="shared" si="4"/>
        <v>17</v>
      </c>
      <c r="H10" s="299">
        <f t="shared" si="4"/>
        <v>0</v>
      </c>
      <c r="I10" s="308">
        <f>IF((I19+I21)=SUM(J10:M10),SUM(J10:M10),"計が一致しません")</f>
        <v>1948</v>
      </c>
      <c r="J10" s="299">
        <f>J19+J21</f>
        <v>640</v>
      </c>
      <c r="K10" s="299">
        <f>K19+K21</f>
        <v>635</v>
      </c>
      <c r="L10" s="299">
        <f>L19+L21</f>
        <v>673</v>
      </c>
      <c r="M10" s="308">
        <f t="shared" ref="M10" si="5">M19+M2</f>
        <v>0</v>
      </c>
      <c r="O10" s="278">
        <f>IF((O19+O21)=SUM(P10:Q10),SUM(P10:Q10),"計が一致しません")</f>
        <v>1948</v>
      </c>
      <c r="P10" s="299">
        <f>P19+P21</f>
        <v>752</v>
      </c>
      <c r="Q10" s="299">
        <f>Q19+Q21</f>
        <v>1196</v>
      </c>
      <c r="S10" s="176" t="str">
        <f t="shared" si="2"/>
        <v>〇</v>
      </c>
    </row>
    <row r="11" spans="1:19" ht="23.1" customHeight="1" x14ac:dyDescent="0.2">
      <c r="A11" s="435"/>
      <c r="B11" s="405"/>
      <c r="C11" s="62" t="s">
        <v>102</v>
      </c>
      <c r="D11" s="282">
        <f>IF(D22=SUM(E11:H11),SUM(E11:H11),"計が一致しません")</f>
        <v>6</v>
      </c>
      <c r="E11" s="282">
        <f t="shared" ref="E11:H11" si="6">E22</f>
        <v>2</v>
      </c>
      <c r="F11" s="282">
        <f t="shared" si="6"/>
        <v>2</v>
      </c>
      <c r="G11" s="282">
        <f t="shared" si="6"/>
        <v>2</v>
      </c>
      <c r="H11" s="283">
        <f t="shared" si="6"/>
        <v>0</v>
      </c>
      <c r="I11" s="309">
        <f>IF(I22=SUM(J11:M11),SUM(J11:M11),"計が一致しません")</f>
        <v>235</v>
      </c>
      <c r="J11" s="283">
        <f t="shared" ref="J11:M11" si="7">J22</f>
        <v>80</v>
      </c>
      <c r="K11" s="283">
        <f t="shared" si="7"/>
        <v>78</v>
      </c>
      <c r="L11" s="283">
        <f t="shared" si="7"/>
        <v>77</v>
      </c>
      <c r="M11" s="309">
        <f t="shared" si="7"/>
        <v>0</v>
      </c>
      <c r="O11" s="283">
        <f>IF(O22=SUM(P11:Q11),SUM(P11:Q11),"計が一致しません")</f>
        <v>235</v>
      </c>
      <c r="P11" s="283">
        <f t="shared" ref="P11:Q11" si="8">P22</f>
        <v>54</v>
      </c>
      <c r="Q11" s="283">
        <f t="shared" si="8"/>
        <v>181</v>
      </c>
      <c r="S11" s="176" t="str">
        <f t="shared" si="2"/>
        <v>〇</v>
      </c>
    </row>
    <row r="12" spans="1:19" ht="23.1" customHeight="1" x14ac:dyDescent="0.2">
      <c r="A12" s="435"/>
      <c r="B12" s="405"/>
      <c r="C12" s="62" t="s">
        <v>442</v>
      </c>
      <c r="D12" s="282">
        <f>IF(D28=SUM(E12:H12),SUM(E12:H12),"計が一致しません")</f>
        <v>24</v>
      </c>
      <c r="E12" s="282">
        <f>E28</f>
        <v>8</v>
      </c>
      <c r="F12" s="282">
        <f>F28</f>
        <v>8</v>
      </c>
      <c r="G12" s="282">
        <f>G28</f>
        <v>8</v>
      </c>
      <c r="H12" s="283">
        <f t="shared" ref="H12" si="9">H28</f>
        <v>0</v>
      </c>
      <c r="I12" s="309">
        <f>IF(I28=SUM(J12:M12),SUM(J12:M12),"計が一致しません")</f>
        <v>943</v>
      </c>
      <c r="J12" s="283">
        <f t="shared" ref="J12:M12" si="10">J28</f>
        <v>320</v>
      </c>
      <c r="K12" s="283">
        <f t="shared" si="10"/>
        <v>315</v>
      </c>
      <c r="L12" s="283">
        <f t="shared" si="10"/>
        <v>308</v>
      </c>
      <c r="M12" s="309">
        <f t="shared" si="10"/>
        <v>0</v>
      </c>
      <c r="O12" s="283">
        <f>IF(O28=SUM(P12:Q12),SUM(P12:Q12),"計が一致しません")</f>
        <v>943</v>
      </c>
      <c r="P12" s="283">
        <f>P28</f>
        <v>267</v>
      </c>
      <c r="Q12" s="283">
        <f>Q28</f>
        <v>676</v>
      </c>
      <c r="S12" s="176" t="str">
        <f t="shared" si="2"/>
        <v>〇</v>
      </c>
    </row>
    <row r="13" spans="1:19" ht="23.1" customHeight="1" x14ac:dyDescent="0.2">
      <c r="A13" s="435"/>
      <c r="B13" s="405"/>
      <c r="C13" s="222" t="s">
        <v>123</v>
      </c>
      <c r="D13" s="282">
        <f>IF(SUM(D24:D27)=SUM(E13:H13),SUM(E13:H13),"計が一致しません")</f>
        <v>27</v>
      </c>
      <c r="E13" s="272">
        <f>E24+E25+E26+E27</f>
        <v>9</v>
      </c>
      <c r="F13" s="272">
        <f t="shared" ref="F13:H13" si="11">F24+F25+F26+F27</f>
        <v>9</v>
      </c>
      <c r="G13" s="272">
        <f t="shared" si="11"/>
        <v>9</v>
      </c>
      <c r="H13" s="310">
        <f t="shared" si="11"/>
        <v>0</v>
      </c>
      <c r="I13" s="302">
        <f>IF(SUM(I24:I27)=SUM(J13:M13),SUM(J13:M13),"計が一致しません")</f>
        <v>1072</v>
      </c>
      <c r="J13" s="310">
        <f t="shared" ref="J13:M13" si="12">J24+J25+J26+J27</f>
        <v>360</v>
      </c>
      <c r="K13" s="310">
        <f t="shared" si="12"/>
        <v>357</v>
      </c>
      <c r="L13" s="310">
        <f t="shared" si="12"/>
        <v>355</v>
      </c>
      <c r="M13" s="302">
        <f t="shared" si="12"/>
        <v>0</v>
      </c>
      <c r="N13" s="42"/>
      <c r="O13" s="310">
        <f>IF(SUM(O24:O27)=SUM(P13:Q13),SUM(P13:Q13),"計が一致しません")</f>
        <v>1072</v>
      </c>
      <c r="P13" s="310">
        <f t="shared" ref="P13:Q13" si="13">P24+P25+P26+P27</f>
        <v>984</v>
      </c>
      <c r="Q13" s="310">
        <f t="shared" si="13"/>
        <v>88</v>
      </c>
      <c r="S13" s="176" t="str">
        <f t="shared" si="2"/>
        <v>〇</v>
      </c>
    </row>
    <row r="14" spans="1:19" ht="23.1" customHeight="1" x14ac:dyDescent="0.2">
      <c r="A14" s="435"/>
      <c r="B14" s="406"/>
      <c r="C14" s="63" t="s">
        <v>348</v>
      </c>
      <c r="D14" s="282">
        <f>IF(D29=SUM(E14:H14),SUM(E14:H14),"計が一致しません")</f>
        <v>21</v>
      </c>
      <c r="E14" s="286">
        <f t="shared" ref="E14:H14" si="14">E29</f>
        <v>7</v>
      </c>
      <c r="F14" s="286">
        <f t="shared" si="14"/>
        <v>7</v>
      </c>
      <c r="G14" s="286">
        <f t="shared" si="14"/>
        <v>7</v>
      </c>
      <c r="H14" s="287">
        <f t="shared" si="14"/>
        <v>0</v>
      </c>
      <c r="I14" s="311">
        <f>IF(I29=SUM(J14:M14),SUM(J14:M14),"計が一致しません")</f>
        <v>827</v>
      </c>
      <c r="J14" s="287">
        <f t="shared" ref="J14:M14" si="15">J29</f>
        <v>280</v>
      </c>
      <c r="K14" s="287">
        <f t="shared" si="15"/>
        <v>276</v>
      </c>
      <c r="L14" s="287">
        <f t="shared" si="15"/>
        <v>271</v>
      </c>
      <c r="M14" s="311">
        <f t="shared" si="15"/>
        <v>0</v>
      </c>
      <c r="N14" s="42"/>
      <c r="O14" s="287">
        <f>IF(O29=SUM(P14:Q14),SUM(P14:Q14),"計が一致しません")</f>
        <v>827</v>
      </c>
      <c r="P14" s="287">
        <f t="shared" ref="P14:Q14" si="16">P29</f>
        <v>347</v>
      </c>
      <c r="Q14" s="287">
        <f t="shared" si="16"/>
        <v>480</v>
      </c>
      <c r="S14" s="176" t="str">
        <f t="shared" si="2"/>
        <v>〇</v>
      </c>
    </row>
    <row r="15" spans="1:19" ht="23.1" customHeight="1" x14ac:dyDescent="0.2">
      <c r="A15" s="435"/>
      <c r="B15" s="437" t="s">
        <v>124</v>
      </c>
      <c r="C15" s="64" t="s">
        <v>118</v>
      </c>
      <c r="D15" s="312">
        <f>SUM(E15:H15)</f>
        <v>37</v>
      </c>
      <c r="E15" s="65">
        <v>9</v>
      </c>
      <c r="F15" s="65">
        <v>9</v>
      </c>
      <c r="G15" s="65">
        <v>9</v>
      </c>
      <c r="H15" s="68">
        <v>10</v>
      </c>
      <c r="I15" s="313">
        <f>SUM(J15:M15)</f>
        <v>862</v>
      </c>
      <c r="J15" s="66">
        <v>224</v>
      </c>
      <c r="K15" s="66">
        <v>226</v>
      </c>
      <c r="L15" s="67">
        <v>194</v>
      </c>
      <c r="M15" s="68">
        <v>218</v>
      </c>
      <c r="O15" s="314">
        <f>P15+Q15</f>
        <v>862</v>
      </c>
      <c r="P15" s="198">
        <v>581</v>
      </c>
      <c r="Q15" s="198">
        <v>281</v>
      </c>
      <c r="S15" s="176" t="str">
        <f t="shared" si="2"/>
        <v>〇</v>
      </c>
    </row>
    <row r="16" spans="1:19" ht="23.1" customHeight="1" x14ac:dyDescent="0.2">
      <c r="A16" s="435"/>
      <c r="B16" s="405"/>
      <c r="C16" s="223" t="s">
        <v>120</v>
      </c>
      <c r="D16" s="274">
        <f>IF(SUM(D17:D18)=SUM(E16:H16),SUM(E16:H16),"縦計と横計が一致しません")</f>
        <v>36</v>
      </c>
      <c r="E16" s="274">
        <f>E17+E18</f>
        <v>9</v>
      </c>
      <c r="F16" s="274">
        <f t="shared" ref="F16:H16" si="17">F17+F18</f>
        <v>9</v>
      </c>
      <c r="G16" s="274">
        <f t="shared" si="17"/>
        <v>9</v>
      </c>
      <c r="H16" s="291">
        <f t="shared" si="17"/>
        <v>9</v>
      </c>
      <c r="I16" s="274">
        <f>IF(SUM(I17:I18)=SUM(J16:M16),SUM(J16:M16),"縦計と横計が一致しません")</f>
        <v>783</v>
      </c>
      <c r="J16" s="293">
        <f t="shared" ref="J16:M16" si="18">J17+J18</f>
        <v>202</v>
      </c>
      <c r="K16" s="293">
        <f t="shared" si="18"/>
        <v>189</v>
      </c>
      <c r="L16" s="293">
        <f t="shared" si="18"/>
        <v>211</v>
      </c>
      <c r="M16" s="307">
        <f t="shared" si="18"/>
        <v>181</v>
      </c>
      <c r="N16" s="51"/>
      <c r="O16" s="274">
        <f>IF(SUM(O17:O18)=SUM(P16:Q16),SUM(P16:Q16),"縦計と横計が一致しません")</f>
        <v>783</v>
      </c>
      <c r="P16" s="291">
        <f>P17+P18</f>
        <v>490</v>
      </c>
      <c r="Q16" s="291">
        <f t="shared" ref="Q16" si="19">Q17+Q18</f>
        <v>293</v>
      </c>
      <c r="S16" s="176" t="str">
        <f t="shared" si="2"/>
        <v>〇</v>
      </c>
    </row>
    <row r="17" spans="1:19" ht="23.1" customHeight="1" x14ac:dyDescent="0.2">
      <c r="A17" s="435"/>
      <c r="B17" s="405"/>
      <c r="C17" s="61" t="s">
        <v>34</v>
      </c>
      <c r="D17" s="282">
        <f>IF((D30+D31)=SUM(E17:H17),SUM(E17:H17),"計が一致しません")</f>
        <v>24</v>
      </c>
      <c r="E17" s="279">
        <f t="shared" ref="E17:H17" si="20">E30+E31</f>
        <v>6</v>
      </c>
      <c r="F17" s="279">
        <f t="shared" si="20"/>
        <v>6</v>
      </c>
      <c r="G17" s="279">
        <f t="shared" si="20"/>
        <v>6</v>
      </c>
      <c r="H17" s="299">
        <f t="shared" si="20"/>
        <v>6</v>
      </c>
      <c r="I17" s="315">
        <f>IF((I30+I31)=SUM(J17:M17),SUM(J17:M17),"計が一致しません")</f>
        <v>598</v>
      </c>
      <c r="J17" s="278">
        <f t="shared" ref="J17:M17" si="21">J30+J31</f>
        <v>160</v>
      </c>
      <c r="K17" s="278">
        <f t="shared" si="21"/>
        <v>138</v>
      </c>
      <c r="L17" s="278">
        <f t="shared" si="21"/>
        <v>160</v>
      </c>
      <c r="M17" s="316">
        <f t="shared" si="21"/>
        <v>140</v>
      </c>
      <c r="O17" s="278">
        <f>IF((O30+O31)=SUM(P17:Q17),SUM(P17:Q17),"計が一致しません")</f>
        <v>598</v>
      </c>
      <c r="P17" s="278">
        <f t="shared" ref="P17:Q17" si="22">P30+P31</f>
        <v>314</v>
      </c>
      <c r="Q17" s="278">
        <f t="shared" si="22"/>
        <v>284</v>
      </c>
      <c r="S17" s="176" t="str">
        <f t="shared" si="2"/>
        <v>〇</v>
      </c>
    </row>
    <row r="18" spans="1:19" ht="23.1" customHeight="1" x14ac:dyDescent="0.2">
      <c r="A18" s="436"/>
      <c r="B18" s="406"/>
      <c r="C18" s="223" t="s">
        <v>35</v>
      </c>
      <c r="D18" s="287">
        <f>IF(D32=SUM(E18:H18),SUM(E18:H18),"計が一致しません")</f>
        <v>12</v>
      </c>
      <c r="E18" s="236">
        <f t="shared" ref="E18:H18" si="23">E32</f>
        <v>3</v>
      </c>
      <c r="F18" s="236">
        <f t="shared" si="23"/>
        <v>3</v>
      </c>
      <c r="G18" s="236">
        <f t="shared" si="23"/>
        <v>3</v>
      </c>
      <c r="H18" s="301">
        <f t="shared" si="23"/>
        <v>3</v>
      </c>
      <c r="I18" s="317">
        <f>IF(I32=SUM(J18:M18),SUM(J18:M18),"計が一致しません")</f>
        <v>185</v>
      </c>
      <c r="J18" s="301">
        <f t="shared" ref="J18:M18" si="24">J32</f>
        <v>42</v>
      </c>
      <c r="K18" s="301">
        <f t="shared" si="24"/>
        <v>51</v>
      </c>
      <c r="L18" s="301">
        <f t="shared" si="24"/>
        <v>51</v>
      </c>
      <c r="M18" s="318">
        <f t="shared" si="24"/>
        <v>41</v>
      </c>
      <c r="O18" s="301">
        <f>IF(O32=SUM(P18:Q18),SUM(P18:Q18),"計が一致しません")</f>
        <v>185</v>
      </c>
      <c r="P18" s="301">
        <f t="shared" ref="P18:Q18" si="25">P32</f>
        <v>176</v>
      </c>
      <c r="Q18" s="301">
        <f t="shared" si="25"/>
        <v>9</v>
      </c>
      <c r="S18" s="176" t="str">
        <f t="shared" si="2"/>
        <v>〇</v>
      </c>
    </row>
    <row r="19" spans="1:19" ht="23.1" customHeight="1" x14ac:dyDescent="0.2">
      <c r="A19" s="435" t="s">
        <v>362</v>
      </c>
      <c r="B19" s="69" t="s">
        <v>100</v>
      </c>
      <c r="C19" s="223" t="s">
        <v>34</v>
      </c>
      <c r="D19" s="319">
        <f>SUM(E19:H19)</f>
        <v>28</v>
      </c>
      <c r="E19" s="70">
        <v>9</v>
      </c>
      <c r="F19" s="70">
        <v>9</v>
      </c>
      <c r="G19" s="70">
        <v>10</v>
      </c>
      <c r="H19" s="71"/>
      <c r="I19" s="318">
        <f>SUM(J19:M19)</f>
        <v>1111</v>
      </c>
      <c r="J19" s="66">
        <v>360</v>
      </c>
      <c r="K19" s="66">
        <v>358</v>
      </c>
      <c r="L19" s="67">
        <v>393</v>
      </c>
      <c r="M19" s="71"/>
      <c r="O19" s="320">
        <f>SUM(P19:Q19)</f>
        <v>1111</v>
      </c>
      <c r="P19" s="197">
        <v>440</v>
      </c>
      <c r="Q19" s="197">
        <v>671</v>
      </c>
      <c r="S19" s="176" t="str">
        <f t="shared" si="2"/>
        <v>〇</v>
      </c>
    </row>
    <row r="20" spans="1:19" ht="23.1" customHeight="1" x14ac:dyDescent="0.2">
      <c r="A20" s="435"/>
      <c r="B20" s="437" t="s">
        <v>36</v>
      </c>
      <c r="C20" s="223" t="s">
        <v>101</v>
      </c>
      <c r="D20" s="274">
        <f>IF(SUM(D21:D22)=SUM(E20:H20),SUM(E20:H20),"縦計と横計が一致しません")</f>
        <v>27</v>
      </c>
      <c r="E20" s="293">
        <f>SUM(E21:E22)</f>
        <v>9</v>
      </c>
      <c r="F20" s="293">
        <f t="shared" ref="F20:H20" si="26">SUM(F21:F22)</f>
        <v>9</v>
      </c>
      <c r="G20" s="293">
        <f t="shared" si="26"/>
        <v>9</v>
      </c>
      <c r="H20" s="293">
        <f t="shared" si="26"/>
        <v>0</v>
      </c>
      <c r="I20" s="274">
        <f>IF(SUM(I21:I22)=SUM(J20:M20),SUM(J20:M20),"縦計と横計が一致しません")</f>
        <v>1072</v>
      </c>
      <c r="J20" s="274">
        <f>SUM(J21:J22)</f>
        <v>360</v>
      </c>
      <c r="K20" s="274">
        <f t="shared" ref="K20:M20" si="27">SUM(K21:K22)</f>
        <v>355</v>
      </c>
      <c r="L20" s="274">
        <f t="shared" si="27"/>
        <v>357</v>
      </c>
      <c r="M20" s="293">
        <f t="shared" si="27"/>
        <v>0</v>
      </c>
      <c r="N20" s="51"/>
      <c r="O20" s="274">
        <f>IF(SUM(O21:O22)=SUM(P20:Q20),SUM(P20:Q20),"縦計と横計が一致しません")</f>
        <v>1072</v>
      </c>
      <c r="P20" s="291">
        <f>P21+P22</f>
        <v>366</v>
      </c>
      <c r="Q20" s="291">
        <f t="shared" ref="Q20" si="28">Q21+Q22</f>
        <v>706</v>
      </c>
      <c r="S20" s="176" t="str">
        <f t="shared" si="2"/>
        <v>〇</v>
      </c>
    </row>
    <row r="21" spans="1:19" ht="23.1" customHeight="1" x14ac:dyDescent="0.2">
      <c r="A21" s="435"/>
      <c r="B21" s="405"/>
      <c r="C21" s="61" t="s">
        <v>34</v>
      </c>
      <c r="D21" s="278">
        <f>SUM(E21:H21)</f>
        <v>21</v>
      </c>
      <c r="E21" s="72">
        <v>7</v>
      </c>
      <c r="F21" s="72">
        <v>7</v>
      </c>
      <c r="G21" s="72">
        <v>7</v>
      </c>
      <c r="H21" s="73"/>
      <c r="I21" s="316">
        <f t="shared" ref="I21:I32" si="29">SUM(J21:M21)</f>
        <v>837</v>
      </c>
      <c r="J21" s="72">
        <v>280</v>
      </c>
      <c r="K21" s="72">
        <v>277</v>
      </c>
      <c r="L21" s="73">
        <v>280</v>
      </c>
      <c r="M21" s="73"/>
      <c r="O21" s="290">
        <f>SUM(P21:Q21)</f>
        <v>837</v>
      </c>
      <c r="P21" s="179">
        <v>312</v>
      </c>
      <c r="Q21" s="179">
        <v>525</v>
      </c>
      <c r="S21" s="176" t="str">
        <f t="shared" si="2"/>
        <v>〇</v>
      </c>
    </row>
    <row r="22" spans="1:19" ht="23.1" customHeight="1" x14ac:dyDescent="0.2">
      <c r="A22" s="435"/>
      <c r="B22" s="406"/>
      <c r="C22" s="223" t="s">
        <v>102</v>
      </c>
      <c r="D22" s="287">
        <f>SUM(E22:H22)</f>
        <v>6</v>
      </c>
      <c r="E22" s="70">
        <v>2</v>
      </c>
      <c r="F22" s="70">
        <v>2</v>
      </c>
      <c r="G22" s="70">
        <v>2</v>
      </c>
      <c r="H22" s="71"/>
      <c r="I22" s="311">
        <f t="shared" si="29"/>
        <v>235</v>
      </c>
      <c r="J22" s="70">
        <v>80</v>
      </c>
      <c r="K22" s="70">
        <v>78</v>
      </c>
      <c r="L22" s="71">
        <v>77</v>
      </c>
      <c r="M22" s="71"/>
      <c r="O22" s="289">
        <f>SUM(P22:Q22)</f>
        <v>235</v>
      </c>
      <c r="P22" s="197">
        <v>54</v>
      </c>
      <c r="Q22" s="197">
        <v>181</v>
      </c>
      <c r="S22" s="176" t="str">
        <f t="shared" si="2"/>
        <v>〇</v>
      </c>
    </row>
    <row r="23" spans="1:19" ht="23.1" customHeight="1" x14ac:dyDescent="0.2">
      <c r="A23" s="435"/>
      <c r="B23" s="437" t="s">
        <v>143</v>
      </c>
      <c r="C23" s="223" t="s">
        <v>145</v>
      </c>
      <c r="D23" s="274">
        <f>IF(SUM(D24:D27)=SUM(E23:H23),SUM(E23:H23),"縦計と横計が一致しません")</f>
        <v>27</v>
      </c>
      <c r="E23" s="274">
        <f t="shared" ref="E23:M23" si="30">SUM(E24:E27)</f>
        <v>9</v>
      </c>
      <c r="F23" s="274">
        <f t="shared" si="30"/>
        <v>9</v>
      </c>
      <c r="G23" s="274">
        <f t="shared" si="30"/>
        <v>9</v>
      </c>
      <c r="H23" s="291">
        <f t="shared" si="30"/>
        <v>0</v>
      </c>
      <c r="I23" s="274">
        <f>IF(SUM(I24:I27)=SUM(J23:M23),SUM(J23:M23),"縦計と横計が一致しません")</f>
        <v>1072</v>
      </c>
      <c r="J23" s="274">
        <f t="shared" si="30"/>
        <v>360</v>
      </c>
      <c r="K23" s="274">
        <f t="shared" si="30"/>
        <v>357</v>
      </c>
      <c r="L23" s="274">
        <f t="shared" si="30"/>
        <v>355</v>
      </c>
      <c r="M23" s="291">
        <f t="shared" si="30"/>
        <v>0</v>
      </c>
      <c r="N23" s="51"/>
      <c r="O23" s="274">
        <f>IF(SUM(O24:O27)=SUM(P23:Q23),SUM(P23:Q23),"縦計と横計が一致しません")</f>
        <v>1072</v>
      </c>
      <c r="P23" s="321">
        <f>SUM(P24:P27)</f>
        <v>984</v>
      </c>
      <c r="Q23" s="321">
        <f>SUM(Q24:Q27)</f>
        <v>88</v>
      </c>
      <c r="S23" s="176" t="str">
        <f t="shared" si="2"/>
        <v>〇</v>
      </c>
    </row>
    <row r="24" spans="1:19" ht="23.1" customHeight="1" x14ac:dyDescent="0.2">
      <c r="A24" s="435"/>
      <c r="B24" s="405"/>
      <c r="C24" s="222" t="s">
        <v>147</v>
      </c>
      <c r="D24" s="278">
        <f>SUM(E24:H24)</f>
        <v>9</v>
      </c>
      <c r="E24" s="74">
        <v>3</v>
      </c>
      <c r="F24" s="74">
        <v>3</v>
      </c>
      <c r="G24" s="74">
        <v>3</v>
      </c>
      <c r="H24" s="206"/>
      <c r="I24" s="316">
        <f t="shared" si="29"/>
        <v>355</v>
      </c>
      <c r="J24" s="74">
        <v>120</v>
      </c>
      <c r="K24" s="74">
        <v>118</v>
      </c>
      <c r="L24" s="74">
        <v>117</v>
      </c>
      <c r="M24" s="75"/>
      <c r="O24" s="290">
        <f>SUM(P24:Q24)</f>
        <v>355</v>
      </c>
      <c r="P24" s="184">
        <v>345</v>
      </c>
      <c r="Q24" s="184">
        <v>10</v>
      </c>
      <c r="S24" s="176" t="str">
        <f t="shared" si="2"/>
        <v>〇</v>
      </c>
    </row>
    <row r="25" spans="1:19" ht="23.1" customHeight="1" x14ac:dyDescent="0.2">
      <c r="A25" s="435"/>
      <c r="B25" s="405"/>
      <c r="C25" s="62" t="s">
        <v>148</v>
      </c>
      <c r="D25" s="283">
        <f t="shared" ref="D25:D32" si="31">SUM(E25:H25)</f>
        <v>6</v>
      </c>
      <c r="E25" s="1">
        <v>2</v>
      </c>
      <c r="F25" s="1">
        <v>2</v>
      </c>
      <c r="G25" s="1">
        <v>2</v>
      </c>
      <c r="H25" s="207"/>
      <c r="I25" s="309">
        <f t="shared" si="29"/>
        <v>240</v>
      </c>
      <c r="J25" s="1">
        <v>80</v>
      </c>
      <c r="K25" s="1">
        <v>80</v>
      </c>
      <c r="L25" s="1">
        <v>80</v>
      </c>
      <c r="M25" s="76"/>
      <c r="O25" s="284">
        <f>SUM(P25:Q25)</f>
        <v>240</v>
      </c>
      <c r="P25" s="151">
        <v>227</v>
      </c>
      <c r="Q25" s="151">
        <v>13</v>
      </c>
      <c r="S25" s="176" t="str">
        <f t="shared" si="2"/>
        <v>〇</v>
      </c>
    </row>
    <row r="26" spans="1:19" ht="23.1" customHeight="1" x14ac:dyDescent="0.2">
      <c r="A26" s="435"/>
      <c r="B26" s="405"/>
      <c r="C26" s="62" t="s">
        <v>75</v>
      </c>
      <c r="D26" s="283">
        <f t="shared" si="31"/>
        <v>6</v>
      </c>
      <c r="E26" s="1">
        <v>2</v>
      </c>
      <c r="F26" s="1">
        <v>2</v>
      </c>
      <c r="G26" s="1">
        <v>2</v>
      </c>
      <c r="H26" s="207"/>
      <c r="I26" s="309">
        <f t="shared" si="29"/>
        <v>240</v>
      </c>
      <c r="J26" s="1">
        <v>80</v>
      </c>
      <c r="K26" s="1">
        <v>80</v>
      </c>
      <c r="L26" s="1">
        <v>80</v>
      </c>
      <c r="M26" s="76"/>
      <c r="O26" s="284">
        <f>SUM(P26:Q26)</f>
        <v>240</v>
      </c>
      <c r="P26" s="151">
        <v>192</v>
      </c>
      <c r="Q26" s="151">
        <v>48</v>
      </c>
      <c r="S26" s="176" t="str">
        <f t="shared" si="2"/>
        <v>〇</v>
      </c>
    </row>
    <row r="27" spans="1:19" ht="23.1" customHeight="1" x14ac:dyDescent="0.2">
      <c r="A27" s="435"/>
      <c r="B27" s="406"/>
      <c r="C27" s="223" t="s">
        <v>149</v>
      </c>
      <c r="D27" s="287">
        <f t="shared" si="31"/>
        <v>6</v>
      </c>
      <c r="E27" s="70">
        <v>2</v>
      </c>
      <c r="F27" s="70">
        <v>2</v>
      </c>
      <c r="G27" s="70">
        <v>2</v>
      </c>
      <c r="H27" s="208"/>
      <c r="I27" s="311">
        <f t="shared" si="29"/>
        <v>237</v>
      </c>
      <c r="J27" s="70">
        <v>80</v>
      </c>
      <c r="K27" s="70">
        <v>79</v>
      </c>
      <c r="L27" s="70">
        <v>78</v>
      </c>
      <c r="M27" s="71"/>
      <c r="O27" s="289">
        <f>SUM(P27:Q27)</f>
        <v>237</v>
      </c>
      <c r="P27" s="197">
        <v>220</v>
      </c>
      <c r="Q27" s="197">
        <v>17</v>
      </c>
      <c r="S27" s="176" t="str">
        <f t="shared" si="2"/>
        <v>〇</v>
      </c>
    </row>
    <row r="28" spans="1:19" ht="23.1" customHeight="1" x14ac:dyDescent="0.2">
      <c r="A28" s="435"/>
      <c r="B28" s="77" t="s">
        <v>378</v>
      </c>
      <c r="C28" s="64" t="s">
        <v>379</v>
      </c>
      <c r="D28" s="312">
        <f>SUM(E28:H28)</f>
        <v>24</v>
      </c>
      <c r="E28" s="65">
        <v>8</v>
      </c>
      <c r="F28" s="65">
        <v>8</v>
      </c>
      <c r="G28" s="65">
        <v>8</v>
      </c>
      <c r="H28" s="209"/>
      <c r="I28" s="313">
        <f>SUM(J28:M28)</f>
        <v>943</v>
      </c>
      <c r="J28" s="65">
        <v>320</v>
      </c>
      <c r="K28" s="65">
        <v>315</v>
      </c>
      <c r="L28" s="68">
        <v>308</v>
      </c>
      <c r="M28" s="68"/>
      <c r="O28" s="314">
        <f>SUM(P28:Q28)</f>
        <v>943</v>
      </c>
      <c r="P28" s="71">
        <v>267</v>
      </c>
      <c r="Q28" s="71">
        <v>676</v>
      </c>
      <c r="S28" s="176" t="str">
        <f t="shared" si="2"/>
        <v>〇</v>
      </c>
    </row>
    <row r="29" spans="1:19" ht="23.1" customHeight="1" x14ac:dyDescent="0.2">
      <c r="A29" s="436"/>
      <c r="B29" s="216" t="s">
        <v>349</v>
      </c>
      <c r="C29" s="223" t="s">
        <v>348</v>
      </c>
      <c r="D29" s="236">
        <f t="shared" si="31"/>
        <v>21</v>
      </c>
      <c r="E29" s="70">
        <v>7</v>
      </c>
      <c r="F29" s="70">
        <v>7</v>
      </c>
      <c r="G29" s="70">
        <v>7</v>
      </c>
      <c r="H29" s="208"/>
      <c r="I29" s="318">
        <f t="shared" si="29"/>
        <v>827</v>
      </c>
      <c r="J29" s="70">
        <v>280</v>
      </c>
      <c r="K29" s="70">
        <v>276</v>
      </c>
      <c r="L29" s="71">
        <v>271</v>
      </c>
      <c r="M29" s="71"/>
      <c r="O29" s="314">
        <f t="shared" ref="O29:O32" si="32">SUM(P29:Q29)</f>
        <v>827</v>
      </c>
      <c r="P29" s="198">
        <v>347</v>
      </c>
      <c r="Q29" s="198">
        <v>480</v>
      </c>
      <c r="S29" s="176" t="str">
        <f t="shared" si="2"/>
        <v>〇</v>
      </c>
    </row>
    <row r="30" spans="1:19" ht="23.1" customHeight="1" x14ac:dyDescent="0.2">
      <c r="A30" s="431" t="s">
        <v>399</v>
      </c>
      <c r="B30" s="218" t="s">
        <v>38</v>
      </c>
      <c r="C30" s="64" t="s">
        <v>37</v>
      </c>
      <c r="D30" s="236">
        <f t="shared" si="31"/>
        <v>16</v>
      </c>
      <c r="E30" s="65">
        <v>4</v>
      </c>
      <c r="F30" s="65">
        <v>4</v>
      </c>
      <c r="G30" s="65">
        <v>4</v>
      </c>
      <c r="H30" s="68">
        <v>4</v>
      </c>
      <c r="I30" s="318">
        <f t="shared" si="29"/>
        <v>422</v>
      </c>
      <c r="J30" s="65">
        <v>119</v>
      </c>
      <c r="K30" s="65">
        <v>95</v>
      </c>
      <c r="L30" s="68">
        <v>115</v>
      </c>
      <c r="M30" s="68">
        <v>93</v>
      </c>
      <c r="O30" s="314">
        <f t="shared" si="32"/>
        <v>422</v>
      </c>
      <c r="P30" s="198">
        <v>198</v>
      </c>
      <c r="Q30" s="198">
        <v>224</v>
      </c>
      <c r="S30" s="176" t="str">
        <f t="shared" si="2"/>
        <v>〇</v>
      </c>
    </row>
    <row r="31" spans="1:19" ht="23.1" customHeight="1" x14ac:dyDescent="0.2">
      <c r="A31" s="432"/>
      <c r="B31" s="69" t="s">
        <v>103</v>
      </c>
      <c r="C31" s="223" t="s">
        <v>37</v>
      </c>
      <c r="D31" s="236">
        <f t="shared" si="31"/>
        <v>8</v>
      </c>
      <c r="E31" s="70">
        <v>2</v>
      </c>
      <c r="F31" s="70">
        <v>2</v>
      </c>
      <c r="G31" s="70">
        <v>2</v>
      </c>
      <c r="H31" s="71">
        <v>2</v>
      </c>
      <c r="I31" s="318">
        <f t="shared" si="29"/>
        <v>176</v>
      </c>
      <c r="J31" s="70">
        <v>41</v>
      </c>
      <c r="K31" s="70">
        <v>43</v>
      </c>
      <c r="L31" s="71">
        <v>45</v>
      </c>
      <c r="M31" s="71">
        <v>47</v>
      </c>
      <c r="O31" s="314">
        <f t="shared" si="32"/>
        <v>176</v>
      </c>
      <c r="P31" s="198">
        <v>116</v>
      </c>
      <c r="Q31" s="198">
        <v>60</v>
      </c>
      <c r="S31" s="176" t="str">
        <f t="shared" si="2"/>
        <v>〇</v>
      </c>
    </row>
    <row r="32" spans="1:19" ht="23.1" customHeight="1" x14ac:dyDescent="0.2">
      <c r="A32" s="433"/>
      <c r="B32" s="64" t="s">
        <v>146</v>
      </c>
      <c r="C32" s="223" t="s">
        <v>144</v>
      </c>
      <c r="D32" s="319">
        <f t="shared" si="31"/>
        <v>12</v>
      </c>
      <c r="E32" s="70">
        <v>3</v>
      </c>
      <c r="F32" s="70">
        <v>3</v>
      </c>
      <c r="G32" s="70">
        <v>3</v>
      </c>
      <c r="H32" s="71">
        <v>3</v>
      </c>
      <c r="I32" s="313">
        <f t="shared" si="29"/>
        <v>185</v>
      </c>
      <c r="J32" s="70">
        <v>42</v>
      </c>
      <c r="K32" s="70">
        <v>51</v>
      </c>
      <c r="L32" s="70">
        <v>51</v>
      </c>
      <c r="M32" s="71">
        <v>41</v>
      </c>
      <c r="O32" s="314">
        <f t="shared" si="32"/>
        <v>185</v>
      </c>
      <c r="P32" s="197">
        <v>176</v>
      </c>
      <c r="Q32" s="197">
        <v>9</v>
      </c>
      <c r="S32" s="176" t="str">
        <f t="shared" si="2"/>
        <v>〇</v>
      </c>
    </row>
    <row r="33" spans="1:7" x14ac:dyDescent="0.2">
      <c r="A33" s="174"/>
    </row>
    <row r="34" spans="1:7" x14ac:dyDescent="0.2">
      <c r="G34" s="4" t="s">
        <v>341</v>
      </c>
    </row>
    <row r="38" spans="1:7" ht="16.5" customHeight="1" x14ac:dyDescent="0.2"/>
  </sheetData>
  <customSheetViews>
    <customSheetView guid="{40C360DA-61CF-4003-AB3F-38182EA2B6ED}" scale="75" showPageBreaks="1" fitToPage="1" printArea="1" view="pageBreakPreview">
      <pane xSplit="4" ySplit="5" topLeftCell="E6" activePane="bottomRight" state="frozen"/>
      <selection pane="bottomRight" activeCell="G15" sqref="G15"/>
      <colBreaks count="1" manualBreakCount="1">
        <brk id="31" max="1048575" man="1"/>
      </colBreaks>
      <pageMargins left="0.7" right="0.7" top="0.75" bottom="0.75" header="0.3" footer="0.3"/>
      <printOptions horizontalCentered="1" verticalCentered="1"/>
      <pageSetup paperSize="9" scale="55" orientation="landscape" r:id="rId1"/>
      <headerFooter alignWithMargins="0">
        <oddFooter>&amp;C&amp;P</oddFooter>
      </headerFooter>
    </customSheetView>
    <customSheetView guid="{59495B58-F355-4334-93B0-9592BE5778E6}" scale="55" showPageBreaks="1" showRuler="0" topLeftCell="A3">
      <selection activeCell="AJ20" sqref="AJ20"/>
      <colBreaks count="1" manualBreakCount="1">
        <brk id="19" max="1048575" man="1"/>
      </colBreaks>
      <pageMargins left="1.1417322834645669" right="0.78740157480314965" top="0.79" bottom="0.31496062992125984" header="1.03" footer="0.35433070866141736"/>
      <printOptions horizontalCentered="1"/>
      <pageSetup paperSize="9" scale="50" orientation="landscape" verticalDpi="196" r:id="rId2"/>
      <headerFooter alignWithMargins="0">
        <oddFooter>&amp;C&amp;P</oddFooter>
      </headerFooter>
    </customSheetView>
    <customSheetView guid="{05D2C257-AD29-4844-8E74-F8EBF9492FCE}" scale="55" showRuler="0" topLeftCell="A3">
      <selection activeCell="AJ20" sqref="AJ20"/>
      <colBreaks count="1" manualBreakCount="1">
        <brk id="19" max="1048575" man="1"/>
      </colBreaks>
      <pageMargins left="1.1417322834645669" right="0.78740157480314965" top="0.79" bottom="0.31496062992125984" header="1.03" footer="0.35433070866141736"/>
      <printOptions horizontalCentered="1"/>
      <pageSetup paperSize="9" scale="50" orientation="landscape" verticalDpi="196" r:id="rId3"/>
      <headerFooter alignWithMargins="0">
        <oddFooter>&amp;C&amp;P</oddFooter>
      </headerFooter>
    </customSheetView>
  </customSheetViews>
  <mergeCells count="28">
    <mergeCell ref="A7:C7"/>
    <mergeCell ref="D3:H3"/>
    <mergeCell ref="I3:M3"/>
    <mergeCell ref="A6:C6"/>
    <mergeCell ref="A3:B5"/>
    <mergeCell ref="C3:C5"/>
    <mergeCell ref="E4:E5"/>
    <mergeCell ref="D4:D5"/>
    <mergeCell ref="H4:H5"/>
    <mergeCell ref="G4:G5"/>
    <mergeCell ref="F4:F5"/>
    <mergeCell ref="M4:M5"/>
    <mergeCell ref="L4:L5"/>
    <mergeCell ref="K4:K5"/>
    <mergeCell ref="J4:J5"/>
    <mergeCell ref="A30:A32"/>
    <mergeCell ref="A8:A18"/>
    <mergeCell ref="B23:B27"/>
    <mergeCell ref="B8:B14"/>
    <mergeCell ref="B15:B18"/>
    <mergeCell ref="B20:B22"/>
    <mergeCell ref="A19:A29"/>
    <mergeCell ref="O2:Q2"/>
    <mergeCell ref="I4:I5"/>
    <mergeCell ref="O4:O5"/>
    <mergeCell ref="Q4:Q5"/>
    <mergeCell ref="P4:P5"/>
    <mergeCell ref="O3:Q3"/>
  </mergeCells>
  <phoneticPr fontId="2"/>
  <printOptions horizontalCentered="1"/>
  <pageMargins left="0.59055118110236227" right="0.59" top="0.78740157480314965" bottom="0.70866141732283472" header="0.51181102362204722" footer="0.51181102362204722"/>
  <pageSetup paperSize="9" scale="72" orientation="landscape" r:id="rId4"/>
  <headerFooter alignWithMargins="0"/>
  <ignoredErrors>
    <ignoredError sqref="D25:D27 D29:D32" formulaRange="1"/>
  </ignoredErrors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3" tint="0.59999389629810485"/>
  </sheetPr>
  <dimension ref="A1:W38"/>
  <sheetViews>
    <sheetView showZeros="0" view="pageBreakPreview" zoomScale="96" zoomScaleNormal="50" zoomScaleSheetLayoutView="96" workbookViewId="0">
      <pane xSplit="2" ySplit="5" topLeftCell="C27" activePane="bottomRight" state="frozen"/>
      <selection pane="topRight" activeCell="C1" sqref="C1"/>
      <selection pane="bottomLeft" activeCell="A6" sqref="A6"/>
      <selection pane="bottomRight" activeCell="E12" sqref="E12"/>
    </sheetView>
  </sheetViews>
  <sheetFormatPr defaultColWidth="7.59765625" defaultRowHeight="20.25" customHeight="1" x14ac:dyDescent="0.2"/>
  <cols>
    <col min="1" max="1" width="9.19921875" style="5" customWidth="1"/>
    <col min="2" max="2" width="11.296875" style="5" customWidth="1"/>
    <col min="3" max="3" width="5" style="4" customWidth="1"/>
    <col min="4" max="10" width="5.5" style="4" customWidth="1"/>
    <col min="11" max="11" width="5" style="4" customWidth="1"/>
    <col min="12" max="13" width="5.5" style="4" customWidth="1"/>
    <col min="14" max="14" width="5.5" style="89" customWidth="1"/>
    <col min="15" max="16" width="5.5" style="4" customWidth="1"/>
    <col min="17" max="17" width="5.5" style="3" customWidth="1"/>
    <col min="18" max="18" width="4.59765625" style="3" customWidth="1"/>
    <col min="19" max="19" width="5" style="3" customWidth="1"/>
    <col min="20" max="21" width="4.59765625" style="4" customWidth="1"/>
    <col min="22" max="25" width="0" style="4" hidden="1" customWidth="1"/>
    <col min="26" max="16384" width="7.59765625" style="4"/>
  </cols>
  <sheetData>
    <row r="1" spans="1:23" ht="20.25" customHeight="1" x14ac:dyDescent="0.2">
      <c r="A1" s="78" t="s">
        <v>435</v>
      </c>
      <c r="B1" s="170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80"/>
      <c r="O1" s="79"/>
      <c r="P1" s="79"/>
      <c r="Q1" s="79"/>
    </row>
    <row r="2" spans="1:23" s="3" customFormat="1" ht="13.5" x14ac:dyDescent="0.2">
      <c r="A2" s="81"/>
      <c r="B2" s="170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80"/>
      <c r="O2" s="79"/>
      <c r="P2" s="79"/>
      <c r="Q2" s="79"/>
      <c r="S2" s="395" t="str">
        <f>総括表!Q4</f>
        <v>令和3年8月27日作成</v>
      </c>
      <c r="T2" s="395"/>
      <c r="U2" s="395"/>
      <c r="W2" s="4"/>
    </row>
    <row r="3" spans="1:23" s="5" customFormat="1" ht="20.25" customHeight="1" x14ac:dyDescent="0.2">
      <c r="A3" s="450" t="s">
        <v>55</v>
      </c>
      <c r="B3" s="451"/>
      <c r="C3" s="402" t="s">
        <v>111</v>
      </c>
      <c r="D3" s="403"/>
      <c r="E3" s="403"/>
      <c r="F3" s="403"/>
      <c r="G3" s="403"/>
      <c r="H3" s="403"/>
      <c r="I3" s="403"/>
      <c r="J3" s="404"/>
      <c r="K3" s="403" t="s">
        <v>112</v>
      </c>
      <c r="L3" s="403"/>
      <c r="M3" s="403"/>
      <c r="N3" s="403"/>
      <c r="O3" s="403"/>
      <c r="P3" s="403"/>
      <c r="Q3" s="404"/>
      <c r="R3" s="226"/>
      <c r="S3" s="397" t="s">
        <v>365</v>
      </c>
      <c r="T3" s="398"/>
      <c r="U3" s="414"/>
      <c r="W3" s="4"/>
    </row>
    <row r="4" spans="1:23" s="5" customFormat="1" ht="20.25" customHeight="1" x14ac:dyDescent="0.2">
      <c r="A4" s="452"/>
      <c r="B4" s="370"/>
      <c r="C4" s="229" t="s">
        <v>128</v>
      </c>
      <c r="D4" s="230" t="s">
        <v>56</v>
      </c>
      <c r="E4" s="230" t="s">
        <v>57</v>
      </c>
      <c r="F4" s="230" t="s">
        <v>58</v>
      </c>
      <c r="G4" s="230" t="s">
        <v>59</v>
      </c>
      <c r="H4" s="230" t="s">
        <v>60</v>
      </c>
      <c r="I4" s="230" t="s">
        <v>61</v>
      </c>
      <c r="J4" s="233" t="s">
        <v>62</v>
      </c>
      <c r="K4" s="224" t="s">
        <v>128</v>
      </c>
      <c r="L4" s="230" t="s">
        <v>56</v>
      </c>
      <c r="M4" s="230" t="s">
        <v>57</v>
      </c>
      <c r="N4" s="82" t="s">
        <v>58</v>
      </c>
      <c r="O4" s="230" t="s">
        <v>59</v>
      </c>
      <c r="P4" s="230" t="s">
        <v>60</v>
      </c>
      <c r="Q4" s="227" t="s">
        <v>61</v>
      </c>
      <c r="R4" s="226"/>
      <c r="S4" s="429" t="s">
        <v>85</v>
      </c>
      <c r="T4" s="448" t="s">
        <v>76</v>
      </c>
      <c r="U4" s="429" t="s">
        <v>77</v>
      </c>
      <c r="W4" s="4"/>
    </row>
    <row r="5" spans="1:23" s="5" customFormat="1" ht="20.25" customHeight="1" x14ac:dyDescent="0.2">
      <c r="A5" s="453"/>
      <c r="B5" s="454"/>
      <c r="C5" s="134"/>
      <c r="D5" s="231" t="s">
        <v>412</v>
      </c>
      <c r="E5" s="231" t="s">
        <v>413</v>
      </c>
      <c r="F5" s="231" t="s">
        <v>424</v>
      </c>
      <c r="G5" s="231"/>
      <c r="H5" s="231"/>
      <c r="I5" s="231"/>
      <c r="J5" s="228"/>
      <c r="K5" s="133"/>
      <c r="L5" s="231" t="s">
        <v>412</v>
      </c>
      <c r="M5" s="231" t="s">
        <v>425</v>
      </c>
      <c r="N5" s="131" t="s">
        <v>414</v>
      </c>
      <c r="O5" s="231"/>
      <c r="P5" s="231"/>
      <c r="Q5" s="228"/>
      <c r="R5" s="234"/>
      <c r="S5" s="456"/>
      <c r="T5" s="455"/>
      <c r="U5" s="456"/>
      <c r="W5" s="175" t="s">
        <v>441</v>
      </c>
    </row>
    <row r="6" spans="1:23" ht="20.25" customHeight="1" x14ac:dyDescent="0.2">
      <c r="A6" s="409" t="s">
        <v>113</v>
      </c>
      <c r="B6" s="410"/>
      <c r="C6" s="322">
        <f>SUM(D6:J6)</f>
        <v>333</v>
      </c>
      <c r="D6" s="152">
        <v>81</v>
      </c>
      <c r="E6" s="152">
        <v>81</v>
      </c>
      <c r="F6" s="152">
        <v>84</v>
      </c>
      <c r="G6" s="152">
        <v>13</v>
      </c>
      <c r="H6" s="152">
        <v>10</v>
      </c>
      <c r="I6" s="152">
        <v>12</v>
      </c>
      <c r="J6" s="153">
        <v>52</v>
      </c>
      <c r="K6" s="323">
        <f>SUM(L6:Q6)</f>
        <v>1159</v>
      </c>
      <c r="L6" s="152">
        <v>348</v>
      </c>
      <c r="M6" s="152">
        <v>333</v>
      </c>
      <c r="N6" s="154">
        <v>320</v>
      </c>
      <c r="O6" s="152">
        <v>63</v>
      </c>
      <c r="P6" s="152">
        <v>44</v>
      </c>
      <c r="Q6" s="153">
        <v>51</v>
      </c>
      <c r="S6" s="324">
        <f>SUM(T6:U6)</f>
        <v>1159</v>
      </c>
      <c r="T6" s="153">
        <v>754</v>
      </c>
      <c r="U6" s="153">
        <v>405</v>
      </c>
      <c r="W6" s="176" t="str">
        <f>IF(K6=S6,"〇","不一致")</f>
        <v>〇</v>
      </c>
    </row>
    <row r="7" spans="1:23" ht="20.25" customHeight="1" x14ac:dyDescent="0.2">
      <c r="A7" s="405" t="s">
        <v>361</v>
      </c>
      <c r="B7" s="173" t="s">
        <v>129</v>
      </c>
      <c r="C7" s="325">
        <f>IF(SUM(C8:C12)=SUM(D7:J7),SUM(D7:J7),"縦計と横計が一致しません")</f>
        <v>337</v>
      </c>
      <c r="D7" s="325">
        <f t="shared" ref="D7:J7" si="0">IF(SUM(D13,D19,D23,D35,D27,D31)=SUM(D8:D12),SUM(D8:D12),"各計と縦計が一致しません")</f>
        <v>85</v>
      </c>
      <c r="E7" s="325">
        <f t="shared" si="0"/>
        <v>93</v>
      </c>
      <c r="F7" s="325">
        <f t="shared" si="0"/>
        <v>93</v>
      </c>
      <c r="G7" s="325">
        <f t="shared" si="0"/>
        <v>18</v>
      </c>
      <c r="H7" s="325">
        <f t="shared" si="0"/>
        <v>22</v>
      </c>
      <c r="I7" s="325">
        <f t="shared" si="0"/>
        <v>18</v>
      </c>
      <c r="J7" s="325">
        <f t="shared" si="0"/>
        <v>8</v>
      </c>
      <c r="K7" s="325">
        <f>IF(SUM(K8:K12)=SUM(L7:Q7),SUM(L7:Q7),"縦計と横計が一致しません")</f>
        <v>1158</v>
      </c>
      <c r="L7" s="325">
        <f t="shared" ref="L7:Q7" si="1">IF(SUM(L13,L19,L23,L35,L27,L31)=SUM(L8:L12),SUM(L8:L12),"各計と縦計が一致しません")</f>
        <v>299</v>
      </c>
      <c r="M7" s="325">
        <f t="shared" si="1"/>
        <v>358</v>
      </c>
      <c r="N7" s="325">
        <f t="shared" si="1"/>
        <v>334</v>
      </c>
      <c r="O7" s="325">
        <f t="shared" si="1"/>
        <v>59</v>
      </c>
      <c r="P7" s="325">
        <f t="shared" si="1"/>
        <v>64</v>
      </c>
      <c r="Q7" s="325">
        <f t="shared" si="1"/>
        <v>44</v>
      </c>
      <c r="R7" s="83"/>
      <c r="S7" s="325">
        <f>IF(SUM(S8:S12)=SUM(T7:U7),SUM(T7:U7),"縦計と横計が一致しません")</f>
        <v>1158</v>
      </c>
      <c r="T7" s="325">
        <f>IF(SUM(T13,T19,T23,T35,T27,T31)=SUM(T8:T12),SUM(T8:T12),"各計と縦計が一致しません")</f>
        <v>754</v>
      </c>
      <c r="U7" s="325">
        <f>IF(SUM(U13,U19,U23,U35,U27,U31)=SUM(U8:U12),SUM(U8:U12),"各計と縦計が一致しません")</f>
        <v>404</v>
      </c>
      <c r="W7" s="176" t="str">
        <f t="shared" ref="W7:W34" si="2">IF(K7=S7,"〇","不一致")</f>
        <v>〇</v>
      </c>
    </row>
    <row r="8" spans="1:23" ht="20.25" customHeight="1" x14ac:dyDescent="0.2">
      <c r="A8" s="405"/>
      <c r="B8" s="172" t="s">
        <v>130</v>
      </c>
      <c r="C8" s="326">
        <f>IF(C14=SUM(D8:J8),SUM(D8:J8),"計が一致しません")</f>
        <v>1</v>
      </c>
      <c r="D8" s="327">
        <f>D14</f>
        <v>0</v>
      </c>
      <c r="E8" s="327">
        <f t="shared" ref="E8:J8" si="3">E14</f>
        <v>0</v>
      </c>
      <c r="F8" s="327">
        <f t="shared" si="3"/>
        <v>1</v>
      </c>
      <c r="G8" s="327">
        <f t="shared" si="3"/>
        <v>0</v>
      </c>
      <c r="H8" s="327">
        <f t="shared" si="3"/>
        <v>0</v>
      </c>
      <c r="I8" s="327">
        <f t="shared" si="3"/>
        <v>0</v>
      </c>
      <c r="J8" s="327">
        <f t="shared" si="3"/>
        <v>0</v>
      </c>
      <c r="K8" s="326">
        <f>IF(K14=SUM(L8:Q8),SUM(L8:Q8),"計が一致しません")</f>
        <v>1</v>
      </c>
      <c r="L8" s="327">
        <f>L14</f>
        <v>0</v>
      </c>
      <c r="M8" s="327">
        <f t="shared" ref="M8:Q8" si="4">M14</f>
        <v>0</v>
      </c>
      <c r="N8" s="327">
        <f t="shared" si="4"/>
        <v>1</v>
      </c>
      <c r="O8" s="327">
        <f t="shared" si="4"/>
        <v>0</v>
      </c>
      <c r="P8" s="327">
        <f t="shared" si="4"/>
        <v>0</v>
      </c>
      <c r="Q8" s="327">
        <f t="shared" si="4"/>
        <v>0</v>
      </c>
      <c r="R8" s="79"/>
      <c r="S8" s="328">
        <f>SUM(T8:U8)</f>
        <v>1</v>
      </c>
      <c r="T8" s="328">
        <f>T14</f>
        <v>0</v>
      </c>
      <c r="U8" s="327">
        <f>U14</f>
        <v>1</v>
      </c>
      <c r="W8" s="176" t="str">
        <f t="shared" si="2"/>
        <v>〇</v>
      </c>
    </row>
    <row r="9" spans="1:23" ht="20.25" customHeight="1" x14ac:dyDescent="0.2">
      <c r="A9" s="405"/>
      <c r="B9" s="132" t="s">
        <v>131</v>
      </c>
      <c r="C9" s="329">
        <f>IF((C15+C20+C24+C36+C28+C32)=SUM(D9:J9),SUM(D9:J9),"計が一致しません")</f>
        <v>107</v>
      </c>
      <c r="D9" s="330">
        <f t="shared" ref="D9:J9" si="5">SUM(D15,D20,D24,D36,D28,D32)</f>
        <v>13</v>
      </c>
      <c r="E9" s="330">
        <f t="shared" si="5"/>
        <v>20</v>
      </c>
      <c r="F9" s="330">
        <f t="shared" si="5"/>
        <v>13</v>
      </c>
      <c r="G9" s="330">
        <f t="shared" si="5"/>
        <v>18</v>
      </c>
      <c r="H9" s="330">
        <f t="shared" si="5"/>
        <v>22</v>
      </c>
      <c r="I9" s="330">
        <f t="shared" si="5"/>
        <v>18</v>
      </c>
      <c r="J9" s="330">
        <f t="shared" si="5"/>
        <v>3</v>
      </c>
      <c r="K9" s="329">
        <f>IF((K15+K20+K24+K36+K28+K32)=SUM(L9:Q9),SUM(L9:Q9),"計が一致しません")</f>
        <v>311</v>
      </c>
      <c r="L9" s="330">
        <f t="shared" ref="L9:Q9" si="6">SUM(L15,L20,L24,L36,L28,L32)</f>
        <v>37</v>
      </c>
      <c r="M9" s="330">
        <f t="shared" si="6"/>
        <v>66</v>
      </c>
      <c r="N9" s="330">
        <f t="shared" si="6"/>
        <v>41</v>
      </c>
      <c r="O9" s="330">
        <f t="shared" si="6"/>
        <v>59</v>
      </c>
      <c r="P9" s="330">
        <f t="shared" si="6"/>
        <v>64</v>
      </c>
      <c r="Q9" s="330">
        <f t="shared" si="6"/>
        <v>44</v>
      </c>
      <c r="R9" s="79"/>
      <c r="S9" s="329">
        <f t="shared" ref="S9:S12" si="7">SUM(T9:U9)</f>
        <v>311</v>
      </c>
      <c r="T9" s="329">
        <f>SUM(T15,T20,T24,T36,T28,T32)</f>
        <v>218</v>
      </c>
      <c r="U9" s="330">
        <f>SUM(U15,U20,U24,U36,U28,U32)</f>
        <v>93</v>
      </c>
      <c r="W9" s="176" t="str">
        <f t="shared" si="2"/>
        <v>〇</v>
      </c>
    </row>
    <row r="10" spans="1:23" ht="20.25" customHeight="1" x14ac:dyDescent="0.2">
      <c r="A10" s="405"/>
      <c r="B10" s="132" t="s">
        <v>132</v>
      </c>
      <c r="C10" s="329">
        <f>IF((C16+C21+C25+C37+C29+C33)=SUM(D10:J10),SUM(D10:J10),"計が一致しません")</f>
        <v>97</v>
      </c>
      <c r="D10" s="330">
        <f t="shared" ref="D10:J10" si="8">SUM(D16,D21,D25,D37,D29,D33,D41)</f>
        <v>33</v>
      </c>
      <c r="E10" s="330">
        <f t="shared" si="8"/>
        <v>30</v>
      </c>
      <c r="F10" s="330">
        <f t="shared" si="8"/>
        <v>29</v>
      </c>
      <c r="G10" s="330">
        <f t="shared" si="8"/>
        <v>0</v>
      </c>
      <c r="H10" s="330">
        <f t="shared" si="8"/>
        <v>0</v>
      </c>
      <c r="I10" s="330">
        <f t="shared" si="8"/>
        <v>0</v>
      </c>
      <c r="J10" s="330">
        <f t="shared" si="8"/>
        <v>5</v>
      </c>
      <c r="K10" s="329">
        <f>IF((K16+K21+K25+K37+K29+K33)=SUM(L10:Q10),SUM(L10:Q10),"計が一致しません")</f>
        <v>340</v>
      </c>
      <c r="L10" s="330">
        <f t="shared" ref="L10:Q10" si="9">SUM(L16,L21,L25,L37,L29,L33,L41)</f>
        <v>114</v>
      </c>
      <c r="M10" s="330">
        <f t="shared" si="9"/>
        <v>116</v>
      </c>
      <c r="N10" s="330">
        <f t="shared" si="9"/>
        <v>110</v>
      </c>
      <c r="O10" s="330">
        <f t="shared" si="9"/>
        <v>0</v>
      </c>
      <c r="P10" s="330">
        <f t="shared" si="9"/>
        <v>0</v>
      </c>
      <c r="Q10" s="330">
        <f t="shared" si="9"/>
        <v>0</v>
      </c>
      <c r="R10" s="79"/>
      <c r="S10" s="329">
        <f t="shared" si="7"/>
        <v>340</v>
      </c>
      <c r="T10" s="329">
        <f>SUM(T16,T21,T25,T37,T29,T33,T41)</f>
        <v>204</v>
      </c>
      <c r="U10" s="330">
        <f>SUM(U16,U21,U25,U37,U29,U33,U41)</f>
        <v>136</v>
      </c>
      <c r="W10" s="176" t="str">
        <f t="shared" si="2"/>
        <v>〇</v>
      </c>
    </row>
    <row r="11" spans="1:23" ht="20.25" customHeight="1" x14ac:dyDescent="0.2">
      <c r="A11" s="405"/>
      <c r="B11" s="132" t="s">
        <v>63</v>
      </c>
      <c r="C11" s="329">
        <f>IF((C17+C22+C26+C38+C30+C34)=SUM(D11:J11),SUM(D11:J11),"計が一致しません")</f>
        <v>128</v>
      </c>
      <c r="D11" s="330">
        <f t="shared" ref="D11:J11" si="10">SUM(D17,D22,D30,D34,D38,D26)</f>
        <v>39</v>
      </c>
      <c r="E11" s="330">
        <f t="shared" si="10"/>
        <v>41</v>
      </c>
      <c r="F11" s="330">
        <f t="shared" si="10"/>
        <v>48</v>
      </c>
      <c r="G11" s="330">
        <f t="shared" si="10"/>
        <v>0</v>
      </c>
      <c r="H11" s="330">
        <f t="shared" si="10"/>
        <v>0</v>
      </c>
      <c r="I11" s="330">
        <f t="shared" si="10"/>
        <v>0</v>
      </c>
      <c r="J11" s="330">
        <f t="shared" si="10"/>
        <v>0</v>
      </c>
      <c r="K11" s="329">
        <f>IF((K17+K22+K26+K38+K30+K34)=SUM(L11:Q11),SUM(L11:Q11),"計が一致しません")</f>
        <v>500</v>
      </c>
      <c r="L11" s="330">
        <f t="shared" ref="L11:Q11" si="11">SUM(L17,L22,L30,L34,L38,L26)</f>
        <v>148</v>
      </c>
      <c r="M11" s="330">
        <f t="shared" si="11"/>
        <v>172</v>
      </c>
      <c r="N11" s="330">
        <f t="shared" si="11"/>
        <v>180</v>
      </c>
      <c r="O11" s="330">
        <f t="shared" si="11"/>
        <v>0</v>
      </c>
      <c r="P11" s="330">
        <f t="shared" si="11"/>
        <v>0</v>
      </c>
      <c r="Q11" s="330">
        <f t="shared" si="11"/>
        <v>0</v>
      </c>
      <c r="R11" s="79"/>
      <c r="S11" s="329">
        <f t="shared" si="7"/>
        <v>500</v>
      </c>
      <c r="T11" s="329">
        <f>SUM(T17,T22,T30,T34,T38,T26)</f>
        <v>330</v>
      </c>
      <c r="U11" s="330">
        <f>SUM(U17,U22,U30,U34,U38,U26)</f>
        <v>170</v>
      </c>
      <c r="W11" s="176" t="str">
        <f t="shared" si="2"/>
        <v>〇</v>
      </c>
    </row>
    <row r="12" spans="1:23" ht="20.25" customHeight="1" x14ac:dyDescent="0.2">
      <c r="A12" s="406"/>
      <c r="B12" s="173" t="s">
        <v>64</v>
      </c>
      <c r="C12" s="331">
        <f>IF(C18=SUM(D12:J12),SUM(D12:J12),"計が一致しません")</f>
        <v>4</v>
      </c>
      <c r="D12" s="332">
        <f t="shared" ref="D12:J12" si="12">D18</f>
        <v>0</v>
      </c>
      <c r="E12" s="332">
        <f t="shared" si="12"/>
        <v>2</v>
      </c>
      <c r="F12" s="332">
        <f t="shared" si="12"/>
        <v>2</v>
      </c>
      <c r="G12" s="332">
        <f t="shared" si="12"/>
        <v>0</v>
      </c>
      <c r="H12" s="332">
        <f t="shared" si="12"/>
        <v>0</v>
      </c>
      <c r="I12" s="332">
        <f t="shared" si="12"/>
        <v>0</v>
      </c>
      <c r="J12" s="332">
        <f t="shared" si="12"/>
        <v>0</v>
      </c>
      <c r="K12" s="331">
        <f>IF(K18=SUM(L12:Q12),SUM(L12:Q12),"計が一致しません")</f>
        <v>6</v>
      </c>
      <c r="L12" s="332">
        <f t="shared" ref="L12:Q12" si="13">L18</f>
        <v>0</v>
      </c>
      <c r="M12" s="332">
        <f t="shared" si="13"/>
        <v>4</v>
      </c>
      <c r="N12" s="332">
        <f t="shared" si="13"/>
        <v>2</v>
      </c>
      <c r="O12" s="332">
        <f t="shared" si="13"/>
        <v>0</v>
      </c>
      <c r="P12" s="332">
        <f t="shared" si="13"/>
        <v>0</v>
      </c>
      <c r="Q12" s="332">
        <f t="shared" si="13"/>
        <v>0</v>
      </c>
      <c r="R12" s="79"/>
      <c r="S12" s="332">
        <f t="shared" si="7"/>
        <v>6</v>
      </c>
      <c r="T12" s="332">
        <f t="shared" ref="T12:U12" si="14">T18</f>
        <v>2</v>
      </c>
      <c r="U12" s="332">
        <f t="shared" si="14"/>
        <v>4</v>
      </c>
      <c r="W12" s="176" t="str">
        <f t="shared" si="2"/>
        <v>〇</v>
      </c>
    </row>
    <row r="13" spans="1:23" ht="20.25" customHeight="1" x14ac:dyDescent="0.2">
      <c r="A13" s="405" t="s">
        <v>353</v>
      </c>
      <c r="B13" s="173" t="s">
        <v>351</v>
      </c>
      <c r="C13" s="325">
        <f>IF(SUM(C14:C18)=SUM(D13:J13),SUM(D13:J13),"縦計と横計が一致しません")</f>
        <v>15</v>
      </c>
      <c r="D13" s="333">
        <f>SUM(D14:D18)</f>
        <v>2</v>
      </c>
      <c r="E13" s="333">
        <f t="shared" ref="E13:U13" si="15">SUM(E14:E18)</f>
        <v>4</v>
      </c>
      <c r="F13" s="333">
        <f t="shared" si="15"/>
        <v>4</v>
      </c>
      <c r="G13" s="333">
        <f t="shared" si="15"/>
        <v>2</v>
      </c>
      <c r="H13" s="333">
        <f t="shared" si="15"/>
        <v>1</v>
      </c>
      <c r="I13" s="333">
        <f t="shared" si="15"/>
        <v>1</v>
      </c>
      <c r="J13" s="333">
        <f t="shared" si="15"/>
        <v>1</v>
      </c>
      <c r="K13" s="325">
        <f>IF(SUM(K14:K18)=SUM(L13:Q13),SUM(L13:Q13),"縦計と横計が一致しません")</f>
        <v>22</v>
      </c>
      <c r="L13" s="333">
        <f t="shared" si="15"/>
        <v>2</v>
      </c>
      <c r="M13" s="333">
        <f t="shared" si="15"/>
        <v>9</v>
      </c>
      <c r="N13" s="333">
        <f t="shared" si="15"/>
        <v>7</v>
      </c>
      <c r="O13" s="333">
        <f t="shared" si="15"/>
        <v>2</v>
      </c>
      <c r="P13" s="333">
        <f t="shared" si="15"/>
        <v>1</v>
      </c>
      <c r="Q13" s="333">
        <f t="shared" si="15"/>
        <v>1</v>
      </c>
      <c r="R13" s="79"/>
      <c r="S13" s="325">
        <f>IF(SUM(S14:S18)=SUM(T13:U13),SUM(T13:U13),"縦計と横計が一致しません")</f>
        <v>22</v>
      </c>
      <c r="T13" s="325">
        <f>SUM(T14:T18)</f>
        <v>8</v>
      </c>
      <c r="U13" s="333">
        <f t="shared" si="15"/>
        <v>14</v>
      </c>
      <c r="W13" s="176" t="str">
        <f t="shared" si="2"/>
        <v>〇</v>
      </c>
    </row>
    <row r="14" spans="1:23" ht="20.25" customHeight="1" x14ac:dyDescent="0.2">
      <c r="A14" s="405"/>
      <c r="B14" s="172" t="s">
        <v>352</v>
      </c>
      <c r="C14" s="328">
        <f>SUM(D14:J14)</f>
        <v>1</v>
      </c>
      <c r="D14" s="72"/>
      <c r="E14" s="88"/>
      <c r="F14" s="88">
        <v>1</v>
      </c>
      <c r="G14" s="88"/>
      <c r="H14" s="88"/>
      <c r="I14" s="88"/>
      <c r="J14" s="163"/>
      <c r="K14" s="327">
        <f t="shared" ref="K14:K18" si="16">SUM(L14:Q14)</f>
        <v>1</v>
      </c>
      <c r="L14" s="72"/>
      <c r="M14" s="88"/>
      <c r="N14" s="162">
        <v>1</v>
      </c>
      <c r="O14" s="160"/>
      <c r="P14" s="160"/>
      <c r="Q14" s="161"/>
      <c r="S14" s="280">
        <f>T14+U14</f>
        <v>1</v>
      </c>
      <c r="T14" s="163">
        <v>0</v>
      </c>
      <c r="U14" s="163">
        <v>1</v>
      </c>
      <c r="W14" s="176" t="str">
        <f t="shared" si="2"/>
        <v>〇</v>
      </c>
    </row>
    <row r="15" spans="1:23" ht="20.25" customHeight="1" x14ac:dyDescent="0.2">
      <c r="A15" s="405"/>
      <c r="B15" s="132" t="s">
        <v>354</v>
      </c>
      <c r="C15" s="329">
        <f t="shared" ref="C15:C18" si="17">SUM(D15:J15)</f>
        <v>5</v>
      </c>
      <c r="D15" s="1">
        <v>1</v>
      </c>
      <c r="E15" s="2"/>
      <c r="F15" s="2"/>
      <c r="G15" s="84">
        <v>2</v>
      </c>
      <c r="H15" s="1">
        <v>1</v>
      </c>
      <c r="I15" s="1">
        <v>1</v>
      </c>
      <c r="J15" s="151"/>
      <c r="K15" s="330">
        <f t="shared" si="16"/>
        <v>5</v>
      </c>
      <c r="L15" s="1">
        <v>1</v>
      </c>
      <c r="M15" s="2"/>
      <c r="N15" s="85"/>
      <c r="O15" s="2">
        <v>2</v>
      </c>
      <c r="P15" s="1">
        <v>1</v>
      </c>
      <c r="Q15" s="76">
        <v>1</v>
      </c>
      <c r="S15" s="284">
        <f t="shared" ref="S15:S18" si="18">T15+U15</f>
        <v>5</v>
      </c>
      <c r="T15" s="151">
        <v>1</v>
      </c>
      <c r="U15" s="151">
        <v>4</v>
      </c>
      <c r="W15" s="176" t="str">
        <f t="shared" si="2"/>
        <v>〇</v>
      </c>
    </row>
    <row r="16" spans="1:23" ht="20.25" customHeight="1" x14ac:dyDescent="0.2">
      <c r="A16" s="405"/>
      <c r="B16" s="132" t="s">
        <v>355</v>
      </c>
      <c r="C16" s="329">
        <f t="shared" si="17"/>
        <v>1</v>
      </c>
      <c r="D16" s="1"/>
      <c r="E16" s="1"/>
      <c r="F16" s="1"/>
      <c r="G16" s="2"/>
      <c r="H16" s="2"/>
      <c r="I16" s="2"/>
      <c r="J16" s="151">
        <v>1</v>
      </c>
      <c r="K16" s="330">
        <f t="shared" si="16"/>
        <v>3</v>
      </c>
      <c r="L16" s="1"/>
      <c r="M16" s="1">
        <v>1</v>
      </c>
      <c r="N16" s="85">
        <v>2</v>
      </c>
      <c r="O16" s="147"/>
      <c r="P16" s="147"/>
      <c r="Q16" s="150"/>
      <c r="S16" s="284">
        <f t="shared" si="18"/>
        <v>3</v>
      </c>
      <c r="T16" s="151"/>
      <c r="U16" s="151">
        <v>3</v>
      </c>
      <c r="W16" s="176" t="str">
        <f t="shared" si="2"/>
        <v>〇</v>
      </c>
    </row>
    <row r="17" spans="1:23" ht="20.25" customHeight="1" x14ac:dyDescent="0.2">
      <c r="A17" s="405"/>
      <c r="B17" s="132" t="s">
        <v>63</v>
      </c>
      <c r="C17" s="329">
        <f t="shared" si="17"/>
        <v>4</v>
      </c>
      <c r="D17" s="1">
        <v>1</v>
      </c>
      <c r="E17" s="1">
        <v>2</v>
      </c>
      <c r="F17" s="1">
        <v>1</v>
      </c>
      <c r="G17" s="2"/>
      <c r="H17" s="2"/>
      <c r="I17" s="2"/>
      <c r="J17" s="151"/>
      <c r="K17" s="330">
        <f t="shared" si="16"/>
        <v>7</v>
      </c>
      <c r="L17" s="1">
        <v>1</v>
      </c>
      <c r="M17" s="1">
        <v>4</v>
      </c>
      <c r="N17" s="85">
        <v>2</v>
      </c>
      <c r="O17" s="147"/>
      <c r="P17" s="147"/>
      <c r="Q17" s="150"/>
      <c r="S17" s="284">
        <f t="shared" si="18"/>
        <v>7</v>
      </c>
      <c r="T17" s="151">
        <v>5</v>
      </c>
      <c r="U17" s="151">
        <v>2</v>
      </c>
      <c r="W17" s="176" t="str">
        <f t="shared" si="2"/>
        <v>〇</v>
      </c>
    </row>
    <row r="18" spans="1:23" ht="20.25" customHeight="1" x14ac:dyDescent="0.2">
      <c r="A18" s="406"/>
      <c r="B18" s="173" t="s">
        <v>64</v>
      </c>
      <c r="C18" s="332">
        <f t="shared" si="17"/>
        <v>4</v>
      </c>
      <c r="D18" s="145"/>
      <c r="E18" s="145">
        <v>2</v>
      </c>
      <c r="F18" s="145">
        <v>2</v>
      </c>
      <c r="G18" s="155"/>
      <c r="H18" s="155"/>
      <c r="I18" s="155"/>
      <c r="J18" s="159"/>
      <c r="K18" s="334">
        <f t="shared" si="16"/>
        <v>6</v>
      </c>
      <c r="L18" s="145"/>
      <c r="M18" s="145">
        <v>4</v>
      </c>
      <c r="N18" s="156">
        <v>2</v>
      </c>
      <c r="O18" s="157"/>
      <c r="P18" s="157"/>
      <c r="Q18" s="158"/>
      <c r="S18" s="335">
        <f t="shared" si="18"/>
        <v>6</v>
      </c>
      <c r="T18" s="159">
        <v>2</v>
      </c>
      <c r="U18" s="159">
        <v>4</v>
      </c>
      <c r="W18" s="176" t="str">
        <f t="shared" si="2"/>
        <v>〇</v>
      </c>
    </row>
    <row r="19" spans="1:23" ht="20.25" customHeight="1" x14ac:dyDescent="0.2">
      <c r="A19" s="405" t="s">
        <v>356</v>
      </c>
      <c r="B19" s="173" t="s">
        <v>351</v>
      </c>
      <c r="C19" s="325">
        <f>IF(SUM(C20:C22)=SUM(D19:J19),SUM(D19:J19),"縦計と横計が一致しません")</f>
        <v>75</v>
      </c>
      <c r="D19" s="333">
        <f t="shared" ref="D19:J19" si="19">SUM(D20:D22)</f>
        <v>14</v>
      </c>
      <c r="E19" s="333">
        <f t="shared" si="19"/>
        <v>21</v>
      </c>
      <c r="F19" s="333">
        <f t="shared" si="19"/>
        <v>18</v>
      </c>
      <c r="G19" s="333">
        <f t="shared" si="19"/>
        <v>3</v>
      </c>
      <c r="H19" s="333">
        <f t="shared" si="19"/>
        <v>7</v>
      </c>
      <c r="I19" s="333">
        <f t="shared" si="19"/>
        <v>6</v>
      </c>
      <c r="J19" s="333">
        <f t="shared" si="19"/>
        <v>6</v>
      </c>
      <c r="K19" s="325">
        <f>IF(SUM(K20:K22)=SUM(L19:Q19),SUM(L19:Q19),"縦計と横計が一致しません")</f>
        <v>238</v>
      </c>
      <c r="L19" s="333">
        <f t="shared" ref="L19:Q19" si="20">SUM(L20:L22)</f>
        <v>48</v>
      </c>
      <c r="M19" s="333">
        <f t="shared" si="20"/>
        <v>81</v>
      </c>
      <c r="N19" s="333">
        <f t="shared" si="20"/>
        <v>67</v>
      </c>
      <c r="O19" s="333">
        <f t="shared" si="20"/>
        <v>9</v>
      </c>
      <c r="P19" s="333">
        <f t="shared" si="20"/>
        <v>20</v>
      </c>
      <c r="Q19" s="333">
        <f t="shared" si="20"/>
        <v>13</v>
      </c>
      <c r="R19" s="79"/>
      <c r="S19" s="325">
        <f>IF(SUM(S20:S22)=SUM(T19:U19),SUM(T19:U19),"縦計と横計が一致しません")</f>
        <v>238</v>
      </c>
      <c r="T19" s="325">
        <f>SUM(T20:T22)</f>
        <v>148</v>
      </c>
      <c r="U19" s="333">
        <f>SUM(U20:U22)</f>
        <v>90</v>
      </c>
      <c r="W19" s="176" t="str">
        <f t="shared" si="2"/>
        <v>〇</v>
      </c>
    </row>
    <row r="20" spans="1:23" ht="20.25" customHeight="1" x14ac:dyDescent="0.2">
      <c r="A20" s="405"/>
      <c r="B20" s="132" t="s">
        <v>354</v>
      </c>
      <c r="C20" s="328">
        <f t="shared" ref="C20:C22" si="21">SUM(D20:J20)</f>
        <v>29</v>
      </c>
      <c r="D20" s="88">
        <v>2</v>
      </c>
      <c r="E20" s="88">
        <v>6</v>
      </c>
      <c r="F20" s="88">
        <v>3</v>
      </c>
      <c r="G20" s="72">
        <v>3</v>
      </c>
      <c r="H20" s="88">
        <v>7</v>
      </c>
      <c r="I20" s="72">
        <v>6</v>
      </c>
      <c r="J20" s="73">
        <v>2</v>
      </c>
      <c r="K20" s="327">
        <f t="shared" ref="K20:K34" si="22">SUM(L20:Q20)</f>
        <v>73</v>
      </c>
      <c r="L20" s="72">
        <v>6</v>
      </c>
      <c r="M20" s="72">
        <v>16</v>
      </c>
      <c r="N20" s="162">
        <v>9</v>
      </c>
      <c r="O20" s="72">
        <v>9</v>
      </c>
      <c r="P20" s="72">
        <v>20</v>
      </c>
      <c r="Q20" s="73">
        <v>13</v>
      </c>
      <c r="S20" s="280">
        <f t="shared" ref="S20:S22" si="23">T20+U20</f>
        <v>73</v>
      </c>
      <c r="T20" s="163">
        <v>48</v>
      </c>
      <c r="U20" s="163">
        <v>25</v>
      </c>
      <c r="W20" s="176" t="str">
        <f t="shared" si="2"/>
        <v>〇</v>
      </c>
    </row>
    <row r="21" spans="1:23" ht="20.25" customHeight="1" x14ac:dyDescent="0.2">
      <c r="A21" s="405"/>
      <c r="B21" s="132" t="s">
        <v>355</v>
      </c>
      <c r="C21" s="329">
        <f>SUM(D21:J21)</f>
        <v>23</v>
      </c>
      <c r="D21" s="2">
        <v>6</v>
      </c>
      <c r="E21" s="2">
        <v>8</v>
      </c>
      <c r="F21" s="2">
        <v>5</v>
      </c>
      <c r="G21" s="2"/>
      <c r="H21" s="2"/>
      <c r="I21" s="2"/>
      <c r="J21" s="76">
        <v>4</v>
      </c>
      <c r="K21" s="330">
        <f t="shared" si="22"/>
        <v>78</v>
      </c>
      <c r="L21" s="1">
        <v>21</v>
      </c>
      <c r="M21" s="1">
        <v>35</v>
      </c>
      <c r="N21" s="85">
        <v>22</v>
      </c>
      <c r="O21" s="147"/>
      <c r="P21" s="147"/>
      <c r="Q21" s="150"/>
      <c r="S21" s="284">
        <f t="shared" si="23"/>
        <v>78</v>
      </c>
      <c r="T21" s="151">
        <v>46</v>
      </c>
      <c r="U21" s="151">
        <v>32</v>
      </c>
      <c r="W21" s="176" t="str">
        <f t="shared" si="2"/>
        <v>〇</v>
      </c>
    </row>
    <row r="22" spans="1:23" ht="20.25" customHeight="1" x14ac:dyDescent="0.2">
      <c r="A22" s="406"/>
      <c r="B22" s="173" t="s">
        <v>63</v>
      </c>
      <c r="C22" s="332">
        <f t="shared" si="21"/>
        <v>23</v>
      </c>
      <c r="D22" s="145">
        <v>6</v>
      </c>
      <c r="E22" s="145">
        <v>7</v>
      </c>
      <c r="F22" s="145">
        <v>10</v>
      </c>
      <c r="G22" s="155"/>
      <c r="H22" s="155"/>
      <c r="I22" s="155"/>
      <c r="J22" s="159"/>
      <c r="K22" s="334">
        <f t="shared" si="22"/>
        <v>87</v>
      </c>
      <c r="L22" s="145">
        <v>21</v>
      </c>
      <c r="M22" s="145">
        <v>30</v>
      </c>
      <c r="N22" s="156">
        <v>36</v>
      </c>
      <c r="O22" s="157"/>
      <c r="P22" s="157"/>
      <c r="Q22" s="158"/>
      <c r="S22" s="335">
        <f t="shared" si="23"/>
        <v>87</v>
      </c>
      <c r="T22" s="159">
        <v>54</v>
      </c>
      <c r="U22" s="159">
        <v>33</v>
      </c>
      <c r="W22" s="176" t="str">
        <f t="shared" si="2"/>
        <v>〇</v>
      </c>
    </row>
    <row r="23" spans="1:23" ht="20.25" customHeight="1" x14ac:dyDescent="0.2">
      <c r="A23" s="405" t="s">
        <v>448</v>
      </c>
      <c r="B23" s="173" t="s">
        <v>359</v>
      </c>
      <c r="C23" s="325">
        <f>IF(SUM(C24:C26)=SUM(D23:J23),SUM(D23:J23),"縦計と横計が一致しません")</f>
        <v>41</v>
      </c>
      <c r="D23" s="325">
        <f t="shared" ref="D23:U23" si="24">SUM(D24:D26)</f>
        <v>13</v>
      </c>
      <c r="E23" s="325">
        <f t="shared" si="24"/>
        <v>10</v>
      </c>
      <c r="F23" s="325">
        <f t="shared" si="24"/>
        <v>10</v>
      </c>
      <c r="G23" s="325">
        <f t="shared" si="24"/>
        <v>3</v>
      </c>
      <c r="H23" s="325">
        <f t="shared" si="24"/>
        <v>3</v>
      </c>
      <c r="I23" s="325">
        <f t="shared" si="24"/>
        <v>2</v>
      </c>
      <c r="J23" s="325">
        <f t="shared" si="24"/>
        <v>0</v>
      </c>
      <c r="K23" s="325">
        <f>IF(SUM(K24:K26)=SUM(L23:Q23),SUM(L23:Q23),"縦計と横計が一致しません")</f>
        <v>132</v>
      </c>
      <c r="L23" s="325">
        <f t="shared" si="24"/>
        <v>40</v>
      </c>
      <c r="M23" s="325">
        <f t="shared" si="24"/>
        <v>31</v>
      </c>
      <c r="N23" s="325">
        <f t="shared" si="24"/>
        <v>36</v>
      </c>
      <c r="O23" s="325">
        <f t="shared" si="24"/>
        <v>10</v>
      </c>
      <c r="P23" s="325">
        <f t="shared" si="24"/>
        <v>10</v>
      </c>
      <c r="Q23" s="325">
        <f t="shared" si="24"/>
        <v>5</v>
      </c>
      <c r="R23" s="79"/>
      <c r="S23" s="325">
        <f>IF(SUM(S24:S26)=SUM(T23:U23),SUM(T23:U23),"縦計と横計が一致しません")</f>
        <v>132</v>
      </c>
      <c r="T23" s="325">
        <f>SUM(T24:T26)</f>
        <v>77</v>
      </c>
      <c r="U23" s="325">
        <f t="shared" si="24"/>
        <v>55</v>
      </c>
      <c r="W23" s="176" t="str">
        <f t="shared" si="2"/>
        <v>〇</v>
      </c>
    </row>
    <row r="24" spans="1:23" ht="20.25" customHeight="1" x14ac:dyDescent="0.2">
      <c r="A24" s="405"/>
      <c r="B24" s="172" t="s">
        <v>357</v>
      </c>
      <c r="C24" s="328">
        <f>SUM(D24:J24)</f>
        <v>16</v>
      </c>
      <c r="D24" s="72">
        <v>3</v>
      </c>
      <c r="E24" s="72">
        <v>4</v>
      </c>
      <c r="F24" s="72">
        <v>1</v>
      </c>
      <c r="G24" s="72">
        <v>3</v>
      </c>
      <c r="H24" s="72">
        <v>3</v>
      </c>
      <c r="I24" s="88">
        <v>2</v>
      </c>
      <c r="J24" s="73"/>
      <c r="K24" s="327">
        <f>SUM(L24:Q24)</f>
        <v>50</v>
      </c>
      <c r="L24" s="72">
        <v>8</v>
      </c>
      <c r="M24" s="72">
        <v>14</v>
      </c>
      <c r="N24" s="162">
        <v>3</v>
      </c>
      <c r="O24" s="72">
        <v>10</v>
      </c>
      <c r="P24" s="72">
        <v>10</v>
      </c>
      <c r="Q24" s="73">
        <v>5</v>
      </c>
      <c r="S24" s="280">
        <f>T24+U24</f>
        <v>50</v>
      </c>
      <c r="T24" s="163">
        <v>33</v>
      </c>
      <c r="U24" s="163">
        <v>17</v>
      </c>
      <c r="W24" s="176" t="str">
        <f t="shared" si="2"/>
        <v>〇</v>
      </c>
    </row>
    <row r="25" spans="1:23" ht="20.25" customHeight="1" x14ac:dyDescent="0.2">
      <c r="A25" s="405"/>
      <c r="B25" s="132" t="s">
        <v>358</v>
      </c>
      <c r="C25" s="329">
        <f t="shared" ref="C25:C26" si="25">SUM(D25:J25)</f>
        <v>20</v>
      </c>
      <c r="D25" s="1">
        <v>7</v>
      </c>
      <c r="E25" s="1">
        <v>5</v>
      </c>
      <c r="F25" s="1">
        <v>8</v>
      </c>
      <c r="G25" s="2"/>
      <c r="H25" s="2"/>
      <c r="I25" s="2"/>
      <c r="J25" s="76"/>
      <c r="K25" s="330">
        <f>SUM(L25:Q25)</f>
        <v>69</v>
      </c>
      <c r="L25" s="1">
        <v>25</v>
      </c>
      <c r="M25" s="1">
        <v>14</v>
      </c>
      <c r="N25" s="85">
        <v>30</v>
      </c>
      <c r="O25" s="147"/>
      <c r="P25" s="147"/>
      <c r="Q25" s="150"/>
      <c r="S25" s="284">
        <f t="shared" ref="S25:S26" si="26">T25+U25</f>
        <v>69</v>
      </c>
      <c r="T25" s="151">
        <v>37</v>
      </c>
      <c r="U25" s="151">
        <v>32</v>
      </c>
      <c r="W25" s="176" t="str">
        <f t="shared" si="2"/>
        <v>〇</v>
      </c>
    </row>
    <row r="26" spans="1:23" ht="20.25" customHeight="1" x14ac:dyDescent="0.2">
      <c r="A26" s="406"/>
      <c r="B26" s="173" t="s">
        <v>63</v>
      </c>
      <c r="C26" s="332">
        <f t="shared" si="25"/>
        <v>5</v>
      </c>
      <c r="D26" s="145">
        <v>3</v>
      </c>
      <c r="E26" s="145">
        <v>1</v>
      </c>
      <c r="F26" s="145">
        <v>1</v>
      </c>
      <c r="G26" s="155"/>
      <c r="H26" s="155"/>
      <c r="I26" s="155"/>
      <c r="J26" s="146"/>
      <c r="K26" s="334">
        <f>SUM(L26:Q26)</f>
        <v>13</v>
      </c>
      <c r="L26" s="145">
        <v>7</v>
      </c>
      <c r="M26" s="145">
        <v>3</v>
      </c>
      <c r="N26" s="156">
        <v>3</v>
      </c>
      <c r="O26" s="157"/>
      <c r="P26" s="157"/>
      <c r="Q26" s="158"/>
      <c r="S26" s="335">
        <f t="shared" si="26"/>
        <v>13</v>
      </c>
      <c r="T26" s="159">
        <v>7</v>
      </c>
      <c r="U26" s="159">
        <v>6</v>
      </c>
      <c r="W26" s="176" t="str">
        <f t="shared" si="2"/>
        <v>〇</v>
      </c>
    </row>
    <row r="27" spans="1:23" ht="20.25" customHeight="1" x14ac:dyDescent="0.2">
      <c r="A27" s="405" t="s">
        <v>428</v>
      </c>
      <c r="B27" s="173" t="s">
        <v>351</v>
      </c>
      <c r="C27" s="325">
        <f>IF(SUM(C28:C30)=SUM(D27:J27),SUM(D27:J27),"縦計と横計が一致しません")</f>
        <v>102</v>
      </c>
      <c r="D27" s="333">
        <f t="shared" ref="D27:T27" si="27">SUM(D28:D30)</f>
        <v>28</v>
      </c>
      <c r="E27" s="333">
        <f t="shared" si="27"/>
        <v>27</v>
      </c>
      <c r="F27" s="333">
        <f t="shared" si="27"/>
        <v>31</v>
      </c>
      <c r="G27" s="333">
        <f t="shared" si="27"/>
        <v>5</v>
      </c>
      <c r="H27" s="333">
        <f t="shared" si="27"/>
        <v>5</v>
      </c>
      <c r="I27" s="333">
        <f t="shared" si="27"/>
        <v>5</v>
      </c>
      <c r="J27" s="333">
        <f t="shared" si="27"/>
        <v>1</v>
      </c>
      <c r="K27" s="325">
        <f>IF(SUM(K28:K30)=SUM(L27:Q27),SUM(L27:Q27),"縦計と横計が一致しません")</f>
        <v>358</v>
      </c>
      <c r="L27" s="333">
        <f t="shared" si="27"/>
        <v>101</v>
      </c>
      <c r="M27" s="333">
        <f t="shared" si="27"/>
        <v>102</v>
      </c>
      <c r="N27" s="333">
        <f t="shared" si="27"/>
        <v>107</v>
      </c>
      <c r="O27" s="333">
        <f t="shared" si="27"/>
        <v>20</v>
      </c>
      <c r="P27" s="333">
        <f t="shared" si="27"/>
        <v>17</v>
      </c>
      <c r="Q27" s="333">
        <f t="shared" si="27"/>
        <v>11</v>
      </c>
      <c r="R27" s="79"/>
      <c r="S27" s="325">
        <f>IF(SUM(S28:S30)=SUM(T27:U27),SUM(T27:U27),"縦計と横計が一致しません")</f>
        <v>358</v>
      </c>
      <c r="T27" s="325">
        <f t="shared" si="27"/>
        <v>248</v>
      </c>
      <c r="U27" s="333">
        <f>SUM(U28:U30)</f>
        <v>110</v>
      </c>
      <c r="W27" s="176" t="str">
        <f t="shared" si="2"/>
        <v>〇</v>
      </c>
    </row>
    <row r="28" spans="1:23" ht="20.25" customHeight="1" x14ac:dyDescent="0.2">
      <c r="A28" s="405"/>
      <c r="B28" s="172" t="s">
        <v>354</v>
      </c>
      <c r="C28" s="328">
        <f>SUM(D28:J28)</f>
        <v>31</v>
      </c>
      <c r="D28" s="72">
        <v>4</v>
      </c>
      <c r="E28" s="88">
        <v>6</v>
      </c>
      <c r="F28" s="88">
        <v>5</v>
      </c>
      <c r="G28" s="88">
        <v>5</v>
      </c>
      <c r="H28" s="88">
        <v>5</v>
      </c>
      <c r="I28" s="88">
        <v>5</v>
      </c>
      <c r="J28" s="73">
        <v>1</v>
      </c>
      <c r="K28" s="327">
        <f t="shared" si="22"/>
        <v>99</v>
      </c>
      <c r="L28" s="72">
        <v>14</v>
      </c>
      <c r="M28" s="72">
        <v>20</v>
      </c>
      <c r="N28" s="162">
        <v>17</v>
      </c>
      <c r="O28" s="72">
        <v>20</v>
      </c>
      <c r="P28" s="72">
        <v>17</v>
      </c>
      <c r="Q28" s="73">
        <v>11</v>
      </c>
      <c r="S28" s="280">
        <f>T28+U28</f>
        <v>99</v>
      </c>
      <c r="T28" s="163">
        <v>73</v>
      </c>
      <c r="U28" s="163">
        <v>26</v>
      </c>
      <c r="W28" s="176" t="str">
        <f t="shared" si="2"/>
        <v>〇</v>
      </c>
    </row>
    <row r="29" spans="1:23" ht="20.25" customHeight="1" x14ac:dyDescent="0.2">
      <c r="A29" s="405"/>
      <c r="B29" s="132" t="s">
        <v>355</v>
      </c>
      <c r="C29" s="329">
        <f t="shared" ref="C29:C30" si="28">SUM(D29:J29)</f>
        <v>30</v>
      </c>
      <c r="D29" s="1">
        <v>12</v>
      </c>
      <c r="E29" s="1">
        <v>9</v>
      </c>
      <c r="F29" s="1">
        <v>9</v>
      </c>
      <c r="G29" s="2"/>
      <c r="H29" s="2"/>
      <c r="I29" s="2"/>
      <c r="J29" s="76"/>
      <c r="K29" s="330">
        <f t="shared" si="22"/>
        <v>103</v>
      </c>
      <c r="L29" s="1">
        <v>39</v>
      </c>
      <c r="M29" s="1">
        <v>33</v>
      </c>
      <c r="N29" s="85">
        <v>31</v>
      </c>
      <c r="O29" s="2"/>
      <c r="P29" s="2"/>
      <c r="Q29" s="151"/>
      <c r="S29" s="284">
        <f>T29+U29</f>
        <v>103</v>
      </c>
      <c r="T29" s="151">
        <v>71</v>
      </c>
      <c r="U29" s="151">
        <v>32</v>
      </c>
      <c r="W29" s="176" t="str">
        <f t="shared" si="2"/>
        <v>〇</v>
      </c>
    </row>
    <row r="30" spans="1:23" ht="20.25" customHeight="1" x14ac:dyDescent="0.2">
      <c r="A30" s="406"/>
      <c r="B30" s="173" t="s">
        <v>63</v>
      </c>
      <c r="C30" s="332">
        <f t="shared" si="28"/>
        <v>41</v>
      </c>
      <c r="D30" s="145">
        <v>12</v>
      </c>
      <c r="E30" s="145">
        <v>12</v>
      </c>
      <c r="F30" s="145">
        <v>17</v>
      </c>
      <c r="G30" s="155"/>
      <c r="H30" s="155"/>
      <c r="I30" s="155"/>
      <c r="J30" s="164"/>
      <c r="K30" s="334">
        <f t="shared" si="22"/>
        <v>156</v>
      </c>
      <c r="L30" s="145">
        <v>48</v>
      </c>
      <c r="M30" s="145">
        <v>49</v>
      </c>
      <c r="N30" s="156">
        <v>59</v>
      </c>
      <c r="O30" s="155"/>
      <c r="P30" s="155"/>
      <c r="Q30" s="159"/>
      <c r="S30" s="335">
        <f>T30+U30</f>
        <v>156</v>
      </c>
      <c r="T30" s="159">
        <v>104</v>
      </c>
      <c r="U30" s="159">
        <v>52</v>
      </c>
      <c r="W30" s="176" t="str">
        <f t="shared" si="2"/>
        <v>〇</v>
      </c>
    </row>
    <row r="31" spans="1:23" ht="20.25" customHeight="1" x14ac:dyDescent="0.2">
      <c r="A31" s="405" t="s">
        <v>449</v>
      </c>
      <c r="B31" s="173" t="s">
        <v>351</v>
      </c>
      <c r="C31" s="325">
        <f>IF(SUM(C32:C34)=SUM(D31:J31),SUM(D31:J31),"縦計と横計が一致しません")</f>
        <v>23</v>
      </c>
      <c r="D31" s="333">
        <f t="shared" ref="D31:U31" si="29">SUM(D32:D34)</f>
        <v>7</v>
      </c>
      <c r="E31" s="333">
        <f t="shared" si="29"/>
        <v>7</v>
      </c>
      <c r="F31" s="333">
        <f t="shared" si="29"/>
        <v>9</v>
      </c>
      <c r="G31" s="333">
        <f t="shared" si="29"/>
        <v>0</v>
      </c>
      <c r="H31" s="333">
        <f t="shared" si="29"/>
        <v>0</v>
      </c>
      <c r="I31" s="333">
        <f t="shared" si="29"/>
        <v>0</v>
      </c>
      <c r="J31" s="333">
        <f t="shared" si="29"/>
        <v>0</v>
      </c>
      <c r="K31" s="325">
        <f>IF(SUM(K32:K34)=SUM(L31:Q31),SUM(L31:Q31),"縦計と横計が一致しません")</f>
        <v>109</v>
      </c>
      <c r="L31" s="333">
        <f t="shared" si="29"/>
        <v>32</v>
      </c>
      <c r="M31" s="333">
        <f t="shared" si="29"/>
        <v>37</v>
      </c>
      <c r="N31" s="333">
        <f t="shared" si="29"/>
        <v>40</v>
      </c>
      <c r="O31" s="333">
        <f t="shared" si="29"/>
        <v>0</v>
      </c>
      <c r="P31" s="333">
        <f t="shared" si="29"/>
        <v>0</v>
      </c>
      <c r="Q31" s="333">
        <f t="shared" si="29"/>
        <v>0</v>
      </c>
      <c r="R31" s="79"/>
      <c r="S31" s="325">
        <f>IF(SUM(S32:S34)=SUM(T31:U31),SUM(T31:U31),"縦計と横計が一致しません")</f>
        <v>109</v>
      </c>
      <c r="T31" s="325">
        <f t="shared" si="29"/>
        <v>69</v>
      </c>
      <c r="U31" s="333">
        <f t="shared" si="29"/>
        <v>40</v>
      </c>
      <c r="W31" s="176" t="str">
        <f t="shared" si="2"/>
        <v>〇</v>
      </c>
    </row>
    <row r="32" spans="1:23" ht="20.25" hidden="1" customHeight="1" x14ac:dyDescent="0.2">
      <c r="A32" s="405"/>
      <c r="B32" s="172" t="s">
        <v>357</v>
      </c>
      <c r="C32" s="328">
        <f>SUM(D32:J32)</f>
        <v>0</v>
      </c>
      <c r="D32" s="72"/>
      <c r="E32" s="88"/>
      <c r="F32" s="88"/>
      <c r="G32" s="88"/>
      <c r="H32" s="88"/>
      <c r="I32" s="88"/>
      <c r="J32" s="73"/>
      <c r="K32" s="327">
        <f t="shared" si="22"/>
        <v>0</v>
      </c>
      <c r="L32" s="72"/>
      <c r="M32" s="72"/>
      <c r="N32" s="162"/>
      <c r="O32" s="72"/>
      <c r="P32" s="72"/>
      <c r="Q32" s="73"/>
      <c r="S32" s="280">
        <f>T32+U32</f>
        <v>0</v>
      </c>
      <c r="T32" s="163"/>
      <c r="U32" s="163"/>
      <c r="W32" s="176" t="str">
        <f t="shared" si="2"/>
        <v>〇</v>
      </c>
    </row>
    <row r="33" spans="1:23" ht="20.25" hidden="1" customHeight="1" x14ac:dyDescent="0.2">
      <c r="A33" s="405"/>
      <c r="B33" s="132" t="s">
        <v>358</v>
      </c>
      <c r="C33" s="329">
        <f t="shared" ref="C33:C34" si="30">SUM(D33:J33)</f>
        <v>0</v>
      </c>
      <c r="D33" s="1"/>
      <c r="E33" s="1"/>
      <c r="F33" s="1"/>
      <c r="G33" s="2"/>
      <c r="H33" s="2"/>
      <c r="I33" s="2"/>
      <c r="J33" s="76"/>
      <c r="K33" s="330">
        <f t="shared" si="22"/>
        <v>0</v>
      </c>
      <c r="L33" s="1"/>
      <c r="M33" s="1"/>
      <c r="N33" s="85"/>
      <c r="O33" s="2"/>
      <c r="P33" s="2"/>
      <c r="Q33" s="151"/>
      <c r="S33" s="284">
        <f t="shared" ref="S33:S34" si="31">T33+U33</f>
        <v>0</v>
      </c>
      <c r="T33" s="151"/>
      <c r="U33" s="151"/>
      <c r="W33" s="176" t="str">
        <f t="shared" si="2"/>
        <v>〇</v>
      </c>
    </row>
    <row r="34" spans="1:23" ht="20.25" customHeight="1" x14ac:dyDescent="0.2">
      <c r="A34" s="406"/>
      <c r="B34" s="173" t="s">
        <v>63</v>
      </c>
      <c r="C34" s="331">
        <f t="shared" si="30"/>
        <v>23</v>
      </c>
      <c r="D34" s="50">
        <v>7</v>
      </c>
      <c r="E34" s="50">
        <v>7</v>
      </c>
      <c r="F34" s="50">
        <v>9</v>
      </c>
      <c r="G34" s="49"/>
      <c r="H34" s="49"/>
      <c r="I34" s="49"/>
      <c r="J34" s="87"/>
      <c r="K34" s="336">
        <f t="shared" si="22"/>
        <v>109</v>
      </c>
      <c r="L34" s="50">
        <v>32</v>
      </c>
      <c r="M34" s="50">
        <v>37</v>
      </c>
      <c r="N34" s="86">
        <v>40</v>
      </c>
      <c r="O34" s="49"/>
      <c r="P34" s="49"/>
      <c r="Q34" s="87"/>
      <c r="S34" s="289">
        <f t="shared" si="31"/>
        <v>109</v>
      </c>
      <c r="T34" s="87">
        <v>69</v>
      </c>
      <c r="U34" s="87">
        <v>40</v>
      </c>
      <c r="W34" s="176" t="str">
        <f t="shared" si="2"/>
        <v>〇</v>
      </c>
    </row>
    <row r="35" spans="1:23" ht="20.25" customHeight="1" x14ac:dyDescent="0.2">
      <c r="A35" s="405" t="s">
        <v>360</v>
      </c>
      <c r="B35" s="173" t="s">
        <v>359</v>
      </c>
      <c r="C35" s="325">
        <f>IF(SUM(C36:C38)=SUM(D35:J35),SUM(D35:J35),"縦計と横計が一致しません")</f>
        <v>81</v>
      </c>
      <c r="D35" s="333">
        <f t="shared" ref="D35:Q35" si="32">SUM(D36:D38)</f>
        <v>21</v>
      </c>
      <c r="E35" s="333">
        <f t="shared" si="32"/>
        <v>24</v>
      </c>
      <c r="F35" s="333">
        <f t="shared" si="32"/>
        <v>21</v>
      </c>
      <c r="G35" s="333">
        <f t="shared" si="32"/>
        <v>5</v>
      </c>
      <c r="H35" s="333">
        <f t="shared" si="32"/>
        <v>6</v>
      </c>
      <c r="I35" s="333">
        <f t="shared" si="32"/>
        <v>4</v>
      </c>
      <c r="J35" s="333">
        <f t="shared" si="32"/>
        <v>0</v>
      </c>
      <c r="K35" s="325">
        <f>IF(SUM(K36:K38)=SUM(L35:Q35),SUM(L35:Q35),"縦計と横計が一致しません")</f>
        <v>299</v>
      </c>
      <c r="L35" s="333">
        <f t="shared" si="32"/>
        <v>76</v>
      </c>
      <c r="M35" s="333">
        <f t="shared" si="32"/>
        <v>98</v>
      </c>
      <c r="N35" s="333">
        <f t="shared" si="32"/>
        <v>77</v>
      </c>
      <c r="O35" s="333">
        <f t="shared" si="32"/>
        <v>18</v>
      </c>
      <c r="P35" s="333">
        <f t="shared" si="32"/>
        <v>16</v>
      </c>
      <c r="Q35" s="333">
        <f t="shared" si="32"/>
        <v>14</v>
      </c>
      <c r="R35" s="79"/>
      <c r="S35" s="325">
        <f>IF(SUM(S36:S38)=SUM(T35:U35),SUM(T35:U35),"縦計と横計が一致しません")</f>
        <v>299</v>
      </c>
      <c r="T35" s="325">
        <f>SUM(T36:T38)</f>
        <v>204</v>
      </c>
      <c r="U35" s="333">
        <f>SUM(U36:U38)</f>
        <v>95</v>
      </c>
      <c r="W35" s="176" t="str">
        <f>IF(K35=S35,"〇","不一致")</f>
        <v>〇</v>
      </c>
    </row>
    <row r="36" spans="1:23" ht="20.25" customHeight="1" x14ac:dyDescent="0.2">
      <c r="A36" s="405"/>
      <c r="B36" s="132" t="s">
        <v>357</v>
      </c>
      <c r="C36" s="328">
        <f>SUM(D36:J36)</f>
        <v>26</v>
      </c>
      <c r="D36" s="72">
        <v>3</v>
      </c>
      <c r="E36" s="72">
        <v>4</v>
      </c>
      <c r="F36" s="72">
        <v>4</v>
      </c>
      <c r="G36" s="72">
        <v>5</v>
      </c>
      <c r="H36" s="72">
        <v>6</v>
      </c>
      <c r="I36" s="72">
        <v>4</v>
      </c>
      <c r="J36" s="73"/>
      <c r="K36" s="327">
        <f>SUM(L36:Q36)</f>
        <v>84</v>
      </c>
      <c r="L36" s="72">
        <v>8</v>
      </c>
      <c r="M36" s="72">
        <v>16</v>
      </c>
      <c r="N36" s="162">
        <v>12</v>
      </c>
      <c r="O36" s="72">
        <v>18</v>
      </c>
      <c r="P36" s="72">
        <v>16</v>
      </c>
      <c r="Q36" s="73">
        <v>14</v>
      </c>
      <c r="S36" s="280">
        <f t="shared" ref="S36:S38" si="33">T36+U36</f>
        <v>84</v>
      </c>
      <c r="T36" s="163">
        <v>63</v>
      </c>
      <c r="U36" s="163">
        <v>21</v>
      </c>
      <c r="W36" s="176" t="str">
        <f>IF(K36=S36,"〇","不一致")</f>
        <v>〇</v>
      </c>
    </row>
    <row r="37" spans="1:23" ht="20.25" customHeight="1" x14ac:dyDescent="0.2">
      <c r="A37" s="405"/>
      <c r="B37" s="132" t="s">
        <v>358</v>
      </c>
      <c r="C37" s="329">
        <f t="shared" ref="C37:C38" si="34">SUM(D37:J37)</f>
        <v>23</v>
      </c>
      <c r="D37" s="1">
        <v>8</v>
      </c>
      <c r="E37" s="1">
        <v>8</v>
      </c>
      <c r="F37" s="1">
        <v>7</v>
      </c>
      <c r="G37" s="2"/>
      <c r="H37" s="2"/>
      <c r="I37" s="2"/>
      <c r="J37" s="76"/>
      <c r="K37" s="330">
        <f>SUM(L37:Q37)</f>
        <v>87</v>
      </c>
      <c r="L37" s="1">
        <v>29</v>
      </c>
      <c r="M37" s="1">
        <v>33</v>
      </c>
      <c r="N37" s="85">
        <v>25</v>
      </c>
      <c r="O37" s="2"/>
      <c r="P37" s="2"/>
      <c r="Q37" s="151"/>
      <c r="S37" s="284">
        <f t="shared" si="33"/>
        <v>87</v>
      </c>
      <c r="T37" s="151">
        <v>50</v>
      </c>
      <c r="U37" s="151">
        <v>37</v>
      </c>
      <c r="W37" s="176" t="str">
        <f>IF(K37=S37,"〇","不一致")</f>
        <v>〇</v>
      </c>
    </row>
    <row r="38" spans="1:23" ht="20.25" customHeight="1" x14ac:dyDescent="0.2">
      <c r="A38" s="406"/>
      <c r="B38" s="173" t="s">
        <v>63</v>
      </c>
      <c r="C38" s="331">
        <f t="shared" si="34"/>
        <v>32</v>
      </c>
      <c r="D38" s="50">
        <v>10</v>
      </c>
      <c r="E38" s="50">
        <v>12</v>
      </c>
      <c r="F38" s="50">
        <v>10</v>
      </c>
      <c r="G38" s="49"/>
      <c r="H38" s="49"/>
      <c r="I38" s="49"/>
      <c r="J38" s="87"/>
      <c r="K38" s="336">
        <f>SUM(L38:Q38)</f>
        <v>128</v>
      </c>
      <c r="L38" s="50">
        <v>39</v>
      </c>
      <c r="M38" s="50">
        <v>49</v>
      </c>
      <c r="N38" s="86">
        <v>40</v>
      </c>
      <c r="O38" s="49"/>
      <c r="P38" s="49"/>
      <c r="Q38" s="87"/>
      <c r="R38" s="205"/>
      <c r="S38" s="289">
        <f t="shared" si="33"/>
        <v>128</v>
      </c>
      <c r="T38" s="87">
        <v>91</v>
      </c>
      <c r="U38" s="87">
        <v>37</v>
      </c>
      <c r="W38" s="176" t="str">
        <f>IF(K38=S38,"〇","不一致")</f>
        <v>〇</v>
      </c>
    </row>
  </sheetData>
  <customSheetViews>
    <customSheetView guid="{40C360DA-61CF-4003-AB3F-38182EA2B6ED}" showPageBreaks="1" fitToPage="1" printArea="1" view="pageBreakPreview">
      <pane xSplit="4" ySplit="5" topLeftCell="R6" activePane="bottomRight" state="frozen"/>
      <selection pane="bottomRight" activeCell="AB13" sqref="AB13"/>
      <pageMargins left="0.65" right="0.3" top="0.59" bottom="0.28000000000000003" header="0.21" footer="0.18"/>
      <pageSetup paperSize="9" scale="68" orientation="landscape" r:id="rId1"/>
      <headerFooter alignWithMargins="0"/>
    </customSheetView>
    <customSheetView guid="{59495B58-F355-4334-93B0-9592BE5778E6}" scale="70" showPageBreaks="1" view="pageBreakPreview" showRuler="0">
      <selection activeCell="P37" sqref="P37"/>
      <pageMargins left="0.65" right="0.3" top="0.59" bottom="0.28000000000000003" header="0.21" footer="0.18"/>
      <pageSetup paperSize="9" scale="80" orientation="landscape" verticalDpi="196" r:id="rId2"/>
      <headerFooter alignWithMargins="0"/>
    </customSheetView>
    <customSheetView guid="{05D2C257-AD29-4844-8E74-F8EBF9492FCE}" scale="70" showPageBreaks="1" printArea="1" view="pageBreakPreview" showRuler="0">
      <selection activeCell="P37" sqref="P37"/>
      <pageMargins left="0.65" right="0.3" top="0.59" bottom="0.28000000000000003" header="0.21" footer="0.18"/>
      <pageSetup paperSize="9" scale="80" orientation="landscape" verticalDpi="196" r:id="rId3"/>
      <headerFooter alignWithMargins="0"/>
    </customSheetView>
  </customSheetViews>
  <mergeCells count="16">
    <mergeCell ref="A35:A38"/>
    <mergeCell ref="S3:U3"/>
    <mergeCell ref="T4:T5"/>
    <mergeCell ref="U4:U5"/>
    <mergeCell ref="S4:S5"/>
    <mergeCell ref="C3:J3"/>
    <mergeCell ref="K3:Q3"/>
    <mergeCell ref="A7:A12"/>
    <mergeCell ref="A6:B6"/>
    <mergeCell ref="A31:A34"/>
    <mergeCell ref="S2:U2"/>
    <mergeCell ref="A13:A18"/>
    <mergeCell ref="A19:A22"/>
    <mergeCell ref="A27:A30"/>
    <mergeCell ref="A3:B5"/>
    <mergeCell ref="A23:A26"/>
  </mergeCells>
  <phoneticPr fontId="2"/>
  <printOptions horizontalCentered="1"/>
  <pageMargins left="0.59055118110236227" right="0.59055118110236227" top="0.78740157480314965" bottom="0.70866141732283472" header="0.51181102362204722" footer="0.51181102362204722"/>
  <pageSetup paperSize="9" scale="68" orientation="landscape" r:id="rId4"/>
  <headerFooter alignWithMargins="0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3" tint="0.59999389629810485"/>
  </sheetPr>
  <dimension ref="A1:T17"/>
  <sheetViews>
    <sheetView showZeros="0" view="pageBreakPreview" zoomScale="87" zoomScaleNormal="75" zoomScaleSheetLayoutView="87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6" sqref="I6"/>
    </sheetView>
  </sheetViews>
  <sheetFormatPr defaultColWidth="10.69921875" defaultRowHeight="13.5" x14ac:dyDescent="0.15"/>
  <cols>
    <col min="1" max="1" width="3.296875" style="90" bestFit="1" customWidth="1"/>
    <col min="2" max="2" width="18.796875" style="90" customWidth="1"/>
    <col min="3" max="14" width="6.8984375" style="90" customWidth="1"/>
    <col min="15" max="15" width="3.5" style="90" customWidth="1"/>
    <col min="16" max="16" width="6.8984375" style="90" customWidth="1"/>
    <col min="17" max="18" width="6.8984375" style="91" customWidth="1"/>
    <col min="19" max="19" width="0" style="90" hidden="1" customWidth="1"/>
    <col min="20" max="20" width="0" style="4" hidden="1" customWidth="1"/>
    <col min="21" max="22" width="0" style="90" hidden="1" customWidth="1"/>
    <col min="23" max="16384" width="10.69921875" style="90"/>
  </cols>
  <sheetData>
    <row r="1" spans="1:20" ht="33.75" customHeight="1" x14ac:dyDescent="0.15">
      <c r="A1" s="60" t="s">
        <v>436</v>
      </c>
      <c r="P1" s="91"/>
    </row>
    <row r="2" spans="1:20" ht="33.75" customHeight="1" x14ac:dyDescent="0.15"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459" t="str">
        <f>総括表!Q4</f>
        <v>令和3年8月27日作成</v>
      </c>
      <c r="P2" s="459"/>
      <c r="Q2" s="459"/>
      <c r="R2" s="459"/>
    </row>
    <row r="3" spans="1:20" s="4" customFormat="1" ht="32.25" customHeight="1" x14ac:dyDescent="0.2">
      <c r="A3" s="463" t="s">
        <v>363</v>
      </c>
      <c r="B3" s="464"/>
      <c r="C3" s="397" t="s">
        <v>114</v>
      </c>
      <c r="D3" s="398"/>
      <c r="E3" s="398"/>
      <c r="F3" s="398"/>
      <c r="G3" s="398"/>
      <c r="H3" s="414"/>
      <c r="I3" s="398" t="s">
        <v>115</v>
      </c>
      <c r="J3" s="398"/>
      <c r="K3" s="398"/>
      <c r="L3" s="398"/>
      <c r="M3" s="398"/>
      <c r="N3" s="414"/>
      <c r="P3" s="460" t="s">
        <v>364</v>
      </c>
      <c r="Q3" s="461"/>
      <c r="R3" s="462"/>
    </row>
    <row r="4" spans="1:20" s="4" customFormat="1" ht="32.25" customHeight="1" x14ac:dyDescent="0.2">
      <c r="A4" s="465"/>
      <c r="B4" s="466"/>
      <c r="C4" s="231" t="s">
        <v>387</v>
      </c>
      <c r="D4" s="231" t="s">
        <v>65</v>
      </c>
      <c r="E4" s="231" t="s">
        <v>66</v>
      </c>
      <c r="F4" s="231" t="s">
        <v>67</v>
      </c>
      <c r="G4" s="231" t="s">
        <v>68</v>
      </c>
      <c r="H4" s="228" t="s">
        <v>69</v>
      </c>
      <c r="I4" s="232" t="s">
        <v>387</v>
      </c>
      <c r="J4" s="231" t="s">
        <v>65</v>
      </c>
      <c r="K4" s="231" t="s">
        <v>66</v>
      </c>
      <c r="L4" s="231" t="s">
        <v>67</v>
      </c>
      <c r="M4" s="231" t="s">
        <v>68</v>
      </c>
      <c r="N4" s="220" t="s">
        <v>69</v>
      </c>
      <c r="P4" s="221" t="s">
        <v>85</v>
      </c>
      <c r="Q4" s="221" t="s">
        <v>76</v>
      </c>
      <c r="R4" s="221" t="s">
        <v>77</v>
      </c>
      <c r="T4" s="175" t="s">
        <v>441</v>
      </c>
    </row>
    <row r="5" spans="1:20" s="4" customFormat="1" ht="30" customHeight="1" x14ac:dyDescent="0.2">
      <c r="A5" s="467" t="s">
        <v>427</v>
      </c>
      <c r="B5" s="135" t="s">
        <v>397</v>
      </c>
      <c r="C5" s="337">
        <f>SUM(D5:H5)</f>
        <v>30</v>
      </c>
      <c r="D5" s="191">
        <v>6</v>
      </c>
      <c r="E5" s="191">
        <v>6</v>
      </c>
      <c r="F5" s="191">
        <v>6</v>
      </c>
      <c r="G5" s="191">
        <v>6</v>
      </c>
      <c r="H5" s="192">
        <v>6</v>
      </c>
      <c r="I5" s="338">
        <f>SUM(J5:N5)</f>
        <v>1200</v>
      </c>
      <c r="J5" s="191">
        <v>243</v>
      </c>
      <c r="K5" s="191">
        <v>251</v>
      </c>
      <c r="L5" s="191">
        <v>240</v>
      </c>
      <c r="M5" s="191">
        <v>236</v>
      </c>
      <c r="N5" s="192">
        <v>230</v>
      </c>
      <c r="P5" s="339">
        <f>SUM(Q5:R5)</f>
        <v>1200</v>
      </c>
      <c r="Q5" s="199">
        <v>992</v>
      </c>
      <c r="R5" s="200">
        <v>208</v>
      </c>
      <c r="T5" s="176" t="str">
        <f>IF(I5=P5,"〇","不一致")</f>
        <v>〇</v>
      </c>
    </row>
    <row r="6" spans="1:20" s="45" customFormat="1" ht="30" customHeight="1" x14ac:dyDescent="0.2">
      <c r="A6" s="457"/>
      <c r="B6" s="226" t="s">
        <v>85</v>
      </c>
      <c r="C6" s="274">
        <f>IF(SUM(C7:C11)=SUM(D6:H6),SUM(D6:H6),"縦計と横計が一致しません")</f>
        <v>30</v>
      </c>
      <c r="D6" s="274">
        <f>SUM(D7:D11)</f>
        <v>6</v>
      </c>
      <c r="E6" s="274">
        <f t="shared" ref="E6:H6" si="0">SUM(E7:E11)</f>
        <v>6</v>
      </c>
      <c r="F6" s="274">
        <f t="shared" si="0"/>
        <v>6</v>
      </c>
      <c r="G6" s="274">
        <f t="shared" si="0"/>
        <v>6</v>
      </c>
      <c r="H6" s="291">
        <f t="shared" si="0"/>
        <v>6</v>
      </c>
      <c r="I6" s="274">
        <f>IF(SUM(I7:I11)=SUM(J6:N6),SUM(J6:N6),"縦計と横計が一致しません")</f>
        <v>1196</v>
      </c>
      <c r="J6" s="243">
        <f>SUM(J7:J11)</f>
        <v>244</v>
      </c>
      <c r="K6" s="243">
        <f t="shared" ref="K6:N6" si="1">SUM(K7:K11)</f>
        <v>252</v>
      </c>
      <c r="L6" s="243">
        <f t="shared" si="1"/>
        <v>251</v>
      </c>
      <c r="M6" s="243">
        <f t="shared" si="1"/>
        <v>234</v>
      </c>
      <c r="N6" s="244">
        <f t="shared" si="1"/>
        <v>215</v>
      </c>
      <c r="O6" s="51"/>
      <c r="P6" s="274">
        <f>IF(SUM(P7:P11)=SUM(Q6:R6),SUM(Q6:R6),"縦計と横計が一致しません")</f>
        <v>1196</v>
      </c>
      <c r="Q6" s="243">
        <f>SUM(Q7:Q11)</f>
        <v>975</v>
      </c>
      <c r="R6" s="244">
        <f>SUM(R7:R11)</f>
        <v>221</v>
      </c>
      <c r="T6" s="176" t="str">
        <f t="shared" ref="T6:T16" si="2">IF(I6=P6,"〇","不一致")</f>
        <v>〇</v>
      </c>
    </row>
    <row r="7" spans="1:20" s="4" customFormat="1" ht="30" customHeight="1" x14ac:dyDescent="0.2">
      <c r="A7" s="457"/>
      <c r="B7" s="94" t="s">
        <v>392</v>
      </c>
      <c r="C7" s="277">
        <f>SUM(D7:H7)</f>
        <v>10</v>
      </c>
      <c r="D7" s="72">
        <v>2</v>
      </c>
      <c r="E7" s="72">
        <v>2</v>
      </c>
      <c r="F7" s="72">
        <v>2</v>
      </c>
      <c r="G7" s="72">
        <v>2</v>
      </c>
      <c r="H7" s="73">
        <v>2</v>
      </c>
      <c r="I7" s="265">
        <f>SUM(J7:N7)</f>
        <v>402</v>
      </c>
      <c r="J7" s="148">
        <v>83</v>
      </c>
      <c r="K7" s="148">
        <v>84</v>
      </c>
      <c r="L7" s="148">
        <v>77</v>
      </c>
      <c r="M7" s="148">
        <v>80</v>
      </c>
      <c r="N7" s="165">
        <v>78</v>
      </c>
      <c r="O7" s="3"/>
      <c r="P7" s="340">
        <f>Q7+R7</f>
        <v>402</v>
      </c>
      <c r="Q7" s="189">
        <v>369</v>
      </c>
      <c r="R7" s="189">
        <v>33</v>
      </c>
      <c r="T7" s="176" t="str">
        <f t="shared" si="2"/>
        <v>〇</v>
      </c>
    </row>
    <row r="8" spans="1:20" s="4" customFormat="1" ht="30" customHeight="1" x14ac:dyDescent="0.2">
      <c r="A8" s="457"/>
      <c r="B8" s="95" t="s">
        <v>393</v>
      </c>
      <c r="C8" s="282">
        <f t="shared" ref="C8:C11" si="3">SUM(D8:H8)</f>
        <v>5</v>
      </c>
      <c r="D8" s="1">
        <v>1</v>
      </c>
      <c r="E8" s="1">
        <v>1</v>
      </c>
      <c r="F8" s="1">
        <v>1</v>
      </c>
      <c r="G8" s="1">
        <v>1</v>
      </c>
      <c r="H8" s="76">
        <v>1</v>
      </c>
      <c r="I8" s="260">
        <f t="shared" ref="I8:I17" si="4">SUM(J8:N8)</f>
        <v>193</v>
      </c>
      <c r="J8" s="26">
        <v>40</v>
      </c>
      <c r="K8" s="26">
        <v>42</v>
      </c>
      <c r="L8" s="26">
        <v>40</v>
      </c>
      <c r="M8" s="26">
        <v>40</v>
      </c>
      <c r="N8" s="21">
        <v>31</v>
      </c>
      <c r="O8" s="3"/>
      <c r="P8" s="341">
        <f t="shared" ref="P8:P11" si="5">Q8+R8</f>
        <v>193</v>
      </c>
      <c r="Q8" s="187">
        <v>165</v>
      </c>
      <c r="R8" s="187">
        <v>28</v>
      </c>
      <c r="T8" s="176" t="str">
        <f t="shared" si="2"/>
        <v>〇</v>
      </c>
    </row>
    <row r="9" spans="1:20" s="4" customFormat="1" ht="30" customHeight="1" x14ac:dyDescent="0.2">
      <c r="A9" s="457"/>
      <c r="B9" s="95" t="s">
        <v>394</v>
      </c>
      <c r="C9" s="282">
        <f t="shared" si="3"/>
        <v>5</v>
      </c>
      <c r="D9" s="1">
        <v>1</v>
      </c>
      <c r="E9" s="1">
        <v>1</v>
      </c>
      <c r="F9" s="1">
        <v>1</v>
      </c>
      <c r="G9" s="1">
        <v>1</v>
      </c>
      <c r="H9" s="76">
        <v>1</v>
      </c>
      <c r="I9" s="260">
        <f t="shared" si="4"/>
        <v>205</v>
      </c>
      <c r="J9" s="26">
        <v>41</v>
      </c>
      <c r="K9" s="26">
        <v>40</v>
      </c>
      <c r="L9" s="26">
        <v>48</v>
      </c>
      <c r="M9" s="26">
        <v>39</v>
      </c>
      <c r="N9" s="21">
        <v>37</v>
      </c>
      <c r="O9" s="3"/>
      <c r="P9" s="341">
        <f t="shared" si="5"/>
        <v>205</v>
      </c>
      <c r="Q9" s="187">
        <v>176</v>
      </c>
      <c r="R9" s="187">
        <v>29</v>
      </c>
      <c r="T9" s="176" t="str">
        <f t="shared" si="2"/>
        <v>〇</v>
      </c>
    </row>
    <row r="10" spans="1:20" s="4" customFormat="1" ht="30" customHeight="1" x14ac:dyDescent="0.2">
      <c r="A10" s="457"/>
      <c r="B10" s="95" t="s">
        <v>395</v>
      </c>
      <c r="C10" s="282">
        <f t="shared" si="3"/>
        <v>5</v>
      </c>
      <c r="D10" s="1">
        <v>1</v>
      </c>
      <c r="E10" s="1">
        <v>1</v>
      </c>
      <c r="F10" s="1">
        <v>1</v>
      </c>
      <c r="G10" s="1">
        <v>1</v>
      </c>
      <c r="H10" s="76">
        <v>1</v>
      </c>
      <c r="I10" s="260">
        <f t="shared" si="4"/>
        <v>198</v>
      </c>
      <c r="J10" s="26">
        <v>40</v>
      </c>
      <c r="K10" s="26">
        <v>45</v>
      </c>
      <c r="L10" s="26">
        <v>46</v>
      </c>
      <c r="M10" s="26">
        <v>32</v>
      </c>
      <c r="N10" s="21">
        <v>35</v>
      </c>
      <c r="O10" s="3"/>
      <c r="P10" s="341">
        <f t="shared" si="5"/>
        <v>198</v>
      </c>
      <c r="Q10" s="187">
        <v>114</v>
      </c>
      <c r="R10" s="187">
        <v>84</v>
      </c>
      <c r="T10" s="176" t="str">
        <f t="shared" si="2"/>
        <v>〇</v>
      </c>
    </row>
    <row r="11" spans="1:20" s="4" customFormat="1" ht="30" customHeight="1" x14ac:dyDescent="0.2">
      <c r="A11" s="458"/>
      <c r="B11" s="136" t="s">
        <v>396</v>
      </c>
      <c r="C11" s="287">
        <f t="shared" si="3"/>
        <v>5</v>
      </c>
      <c r="D11" s="145">
        <v>1</v>
      </c>
      <c r="E11" s="145">
        <v>1</v>
      </c>
      <c r="F11" s="145">
        <v>1</v>
      </c>
      <c r="G11" s="145">
        <v>1</v>
      </c>
      <c r="H11" s="146">
        <v>1</v>
      </c>
      <c r="I11" s="342">
        <f t="shared" si="4"/>
        <v>198</v>
      </c>
      <c r="J11" s="144">
        <v>40</v>
      </c>
      <c r="K11" s="144">
        <v>41</v>
      </c>
      <c r="L11" s="144">
        <v>40</v>
      </c>
      <c r="M11" s="144">
        <v>43</v>
      </c>
      <c r="N11" s="149">
        <v>34</v>
      </c>
      <c r="O11" s="3"/>
      <c r="P11" s="343">
        <f t="shared" si="5"/>
        <v>198</v>
      </c>
      <c r="Q11" s="201">
        <v>151</v>
      </c>
      <c r="R11" s="201">
        <v>47</v>
      </c>
      <c r="T11" s="176" t="str">
        <f t="shared" si="2"/>
        <v>〇</v>
      </c>
    </row>
    <row r="12" spans="1:20" s="4" customFormat="1" ht="30" customHeight="1" x14ac:dyDescent="0.2">
      <c r="A12" s="457" t="s">
        <v>426</v>
      </c>
      <c r="B12" s="64" t="s">
        <v>397</v>
      </c>
      <c r="C12" s="312">
        <f>SUM(D12:H12)</f>
        <v>8</v>
      </c>
      <c r="D12" s="65">
        <v>4</v>
      </c>
      <c r="E12" s="65">
        <v>4</v>
      </c>
      <c r="F12" s="65"/>
      <c r="G12" s="65"/>
      <c r="H12" s="68"/>
      <c r="I12" s="344">
        <f>SUM(J12:N12)</f>
        <v>72</v>
      </c>
      <c r="J12" s="137">
        <v>35</v>
      </c>
      <c r="K12" s="137">
        <v>37</v>
      </c>
      <c r="L12" s="137"/>
      <c r="M12" s="137"/>
      <c r="N12" s="138"/>
      <c r="O12" s="3"/>
      <c r="P12" s="345">
        <f>Q12+R12</f>
        <v>72</v>
      </c>
      <c r="Q12" s="202">
        <v>66</v>
      </c>
      <c r="R12" s="202">
        <v>6</v>
      </c>
      <c r="T12" s="176" t="str">
        <f t="shared" si="2"/>
        <v>〇</v>
      </c>
    </row>
    <row r="13" spans="1:20" s="4" customFormat="1" ht="30" customHeight="1" x14ac:dyDescent="0.2">
      <c r="A13" s="457"/>
      <c r="B13" s="96" t="s">
        <v>85</v>
      </c>
      <c r="C13" s="274">
        <f>IF(SUM(C14:C17)=SUM(D13:H13),SUM(D13:H13),"縦計と横計が一致しません")</f>
        <v>8</v>
      </c>
      <c r="D13" s="346">
        <f>SUM(D14:D17)</f>
        <v>4</v>
      </c>
      <c r="E13" s="346">
        <f t="shared" ref="E13:H13" si="6">SUM(E14:E17)</f>
        <v>4</v>
      </c>
      <c r="F13" s="346">
        <f t="shared" si="6"/>
        <v>0</v>
      </c>
      <c r="G13" s="346">
        <f t="shared" si="6"/>
        <v>0</v>
      </c>
      <c r="H13" s="346">
        <f t="shared" si="6"/>
        <v>0</v>
      </c>
      <c r="I13" s="274">
        <f>IF(SUM(I14:I17)=SUM(J13:N13),SUM(J13:N13),"縦計と横計が一致しません")</f>
        <v>61</v>
      </c>
      <c r="J13" s="347">
        <f>SUM(J14:J17)</f>
        <v>26</v>
      </c>
      <c r="K13" s="347">
        <f t="shared" ref="K13:N13" si="7">SUM(K14:K17)</f>
        <v>35</v>
      </c>
      <c r="L13" s="347">
        <f t="shared" si="7"/>
        <v>0</v>
      </c>
      <c r="M13" s="347">
        <f t="shared" si="7"/>
        <v>0</v>
      </c>
      <c r="N13" s="347">
        <f t="shared" si="7"/>
        <v>0</v>
      </c>
      <c r="O13" s="51"/>
      <c r="P13" s="274">
        <f>IF(SUM(P14:P17)=SUM(Q13:R13),SUM(Q13:R13),"縦計と横計が一致しません")</f>
        <v>61</v>
      </c>
      <c r="Q13" s="347">
        <f>SUM(Q14:Q17)</f>
        <v>55</v>
      </c>
      <c r="R13" s="347">
        <f>SUM(R14:R17)</f>
        <v>6</v>
      </c>
      <c r="T13" s="176" t="str">
        <f t="shared" si="2"/>
        <v>〇</v>
      </c>
    </row>
    <row r="14" spans="1:20" s="4" customFormat="1" ht="30" customHeight="1" x14ac:dyDescent="0.2">
      <c r="A14" s="457"/>
      <c r="B14" s="97" t="s">
        <v>74</v>
      </c>
      <c r="C14" s="277">
        <f t="shared" ref="C14:C17" si="8">SUM(D14:H14)</f>
        <v>2</v>
      </c>
      <c r="D14" s="48">
        <v>1</v>
      </c>
      <c r="E14" s="48">
        <v>1</v>
      </c>
      <c r="F14" s="179"/>
      <c r="G14" s="179"/>
      <c r="H14" s="179"/>
      <c r="I14" s="265">
        <f t="shared" si="4"/>
        <v>19</v>
      </c>
      <c r="J14" s="24">
        <v>10</v>
      </c>
      <c r="K14" s="24">
        <v>9</v>
      </c>
      <c r="L14" s="189"/>
      <c r="M14" s="189"/>
      <c r="N14" s="189"/>
      <c r="O14" s="3"/>
      <c r="P14" s="340">
        <f t="shared" ref="P14:P17" si="9">Q14+R14</f>
        <v>19</v>
      </c>
      <c r="Q14" s="189">
        <v>19</v>
      </c>
      <c r="R14" s="189">
        <v>0</v>
      </c>
      <c r="T14" s="176" t="str">
        <f t="shared" si="2"/>
        <v>〇</v>
      </c>
    </row>
    <row r="15" spans="1:20" s="4" customFormat="1" ht="30" customHeight="1" x14ac:dyDescent="0.2">
      <c r="A15" s="457"/>
      <c r="B15" s="98" t="s">
        <v>116</v>
      </c>
      <c r="C15" s="282">
        <f t="shared" si="8"/>
        <v>2</v>
      </c>
      <c r="D15" s="1">
        <v>1</v>
      </c>
      <c r="E15" s="1">
        <v>1</v>
      </c>
      <c r="F15" s="151"/>
      <c r="G15" s="151"/>
      <c r="H15" s="151"/>
      <c r="I15" s="260">
        <f t="shared" si="4"/>
        <v>21</v>
      </c>
      <c r="J15" s="26">
        <v>8</v>
      </c>
      <c r="K15" s="26">
        <v>13</v>
      </c>
      <c r="L15" s="187"/>
      <c r="M15" s="187"/>
      <c r="N15" s="187"/>
      <c r="O15" s="3"/>
      <c r="P15" s="341">
        <f t="shared" si="9"/>
        <v>21</v>
      </c>
      <c r="Q15" s="187">
        <v>20</v>
      </c>
      <c r="R15" s="187">
        <v>1</v>
      </c>
      <c r="T15" s="176" t="str">
        <f t="shared" si="2"/>
        <v>〇</v>
      </c>
    </row>
    <row r="16" spans="1:20" s="4" customFormat="1" ht="30" customHeight="1" x14ac:dyDescent="0.2">
      <c r="A16" s="457"/>
      <c r="B16" s="98" t="s">
        <v>117</v>
      </c>
      <c r="C16" s="282">
        <f t="shared" si="8"/>
        <v>2</v>
      </c>
      <c r="D16" s="1">
        <v>1</v>
      </c>
      <c r="E16" s="1">
        <v>1</v>
      </c>
      <c r="F16" s="151"/>
      <c r="G16" s="151"/>
      <c r="H16" s="151"/>
      <c r="I16" s="260">
        <f t="shared" si="4"/>
        <v>12</v>
      </c>
      <c r="J16" s="26">
        <v>5</v>
      </c>
      <c r="K16" s="26">
        <v>7</v>
      </c>
      <c r="L16" s="203"/>
      <c r="M16" s="187"/>
      <c r="N16" s="187"/>
      <c r="O16" s="3"/>
      <c r="P16" s="341">
        <f t="shared" si="9"/>
        <v>12</v>
      </c>
      <c r="Q16" s="187">
        <v>9</v>
      </c>
      <c r="R16" s="187">
        <v>3</v>
      </c>
      <c r="T16" s="176" t="str">
        <f t="shared" si="2"/>
        <v>〇</v>
      </c>
    </row>
    <row r="17" spans="1:20" s="4" customFormat="1" ht="30" customHeight="1" x14ac:dyDescent="0.2">
      <c r="A17" s="458"/>
      <c r="B17" s="99" t="s">
        <v>75</v>
      </c>
      <c r="C17" s="287">
        <f t="shared" si="8"/>
        <v>2</v>
      </c>
      <c r="D17" s="50">
        <v>1</v>
      </c>
      <c r="E17" s="50">
        <v>1</v>
      </c>
      <c r="F17" s="87"/>
      <c r="G17" s="87"/>
      <c r="H17" s="87"/>
      <c r="I17" s="342">
        <f t="shared" si="4"/>
        <v>9</v>
      </c>
      <c r="J17" s="25">
        <v>3</v>
      </c>
      <c r="K17" s="25">
        <v>6</v>
      </c>
      <c r="L17" s="204"/>
      <c r="M17" s="188"/>
      <c r="N17" s="188"/>
      <c r="O17" s="3"/>
      <c r="P17" s="348">
        <f t="shared" si="9"/>
        <v>9</v>
      </c>
      <c r="Q17" s="188">
        <v>7</v>
      </c>
      <c r="R17" s="188">
        <v>2</v>
      </c>
      <c r="T17" s="176" t="str">
        <f>IF(I17=P17,"〇","不一致")</f>
        <v>〇</v>
      </c>
    </row>
  </sheetData>
  <customSheetViews>
    <customSheetView guid="{40C360DA-61CF-4003-AB3F-38182EA2B6ED}" scale="70" showPageBreaks="1" printArea="1" view="pageBreakPreview">
      <selection activeCell="W9" sqref="W9"/>
      <pageMargins left="0.54" right="0.23" top="1.07" bottom="0.98425196850393704" header="0.52" footer="0.51181102362204722"/>
      <pageSetup paperSize="9" scale="80" orientation="landscape" verticalDpi="196" r:id="rId1"/>
      <headerFooter alignWithMargins="0"/>
    </customSheetView>
    <customSheetView guid="{59495B58-F355-4334-93B0-9592BE5778E6}" scale="70" showPageBreaks="1" view="pageBreakPreview" showRuler="0">
      <selection activeCell="B2" sqref="B2"/>
      <pageMargins left="0.54" right="0.23" top="1.07" bottom="0.98425196850393704" header="0.52" footer="0.51181102362204722"/>
      <pageSetup paperSize="9" scale="80" orientation="landscape" verticalDpi="196" r:id="rId2"/>
      <headerFooter alignWithMargins="0"/>
    </customSheetView>
    <customSheetView guid="{05D2C257-AD29-4844-8E74-F8EBF9492FCE}" scale="70" showPageBreaks="1" printArea="1" view="pageBreakPreview" showRuler="0">
      <selection activeCell="B2" sqref="B2"/>
      <pageMargins left="0.54" right="0.23" top="1.07" bottom="0.98425196850393704" header="0.52" footer="0.51181102362204722"/>
      <pageSetup paperSize="9" scale="80" orientation="landscape" verticalDpi="196" r:id="rId3"/>
      <headerFooter alignWithMargins="0"/>
    </customSheetView>
  </customSheetViews>
  <mergeCells count="7">
    <mergeCell ref="A12:A17"/>
    <mergeCell ref="O2:R2"/>
    <mergeCell ref="P3:R3"/>
    <mergeCell ref="C3:H3"/>
    <mergeCell ref="I3:N3"/>
    <mergeCell ref="A3:B4"/>
    <mergeCell ref="A5:A11"/>
  </mergeCells>
  <phoneticPr fontId="2"/>
  <printOptions horizontalCentered="1"/>
  <pageMargins left="0.59055118110236227" right="0.59055118110236227" top="0.78740157480314965" bottom="0.70866141732283472" header="0.51181102362204722" footer="0.51181102362204722"/>
  <pageSetup paperSize="9" scale="75" orientation="landscape" r:id="rId4"/>
  <headerFooter alignWithMargins="0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C3" sqref="C3"/>
    </sheetView>
  </sheetViews>
  <sheetFormatPr defaultRowHeight="17.25" x14ac:dyDescent="0.2"/>
  <cols>
    <col min="1" max="1" width="8.796875" style="211"/>
    <col min="2" max="2" width="21.59765625" style="211" customWidth="1"/>
    <col min="3" max="8" width="8.796875" style="211"/>
  </cols>
  <sheetData>
    <row r="1" spans="1:3" x14ac:dyDescent="0.2">
      <c r="A1" s="211" t="s">
        <v>450</v>
      </c>
    </row>
    <row r="2" spans="1:3" x14ac:dyDescent="0.2">
      <c r="A2" s="212">
        <v>44418</v>
      </c>
      <c r="B2" s="211" t="s">
        <v>451</v>
      </c>
      <c r="C2" s="211" t="s">
        <v>452</v>
      </c>
    </row>
  </sheetData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15</vt:i4>
      </vt:variant>
    </vt:vector>
  </HeadingPairs>
  <TitlesOfParts>
    <vt:vector size="24" baseType="lpstr">
      <vt:lpstr>総括表</vt:lpstr>
      <vt:lpstr>幼稚園</vt:lpstr>
      <vt:lpstr>小学校</vt:lpstr>
      <vt:lpstr>中学校</vt:lpstr>
      <vt:lpstr>義務教育学校</vt:lpstr>
      <vt:lpstr>高校</vt:lpstr>
      <vt:lpstr>特別支援学校</vt:lpstr>
      <vt:lpstr>高専</vt:lpstr>
      <vt:lpstr>Sheet1</vt:lpstr>
      <vt:lpstr>義務教育学校!Print_Area</vt:lpstr>
      <vt:lpstr>高校!Print_Area</vt:lpstr>
      <vt:lpstr>高専!Print_Area</vt:lpstr>
      <vt:lpstr>小学校!Print_Area</vt:lpstr>
      <vt:lpstr>総括表!Print_Area</vt:lpstr>
      <vt:lpstr>中学校!Print_Area</vt:lpstr>
      <vt:lpstr>特別支援学校!Print_Area</vt:lpstr>
      <vt:lpstr>幼稚園!Print_Area</vt:lpstr>
      <vt:lpstr>小学校!Print_Area_MI</vt:lpstr>
      <vt:lpstr>義務教育学校!Print_Titles</vt:lpstr>
      <vt:lpstr>高校!Print_Titles</vt:lpstr>
      <vt:lpstr>小学校!Print_Titles</vt:lpstr>
      <vt:lpstr>中学校!Print_Titles</vt:lpstr>
      <vt:lpstr>幼稚園!Print_Titles</vt:lpstr>
      <vt:lpstr>小学校!Print_Titles_MI</vt:lpstr>
    </vt:vector>
  </TitlesOfParts>
  <Company>神戸市教育委員会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庶務課審査係</dc:creator>
  <cp:lastModifiedBy>Windows ユーザー</cp:lastModifiedBy>
  <cp:lastPrinted>2021-08-24T07:08:30Z</cp:lastPrinted>
  <dcterms:created xsi:type="dcterms:W3CDTF">1997-06-05T07:57:09Z</dcterms:created>
  <dcterms:modified xsi:type="dcterms:W3CDTF">2021-08-24T07:15:25Z</dcterms:modified>
</cp:coreProperties>
</file>